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harts/chart1.xml" ContentType="application/vnd.openxmlformats-officedocument.drawingml.chart+xml"/>
  <Override PartName="/xl/drawings/drawing2.xml" ContentType="application/vnd.openxmlformats-officedocument.drawing+xml"/>
  <Override PartName="/xl/ctrlProps/ctrlProp2.xml" ContentType="application/vnd.ms-excel.controlproperties+xml"/>
  <Override PartName="/xl/charts/chart2.xml" ContentType="application/vnd.openxmlformats-officedocument.drawingml.chart+xml"/>
  <Override PartName="/xl/drawings/drawing3.xml" ContentType="application/vnd.openxmlformats-officedocument.drawing+xml"/>
  <Override PartName="/xl/ctrlProps/ctrlProp3.xml" ContentType="application/vnd.ms-excel.controlproperties+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0" yWindow="0" windowWidth="16380" windowHeight="8190" firstSheet="4" activeTab="10"/>
  </bookViews>
  <sheets>
    <sheet name="Loan Calculator" sheetId="1" r:id="rId1"/>
    <sheet name="Loan cal02" sheetId="3" r:id="rId2"/>
    <sheet name="Loan cal03" sheetId="4" r:id="rId3"/>
    <sheet name="Loan with changes to EMI" sheetId="5" r:id="rId4"/>
    <sheet name="Vinay calc" sheetId="6" r:id="rId5"/>
    <sheet name="Vinay calc 8lakh" sheetId="9" r:id="rId6"/>
    <sheet name="Varsha calc" sheetId="7" r:id="rId7"/>
    <sheet name="EMI calc" sheetId="8" r:id="rId8"/>
    <sheet name="Rates" sheetId="10" r:id="rId9"/>
    <sheet name="Tax benefit" sheetId="11" r:id="rId10"/>
    <sheet name="New EMI Calc" sheetId="12" r:id="rId11"/>
  </sheets>
  <definedNames>
    <definedName name="payments_per_year">'Loan Calculator'!$D$11</definedName>
    <definedName name="_xlnm.Print_Area" localSheetId="0">'Loan Calculator'!$A$1:$I$2104</definedName>
    <definedName name="_xlnm.Print_Titles" localSheetId="0">'Loan Calculator'!$23:$23</definedName>
    <definedName name="start_date">'Loan Calculator'!$C$24</definedName>
    <definedName name="years">'Loan Calculator'!$D$10</definedName>
  </definedNames>
  <calcPr calcId="144525"/>
</workbook>
</file>

<file path=xl/calcChain.xml><?xml version="1.0" encoding="utf-8"?>
<calcChain xmlns="http://schemas.openxmlformats.org/spreadsheetml/2006/main">
  <c r="M32" i="12" l="1"/>
  <c r="F32" i="12"/>
  <c r="J32" i="12"/>
  <c r="H6" i="12"/>
  <c r="L6" i="12" s="1"/>
  <c r="C6" i="12"/>
  <c r="L5" i="12"/>
  <c r="K5" i="12"/>
  <c r="J5" i="12"/>
  <c r="I5" i="12"/>
  <c r="H5" i="12"/>
  <c r="C5" i="12"/>
  <c r="L4" i="12"/>
  <c r="K4" i="12"/>
  <c r="H3" i="12"/>
  <c r="I4" i="12"/>
  <c r="J4" i="12" s="1"/>
  <c r="H4" i="12"/>
  <c r="C4" i="12"/>
  <c r="L3" i="12"/>
  <c r="K3" i="12"/>
  <c r="J3" i="12"/>
  <c r="I3" i="12"/>
  <c r="C3" i="12"/>
  <c r="C2" i="12"/>
  <c r="L2" i="12" s="1"/>
  <c r="H22" i="8"/>
  <c r="I2" i="12"/>
  <c r="J2" i="12" s="1"/>
  <c r="I6" i="12" l="1"/>
  <c r="J6" i="12" s="1"/>
  <c r="K6" i="12"/>
  <c r="K2" i="12"/>
  <c r="L23" i="8"/>
  <c r="C24" i="8"/>
  <c r="K23" i="8"/>
  <c r="E33" i="8"/>
  <c r="C23" i="8"/>
  <c r="L22" i="8"/>
  <c r="C22" i="8"/>
  <c r="K22" i="8" s="1"/>
  <c r="L21" i="8"/>
  <c r="K21" i="8"/>
  <c r="C25" i="8" l="1"/>
  <c r="E25" i="8" s="1"/>
  <c r="J8" i="8"/>
  <c r="J7" i="8"/>
  <c r="J6" i="8"/>
  <c r="J5" i="8"/>
  <c r="J4" i="8"/>
  <c r="J17" i="8"/>
  <c r="J16" i="8"/>
  <c r="J15" i="8"/>
  <c r="J14" i="8"/>
  <c r="J13" i="8"/>
  <c r="H29" i="8"/>
  <c r="H28" i="8"/>
  <c r="H27" i="8"/>
  <c r="H26" i="8"/>
  <c r="H25" i="8"/>
  <c r="H24" i="8"/>
  <c r="H23" i="8"/>
  <c r="D31" i="8"/>
  <c r="E22" i="8"/>
  <c r="I22" i="8" s="1"/>
  <c r="J22" i="8" s="1"/>
  <c r="E21" i="8"/>
  <c r="I31" i="9"/>
  <c r="I30" i="9"/>
  <c r="I29" i="9"/>
  <c r="I28" i="9"/>
  <c r="I27" i="9"/>
  <c r="I26" i="9"/>
  <c r="I25" i="9"/>
  <c r="I24" i="9"/>
  <c r="I23" i="9"/>
  <c r="I22" i="9"/>
  <c r="I21" i="9"/>
  <c r="I20" i="9"/>
  <c r="I19" i="9"/>
  <c r="I18" i="9"/>
  <c r="I17" i="9"/>
  <c r="I16" i="9"/>
  <c r="I15" i="9"/>
  <c r="I14" i="9"/>
  <c r="I13" i="9"/>
  <c r="I12" i="9"/>
  <c r="I11" i="9"/>
  <c r="I10" i="9"/>
  <c r="I9" i="9"/>
  <c r="I8" i="9"/>
  <c r="I7" i="9"/>
  <c r="I6" i="9"/>
  <c r="I5" i="9"/>
  <c r="I4" i="9"/>
  <c r="I3" i="9"/>
  <c r="M31" i="9"/>
  <c r="M27" i="9"/>
  <c r="M19" i="9"/>
  <c r="M15" i="9"/>
  <c r="M7" i="9"/>
  <c r="B37" i="9"/>
  <c r="B36" i="9"/>
  <c r="B35" i="9"/>
  <c r="B34" i="9"/>
  <c r="B33" i="9"/>
  <c r="Z32" i="9"/>
  <c r="Y32" i="9"/>
  <c r="V32" i="9"/>
  <c r="U32" i="9"/>
  <c r="V33" i="9" s="1"/>
  <c r="R32" i="9"/>
  <c r="Q32" i="9"/>
  <c r="R33" i="9" s="1"/>
  <c r="B32" i="9"/>
  <c r="AA31" i="9"/>
  <c r="B31" i="9"/>
  <c r="B30" i="9"/>
  <c r="B29" i="9"/>
  <c r="B28" i="9"/>
  <c r="AA27" i="9"/>
  <c r="B27" i="9"/>
  <c r="B26" i="9"/>
  <c r="B25" i="9"/>
  <c r="B24" i="9"/>
  <c r="B23" i="9"/>
  <c r="B22" i="9"/>
  <c r="B21" i="9"/>
  <c r="B20" i="9"/>
  <c r="AA19" i="9"/>
  <c r="B19" i="9"/>
  <c r="B18" i="9"/>
  <c r="B17" i="9"/>
  <c r="B16" i="9"/>
  <c r="AA15" i="9"/>
  <c r="B15" i="9"/>
  <c r="B14" i="9"/>
  <c r="B13" i="9"/>
  <c r="B12" i="9"/>
  <c r="B11" i="9"/>
  <c r="B10" i="9"/>
  <c r="B9" i="9"/>
  <c r="B8" i="9"/>
  <c r="AA7" i="9"/>
  <c r="AA32" i="9" s="1"/>
  <c r="B7" i="9"/>
  <c r="B6" i="9"/>
  <c r="B5" i="9"/>
  <c r="E4" i="9"/>
  <c r="E5" i="9" s="1"/>
  <c r="E6" i="9" s="1"/>
  <c r="E7" i="9" s="1"/>
  <c r="E8" i="9" s="1"/>
  <c r="E9" i="9" s="1"/>
  <c r="E10" i="9" s="1"/>
  <c r="E11" i="9" s="1"/>
  <c r="E12" i="9" s="1"/>
  <c r="E13" i="9" s="1"/>
  <c r="E14" i="9" s="1"/>
  <c r="E15" i="9" s="1"/>
  <c r="E16" i="9" s="1"/>
  <c r="E17" i="9" s="1"/>
  <c r="E18" i="9" s="1"/>
  <c r="E19" i="9" s="1"/>
  <c r="E20" i="9" s="1"/>
  <c r="E21" i="9" s="1"/>
  <c r="E22" i="9" s="1"/>
  <c r="E23" i="9" s="1"/>
  <c r="E24" i="9" s="1"/>
  <c r="E25" i="9" s="1"/>
  <c r="E26" i="9" s="1"/>
  <c r="E27" i="9" s="1"/>
  <c r="E28" i="9" s="1"/>
  <c r="E29" i="9" s="1"/>
  <c r="E30" i="9" s="1"/>
  <c r="E31" i="9" s="1"/>
  <c r="E32" i="9" s="1"/>
  <c r="E33" i="9" s="1"/>
  <c r="E34" i="9" s="1"/>
  <c r="E35" i="9" s="1"/>
  <c r="E36" i="9" s="1"/>
  <c r="E37" i="9" s="1"/>
  <c r="B4" i="9"/>
  <c r="F3" i="9"/>
  <c r="F4" i="9" s="1"/>
  <c r="F5" i="9" s="1"/>
  <c r="F6" i="9" s="1"/>
  <c r="F7" i="9" s="1"/>
  <c r="F8" i="9" s="1"/>
  <c r="F9" i="9" s="1"/>
  <c r="F10" i="9" s="1"/>
  <c r="F11" i="9" s="1"/>
  <c r="F12" i="9" s="1"/>
  <c r="F13" i="9" s="1"/>
  <c r="F14" i="9" s="1"/>
  <c r="F15" i="9" s="1"/>
  <c r="F16" i="9" s="1"/>
  <c r="F17" i="9" s="1"/>
  <c r="F18" i="9" s="1"/>
  <c r="F19" i="9" s="1"/>
  <c r="F20" i="9" s="1"/>
  <c r="F21" i="9" s="1"/>
  <c r="F22" i="9" s="1"/>
  <c r="F23" i="9" s="1"/>
  <c r="F24" i="9" s="1"/>
  <c r="F25" i="9" s="1"/>
  <c r="F26" i="9" s="1"/>
  <c r="F27" i="9" s="1"/>
  <c r="F28" i="9" s="1"/>
  <c r="F29" i="9" s="1"/>
  <c r="F30" i="9" s="1"/>
  <c r="F31" i="9" s="1"/>
  <c r="F32" i="9" s="1"/>
  <c r="F33" i="9" s="1"/>
  <c r="F34" i="9" s="1"/>
  <c r="F35" i="9" s="1"/>
  <c r="F36" i="9" s="1"/>
  <c r="F37" i="9" s="1"/>
  <c r="E3" i="9"/>
  <c r="D3" i="9"/>
  <c r="D4" i="9" s="1"/>
  <c r="B3" i="9"/>
  <c r="AA31" i="6"/>
  <c r="AA27" i="6"/>
  <c r="Z32" i="6"/>
  <c r="Y32" i="6"/>
  <c r="AA19" i="6"/>
  <c r="AA15" i="6"/>
  <c r="AA7" i="6"/>
  <c r="AA32" i="6" s="1"/>
  <c r="D18" i="8"/>
  <c r="C13" i="8"/>
  <c r="C14" i="8" s="1"/>
  <c r="E12" i="8"/>
  <c r="J12" i="8" s="1"/>
  <c r="R32" i="6"/>
  <c r="Q32" i="6"/>
  <c r="V32" i="6"/>
  <c r="U32" i="6"/>
  <c r="C3" i="8"/>
  <c r="C4" i="8" s="1"/>
  <c r="E2" i="8"/>
  <c r="L31" i="7"/>
  <c r="K31" i="7"/>
  <c r="J31" i="7"/>
  <c r="J32" i="7" s="1"/>
  <c r="H31" i="7"/>
  <c r="G31" i="7"/>
  <c r="F31" i="7"/>
  <c r="F32" i="7" s="1"/>
  <c r="M27" i="6"/>
  <c r="M19" i="6"/>
  <c r="M15" i="6"/>
  <c r="M7" i="6"/>
  <c r="E4" i="6"/>
  <c r="E3" i="6"/>
  <c r="E5" i="6"/>
  <c r="E6" i="6" s="1"/>
  <c r="E7" i="6" s="1"/>
  <c r="B37" i="6"/>
  <c r="B36" i="6"/>
  <c r="B35" i="6"/>
  <c r="B34" i="6"/>
  <c r="B33" i="6"/>
  <c r="B32" i="6"/>
  <c r="B31" i="6"/>
  <c r="B30" i="6"/>
  <c r="B29" i="6"/>
  <c r="B28" i="6"/>
  <c r="B27" i="6"/>
  <c r="B26" i="6"/>
  <c r="B25" i="6"/>
  <c r="B24" i="6"/>
  <c r="B23" i="6"/>
  <c r="B22" i="6"/>
  <c r="B21" i="6"/>
  <c r="B20" i="6"/>
  <c r="B19" i="6"/>
  <c r="B18" i="6"/>
  <c r="B17" i="6"/>
  <c r="B16" i="6"/>
  <c r="B15" i="6"/>
  <c r="B14" i="6"/>
  <c r="B13" i="6"/>
  <c r="B12" i="6"/>
  <c r="B11" i="6"/>
  <c r="B10" i="6"/>
  <c r="B9" i="6"/>
  <c r="B8" i="6"/>
  <c r="B7" i="6"/>
  <c r="B6" i="6"/>
  <c r="B5" i="6"/>
  <c r="B4" i="6"/>
  <c r="B3" i="6"/>
  <c r="F3" i="6"/>
  <c r="F4" i="6" s="1"/>
  <c r="D3" i="6"/>
  <c r="D4" i="6" s="1"/>
  <c r="D5" i="6" s="1"/>
  <c r="D6" i="6" s="1"/>
  <c r="D7" i="6" s="1"/>
  <c r="D8" i="6" s="1"/>
  <c r="D9" i="6" s="1"/>
  <c r="D10" i="6" s="1"/>
  <c r="L518" i="5"/>
  <c r="L517" i="5"/>
  <c r="Y518" i="5" s="1"/>
  <c r="Z518" i="5" s="1"/>
  <c r="L516" i="5"/>
  <c r="Y517" i="5" s="1"/>
  <c r="Z517" i="5" s="1"/>
  <c r="L515" i="5"/>
  <c r="Y516" i="5" s="1"/>
  <c r="Z516" i="5" s="1"/>
  <c r="L514" i="5"/>
  <c r="Y515" i="5" s="1"/>
  <c r="Z515" i="5" s="1"/>
  <c r="L513" i="5"/>
  <c r="Y514" i="5" s="1"/>
  <c r="Z514" i="5" s="1"/>
  <c r="L512" i="5"/>
  <c r="Y513" i="5" s="1"/>
  <c r="Z513" i="5" s="1"/>
  <c r="L511" i="5"/>
  <c r="Y512" i="5" s="1"/>
  <c r="Z512" i="5" s="1"/>
  <c r="L510" i="5"/>
  <c r="Y511" i="5" s="1"/>
  <c r="Z511" i="5" s="1"/>
  <c r="L509" i="5"/>
  <c r="Y510" i="5" s="1"/>
  <c r="Z510" i="5" s="1"/>
  <c r="L508" i="5"/>
  <c r="Y509" i="5" s="1"/>
  <c r="Z509" i="5" s="1"/>
  <c r="L507" i="5"/>
  <c r="Y508" i="5" s="1"/>
  <c r="Z508" i="5" s="1"/>
  <c r="L506" i="5"/>
  <c r="Y507" i="5" s="1"/>
  <c r="Z507" i="5" s="1"/>
  <c r="L505" i="5"/>
  <c r="Y506" i="5" s="1"/>
  <c r="Z506" i="5" s="1"/>
  <c r="L504" i="5"/>
  <c r="Y505" i="5" s="1"/>
  <c r="Z505" i="5" s="1"/>
  <c r="L503" i="5"/>
  <c r="Y504" i="5" s="1"/>
  <c r="Z504" i="5" s="1"/>
  <c r="L502" i="5"/>
  <c r="Y503" i="5" s="1"/>
  <c r="Z503" i="5" s="1"/>
  <c r="L501" i="5"/>
  <c r="Y502" i="5" s="1"/>
  <c r="Z502" i="5" s="1"/>
  <c r="L500" i="5"/>
  <c r="Y501" i="5" s="1"/>
  <c r="Z501" i="5" s="1"/>
  <c r="L499" i="5"/>
  <c r="Y500" i="5" s="1"/>
  <c r="Z500" i="5" s="1"/>
  <c r="L498" i="5"/>
  <c r="Y499" i="5" s="1"/>
  <c r="Z499" i="5" s="1"/>
  <c r="L497" i="5"/>
  <c r="Y498" i="5" s="1"/>
  <c r="Z498" i="5" s="1"/>
  <c r="L496" i="5"/>
  <c r="Y497" i="5" s="1"/>
  <c r="Z497" i="5" s="1"/>
  <c r="L495" i="5"/>
  <c r="Y496" i="5" s="1"/>
  <c r="Z496" i="5" s="1"/>
  <c r="L494" i="5"/>
  <c r="Y495" i="5" s="1"/>
  <c r="Z495" i="5" s="1"/>
  <c r="L493" i="5"/>
  <c r="Y494" i="5" s="1"/>
  <c r="Z494" i="5" s="1"/>
  <c r="L492" i="5"/>
  <c r="Y493" i="5" s="1"/>
  <c r="Z493" i="5" s="1"/>
  <c r="L491" i="5"/>
  <c r="Y492" i="5" s="1"/>
  <c r="Z492" i="5" s="1"/>
  <c r="L490" i="5"/>
  <c r="Y491" i="5" s="1"/>
  <c r="Z491" i="5" s="1"/>
  <c r="L489" i="5"/>
  <c r="Y490" i="5" s="1"/>
  <c r="Z490" i="5" s="1"/>
  <c r="L488" i="5"/>
  <c r="Y489" i="5" s="1"/>
  <c r="Z489" i="5" s="1"/>
  <c r="L487" i="5"/>
  <c r="Y488" i="5" s="1"/>
  <c r="Z488" i="5" s="1"/>
  <c r="L486" i="5"/>
  <c r="Y487" i="5" s="1"/>
  <c r="Z487" i="5" s="1"/>
  <c r="L485" i="5"/>
  <c r="Y486" i="5" s="1"/>
  <c r="Z486" i="5" s="1"/>
  <c r="L484" i="5"/>
  <c r="Y485" i="5" s="1"/>
  <c r="Z485" i="5" s="1"/>
  <c r="L483" i="5"/>
  <c r="Y484" i="5" s="1"/>
  <c r="Z484" i="5" s="1"/>
  <c r="L482" i="5"/>
  <c r="Y483" i="5" s="1"/>
  <c r="Z483" i="5" s="1"/>
  <c r="L481" i="5"/>
  <c r="Y482" i="5" s="1"/>
  <c r="Z482" i="5" s="1"/>
  <c r="L480" i="5"/>
  <c r="Y481" i="5" s="1"/>
  <c r="Z481" i="5" s="1"/>
  <c r="L479" i="5"/>
  <c r="Y480" i="5" s="1"/>
  <c r="Z480" i="5" s="1"/>
  <c r="L478" i="5"/>
  <c r="Y479" i="5" s="1"/>
  <c r="Z479" i="5" s="1"/>
  <c r="L477" i="5"/>
  <c r="Y478" i="5" s="1"/>
  <c r="Z478" i="5" s="1"/>
  <c r="L476" i="5"/>
  <c r="Y477" i="5" s="1"/>
  <c r="Z477" i="5" s="1"/>
  <c r="L475" i="5"/>
  <c r="Y476" i="5" s="1"/>
  <c r="Z476" i="5" s="1"/>
  <c r="L474" i="5"/>
  <c r="Y475" i="5" s="1"/>
  <c r="Z475" i="5" s="1"/>
  <c r="L473" i="5"/>
  <c r="Y474" i="5" s="1"/>
  <c r="Z474" i="5" s="1"/>
  <c r="L472" i="5"/>
  <c r="Y473" i="5" s="1"/>
  <c r="Z473" i="5" s="1"/>
  <c r="L471" i="5"/>
  <c r="Y472" i="5" s="1"/>
  <c r="Z472" i="5" s="1"/>
  <c r="L470" i="5"/>
  <c r="Y471" i="5" s="1"/>
  <c r="Z471" i="5" s="1"/>
  <c r="L469" i="5"/>
  <c r="Y470" i="5" s="1"/>
  <c r="Z470" i="5" s="1"/>
  <c r="L468" i="5"/>
  <c r="Y469" i="5" s="1"/>
  <c r="Z469" i="5" s="1"/>
  <c r="L467" i="5"/>
  <c r="Y468" i="5" s="1"/>
  <c r="Z468" i="5" s="1"/>
  <c r="L466" i="5"/>
  <c r="Y467" i="5" s="1"/>
  <c r="Z467" i="5" s="1"/>
  <c r="L465" i="5"/>
  <c r="Y466" i="5" s="1"/>
  <c r="Z466" i="5" s="1"/>
  <c r="L464" i="5"/>
  <c r="Y465" i="5" s="1"/>
  <c r="Z465" i="5" s="1"/>
  <c r="L463" i="5"/>
  <c r="Y464" i="5" s="1"/>
  <c r="Z464" i="5" s="1"/>
  <c r="L462" i="5"/>
  <c r="Y463" i="5" s="1"/>
  <c r="Z463" i="5" s="1"/>
  <c r="L461" i="5"/>
  <c r="Y462" i="5" s="1"/>
  <c r="Z462" i="5" s="1"/>
  <c r="L460" i="5"/>
  <c r="Y461" i="5" s="1"/>
  <c r="Z461" i="5" s="1"/>
  <c r="L459" i="5"/>
  <c r="Y460" i="5" s="1"/>
  <c r="Z460" i="5" s="1"/>
  <c r="L458" i="5"/>
  <c r="Y459" i="5" s="1"/>
  <c r="Z459" i="5" s="1"/>
  <c r="L457" i="5"/>
  <c r="Y458" i="5" s="1"/>
  <c r="Z458" i="5" s="1"/>
  <c r="L456" i="5"/>
  <c r="Y457" i="5" s="1"/>
  <c r="Z457" i="5" s="1"/>
  <c r="L455" i="5"/>
  <c r="Y456" i="5" s="1"/>
  <c r="Z456" i="5" s="1"/>
  <c r="L454" i="5"/>
  <c r="Y455" i="5" s="1"/>
  <c r="Z455" i="5" s="1"/>
  <c r="L453" i="5"/>
  <c r="Y454" i="5" s="1"/>
  <c r="Z454" i="5" s="1"/>
  <c r="L452" i="5"/>
  <c r="Y453" i="5" s="1"/>
  <c r="Z453" i="5" s="1"/>
  <c r="L451" i="5"/>
  <c r="Y452" i="5" s="1"/>
  <c r="Z452" i="5" s="1"/>
  <c r="L450" i="5"/>
  <c r="Y451" i="5" s="1"/>
  <c r="Z451" i="5" s="1"/>
  <c r="L449" i="5"/>
  <c r="Y450" i="5" s="1"/>
  <c r="Z450" i="5" s="1"/>
  <c r="L448" i="5"/>
  <c r="Y449" i="5" s="1"/>
  <c r="Z449" i="5" s="1"/>
  <c r="L447" i="5"/>
  <c r="Y448" i="5" s="1"/>
  <c r="Z448" i="5" s="1"/>
  <c r="L446" i="5"/>
  <c r="Y447" i="5" s="1"/>
  <c r="Z447" i="5" s="1"/>
  <c r="L445" i="5"/>
  <c r="Y446" i="5" s="1"/>
  <c r="Z446" i="5" s="1"/>
  <c r="L444" i="5"/>
  <c r="Y445" i="5" s="1"/>
  <c r="Z445" i="5" s="1"/>
  <c r="L443" i="5"/>
  <c r="Y444" i="5" s="1"/>
  <c r="Z444" i="5" s="1"/>
  <c r="L442" i="5"/>
  <c r="Y443" i="5" s="1"/>
  <c r="Z443" i="5" s="1"/>
  <c r="L441" i="5"/>
  <c r="Y442" i="5" s="1"/>
  <c r="Z442" i="5" s="1"/>
  <c r="L440" i="5"/>
  <c r="Y441" i="5" s="1"/>
  <c r="Z441" i="5" s="1"/>
  <c r="L439" i="5"/>
  <c r="Y440" i="5" s="1"/>
  <c r="Z440" i="5" s="1"/>
  <c r="L438" i="5"/>
  <c r="Y439" i="5" s="1"/>
  <c r="Z439" i="5" s="1"/>
  <c r="L437" i="5"/>
  <c r="Y438" i="5" s="1"/>
  <c r="Z438" i="5" s="1"/>
  <c r="L436" i="5"/>
  <c r="Y437" i="5" s="1"/>
  <c r="Z437" i="5" s="1"/>
  <c r="L435" i="5"/>
  <c r="Y436" i="5" s="1"/>
  <c r="Z436" i="5" s="1"/>
  <c r="L434" i="5"/>
  <c r="Y435" i="5" s="1"/>
  <c r="Z435" i="5" s="1"/>
  <c r="L433" i="5"/>
  <c r="Y434" i="5" s="1"/>
  <c r="Z434" i="5" s="1"/>
  <c r="L432" i="5"/>
  <c r="Y433" i="5" s="1"/>
  <c r="Z433" i="5" s="1"/>
  <c r="L431" i="5"/>
  <c r="Y432" i="5" s="1"/>
  <c r="Z432" i="5" s="1"/>
  <c r="L430" i="5"/>
  <c r="Y431" i="5" s="1"/>
  <c r="Z431" i="5" s="1"/>
  <c r="L429" i="5"/>
  <c r="Y430" i="5" s="1"/>
  <c r="Z430" i="5" s="1"/>
  <c r="L428" i="5"/>
  <c r="Y429" i="5" s="1"/>
  <c r="Z429" i="5" s="1"/>
  <c r="L427" i="5"/>
  <c r="Y428" i="5" s="1"/>
  <c r="Z428" i="5" s="1"/>
  <c r="L426" i="5"/>
  <c r="Y427" i="5" s="1"/>
  <c r="Z427" i="5" s="1"/>
  <c r="L425" i="5"/>
  <c r="Y426" i="5" s="1"/>
  <c r="Z426" i="5" s="1"/>
  <c r="L424" i="5"/>
  <c r="Y425" i="5" s="1"/>
  <c r="Z425" i="5" s="1"/>
  <c r="L423" i="5"/>
  <c r="Y424" i="5" s="1"/>
  <c r="Z424" i="5" s="1"/>
  <c r="L422" i="5"/>
  <c r="Y423" i="5" s="1"/>
  <c r="Z423" i="5" s="1"/>
  <c r="L421" i="5"/>
  <c r="Y422" i="5" s="1"/>
  <c r="Z422" i="5" s="1"/>
  <c r="L420" i="5"/>
  <c r="Y421" i="5" s="1"/>
  <c r="Z421" i="5" s="1"/>
  <c r="L419" i="5"/>
  <c r="Y420" i="5" s="1"/>
  <c r="Z420" i="5" s="1"/>
  <c r="L418" i="5"/>
  <c r="Y419" i="5" s="1"/>
  <c r="Z419" i="5" s="1"/>
  <c r="L417" i="5"/>
  <c r="Y418" i="5" s="1"/>
  <c r="Z418" i="5" s="1"/>
  <c r="L416" i="5"/>
  <c r="Y417" i="5" s="1"/>
  <c r="Z417" i="5" s="1"/>
  <c r="L415" i="5"/>
  <c r="Y416" i="5" s="1"/>
  <c r="Z416" i="5" s="1"/>
  <c r="L414" i="5"/>
  <c r="Y415" i="5" s="1"/>
  <c r="Z415" i="5" s="1"/>
  <c r="L413" i="5"/>
  <c r="Y414" i="5" s="1"/>
  <c r="Z414" i="5" s="1"/>
  <c r="L412" i="5"/>
  <c r="Y413" i="5" s="1"/>
  <c r="Z413" i="5" s="1"/>
  <c r="L411" i="5"/>
  <c r="Y412" i="5" s="1"/>
  <c r="Z412" i="5" s="1"/>
  <c r="L410" i="5"/>
  <c r="Y411" i="5" s="1"/>
  <c r="Z411" i="5" s="1"/>
  <c r="L409" i="5"/>
  <c r="Y410" i="5" s="1"/>
  <c r="Z410" i="5" s="1"/>
  <c r="L408" i="5"/>
  <c r="Y409" i="5" s="1"/>
  <c r="Z409" i="5" s="1"/>
  <c r="L407" i="5"/>
  <c r="Y408" i="5" s="1"/>
  <c r="Z408" i="5" s="1"/>
  <c r="L406" i="5"/>
  <c r="Y407" i="5" s="1"/>
  <c r="Z407" i="5" s="1"/>
  <c r="L405" i="5"/>
  <c r="Y406" i="5" s="1"/>
  <c r="Z406" i="5" s="1"/>
  <c r="L404" i="5"/>
  <c r="Y405" i="5" s="1"/>
  <c r="Z405" i="5" s="1"/>
  <c r="L403" i="5"/>
  <c r="Y404" i="5" s="1"/>
  <c r="Z404" i="5" s="1"/>
  <c r="L402" i="5"/>
  <c r="Y403" i="5" s="1"/>
  <c r="Z403" i="5" s="1"/>
  <c r="L401" i="5"/>
  <c r="Y402" i="5" s="1"/>
  <c r="Z402" i="5" s="1"/>
  <c r="L400" i="5"/>
  <c r="Y401" i="5" s="1"/>
  <c r="Z401" i="5" s="1"/>
  <c r="L399" i="5"/>
  <c r="Y400" i="5" s="1"/>
  <c r="Z400" i="5" s="1"/>
  <c r="L398" i="5"/>
  <c r="Y399" i="5" s="1"/>
  <c r="Z399" i="5" s="1"/>
  <c r="L397" i="5"/>
  <c r="Y398" i="5" s="1"/>
  <c r="Z398" i="5" s="1"/>
  <c r="L396" i="5"/>
  <c r="Y397" i="5" s="1"/>
  <c r="Z397" i="5" s="1"/>
  <c r="L395" i="5"/>
  <c r="Y396" i="5" s="1"/>
  <c r="Z396" i="5" s="1"/>
  <c r="L394" i="5"/>
  <c r="Y395" i="5" s="1"/>
  <c r="Z395" i="5" s="1"/>
  <c r="L393" i="5"/>
  <c r="Y394" i="5" s="1"/>
  <c r="Z394" i="5" s="1"/>
  <c r="L392" i="5"/>
  <c r="Y393" i="5" s="1"/>
  <c r="Z393" i="5" s="1"/>
  <c r="L391" i="5"/>
  <c r="Y392" i="5" s="1"/>
  <c r="Z392" i="5" s="1"/>
  <c r="L390" i="5"/>
  <c r="Y391" i="5" s="1"/>
  <c r="Z391" i="5" s="1"/>
  <c r="L389" i="5"/>
  <c r="Y390" i="5" s="1"/>
  <c r="Z390" i="5" s="1"/>
  <c r="L388" i="5"/>
  <c r="Y389" i="5" s="1"/>
  <c r="Z389" i="5" s="1"/>
  <c r="L387" i="5"/>
  <c r="Y388" i="5" s="1"/>
  <c r="Z388" i="5" s="1"/>
  <c r="L386" i="5"/>
  <c r="Y387" i="5" s="1"/>
  <c r="Z387" i="5" s="1"/>
  <c r="L385" i="5"/>
  <c r="Y386" i="5" s="1"/>
  <c r="Z386" i="5" s="1"/>
  <c r="L384" i="5"/>
  <c r="Y385" i="5" s="1"/>
  <c r="Z385" i="5" s="1"/>
  <c r="L383" i="5"/>
  <c r="Y384" i="5" s="1"/>
  <c r="Z384" i="5" s="1"/>
  <c r="L382" i="5"/>
  <c r="Y383" i="5" s="1"/>
  <c r="Z383" i="5" s="1"/>
  <c r="L381" i="5"/>
  <c r="Y382" i="5" s="1"/>
  <c r="Z382" i="5" s="1"/>
  <c r="L380" i="5"/>
  <c r="Y381" i="5" s="1"/>
  <c r="Z381" i="5" s="1"/>
  <c r="L379" i="5"/>
  <c r="Y380" i="5" s="1"/>
  <c r="Z380" i="5" s="1"/>
  <c r="L378" i="5"/>
  <c r="Y379" i="5" s="1"/>
  <c r="Z379" i="5" s="1"/>
  <c r="L377" i="5"/>
  <c r="Y378" i="5" s="1"/>
  <c r="Z378" i="5" s="1"/>
  <c r="L376" i="5"/>
  <c r="Y377" i="5" s="1"/>
  <c r="Z377" i="5" s="1"/>
  <c r="L375" i="5"/>
  <c r="Y376" i="5" s="1"/>
  <c r="Z376" i="5" s="1"/>
  <c r="L374" i="5"/>
  <c r="Y375" i="5" s="1"/>
  <c r="Z375" i="5" s="1"/>
  <c r="L373" i="5"/>
  <c r="Y374" i="5" s="1"/>
  <c r="Z374" i="5" s="1"/>
  <c r="L372" i="5"/>
  <c r="Y373" i="5" s="1"/>
  <c r="Z373" i="5" s="1"/>
  <c r="L371" i="5"/>
  <c r="Y372" i="5" s="1"/>
  <c r="Z372" i="5" s="1"/>
  <c r="L370" i="5"/>
  <c r="Y371" i="5" s="1"/>
  <c r="Z371" i="5" s="1"/>
  <c r="L369" i="5"/>
  <c r="Y370" i="5" s="1"/>
  <c r="Z370" i="5" s="1"/>
  <c r="L368" i="5"/>
  <c r="Y369" i="5" s="1"/>
  <c r="Z369" i="5" s="1"/>
  <c r="L367" i="5"/>
  <c r="Y368" i="5" s="1"/>
  <c r="Z368" i="5" s="1"/>
  <c r="L366" i="5"/>
  <c r="Y367" i="5" s="1"/>
  <c r="Z367" i="5" s="1"/>
  <c r="L365" i="5"/>
  <c r="Y366" i="5" s="1"/>
  <c r="Z366" i="5" s="1"/>
  <c r="L364" i="5"/>
  <c r="Y365" i="5" s="1"/>
  <c r="Z365" i="5" s="1"/>
  <c r="L363" i="5"/>
  <c r="Y364" i="5" s="1"/>
  <c r="Z364" i="5" s="1"/>
  <c r="L362" i="5"/>
  <c r="Y363" i="5" s="1"/>
  <c r="Z363" i="5" s="1"/>
  <c r="L361" i="5"/>
  <c r="Y362" i="5" s="1"/>
  <c r="Z362" i="5" s="1"/>
  <c r="L360" i="5"/>
  <c r="Y361" i="5" s="1"/>
  <c r="Z361" i="5" s="1"/>
  <c r="L359" i="5"/>
  <c r="Y360" i="5" s="1"/>
  <c r="Z360" i="5" s="1"/>
  <c r="L358" i="5"/>
  <c r="Y359" i="5" s="1"/>
  <c r="Z359" i="5" s="1"/>
  <c r="L357" i="5"/>
  <c r="Y358" i="5" s="1"/>
  <c r="Z358" i="5" s="1"/>
  <c r="L356" i="5"/>
  <c r="Y357" i="5" s="1"/>
  <c r="Z357" i="5" s="1"/>
  <c r="L355" i="5"/>
  <c r="Y356" i="5" s="1"/>
  <c r="Z356" i="5" s="1"/>
  <c r="L354" i="5"/>
  <c r="Y355" i="5" s="1"/>
  <c r="Z355" i="5" s="1"/>
  <c r="L353" i="5"/>
  <c r="Y354" i="5" s="1"/>
  <c r="Z354" i="5" s="1"/>
  <c r="L352" i="5"/>
  <c r="Y353" i="5" s="1"/>
  <c r="Z353" i="5" s="1"/>
  <c r="L351" i="5"/>
  <c r="Y352" i="5" s="1"/>
  <c r="Z352" i="5" s="1"/>
  <c r="L350" i="5"/>
  <c r="Y351" i="5" s="1"/>
  <c r="Z351" i="5" s="1"/>
  <c r="L349" i="5"/>
  <c r="Y350" i="5" s="1"/>
  <c r="Z350" i="5" s="1"/>
  <c r="L348" i="5"/>
  <c r="Y349" i="5" s="1"/>
  <c r="Z349" i="5" s="1"/>
  <c r="L347" i="5"/>
  <c r="Y348" i="5" s="1"/>
  <c r="Z348" i="5" s="1"/>
  <c r="L346" i="5"/>
  <c r="Y347" i="5" s="1"/>
  <c r="Z347" i="5" s="1"/>
  <c r="L345" i="5"/>
  <c r="Y346" i="5" s="1"/>
  <c r="Z346" i="5" s="1"/>
  <c r="L344" i="5"/>
  <c r="Y345" i="5" s="1"/>
  <c r="Z345" i="5" s="1"/>
  <c r="L343" i="5"/>
  <c r="Y344" i="5" s="1"/>
  <c r="Z344" i="5" s="1"/>
  <c r="L342" i="5"/>
  <c r="Y343" i="5" s="1"/>
  <c r="Z343" i="5" s="1"/>
  <c r="L341" i="5"/>
  <c r="Y342" i="5" s="1"/>
  <c r="Z342" i="5" s="1"/>
  <c r="L340" i="5"/>
  <c r="Y341" i="5" s="1"/>
  <c r="Z341" i="5" s="1"/>
  <c r="L339" i="5"/>
  <c r="Y340" i="5" s="1"/>
  <c r="Z340" i="5" s="1"/>
  <c r="L338" i="5"/>
  <c r="Y339" i="5" s="1"/>
  <c r="Z339" i="5" s="1"/>
  <c r="L337" i="5"/>
  <c r="Y338" i="5" s="1"/>
  <c r="Z338" i="5" s="1"/>
  <c r="L336" i="5"/>
  <c r="Y337" i="5" s="1"/>
  <c r="Z337" i="5" s="1"/>
  <c r="L335" i="5"/>
  <c r="Y336" i="5" s="1"/>
  <c r="Z336" i="5" s="1"/>
  <c r="L334" i="5"/>
  <c r="Y335" i="5" s="1"/>
  <c r="Z335" i="5" s="1"/>
  <c r="L333" i="5"/>
  <c r="Y334" i="5" s="1"/>
  <c r="Z334" i="5" s="1"/>
  <c r="L332" i="5"/>
  <c r="Y333" i="5" s="1"/>
  <c r="Z333" i="5" s="1"/>
  <c r="L331" i="5"/>
  <c r="Y332" i="5" s="1"/>
  <c r="Z332" i="5" s="1"/>
  <c r="L330" i="5"/>
  <c r="Y331" i="5" s="1"/>
  <c r="Z331" i="5" s="1"/>
  <c r="L329" i="5"/>
  <c r="Y330" i="5" s="1"/>
  <c r="Z330" i="5" s="1"/>
  <c r="L328" i="5"/>
  <c r="Y329" i="5" s="1"/>
  <c r="Z329" i="5" s="1"/>
  <c r="L327" i="5"/>
  <c r="Y328" i="5" s="1"/>
  <c r="Z328" i="5" s="1"/>
  <c r="L326" i="5"/>
  <c r="Y327" i="5" s="1"/>
  <c r="Z327" i="5" s="1"/>
  <c r="L325" i="5"/>
  <c r="Y326" i="5" s="1"/>
  <c r="Z326" i="5" s="1"/>
  <c r="L324" i="5"/>
  <c r="Y325" i="5" s="1"/>
  <c r="Z325" i="5" s="1"/>
  <c r="L323" i="5"/>
  <c r="Y324" i="5" s="1"/>
  <c r="Z324" i="5" s="1"/>
  <c r="L322" i="5"/>
  <c r="Y323" i="5" s="1"/>
  <c r="Z323" i="5" s="1"/>
  <c r="L321" i="5"/>
  <c r="Y322" i="5" s="1"/>
  <c r="Z322" i="5" s="1"/>
  <c r="L320" i="5"/>
  <c r="Y321" i="5" s="1"/>
  <c r="Z321" i="5" s="1"/>
  <c r="L319" i="5"/>
  <c r="Y320" i="5" s="1"/>
  <c r="Z320" i="5" s="1"/>
  <c r="L318" i="5"/>
  <c r="Y319" i="5" s="1"/>
  <c r="Z319" i="5" s="1"/>
  <c r="L317" i="5"/>
  <c r="Y318" i="5" s="1"/>
  <c r="Z318" i="5" s="1"/>
  <c r="L316" i="5"/>
  <c r="Y317" i="5" s="1"/>
  <c r="Z317" i="5" s="1"/>
  <c r="L315" i="5"/>
  <c r="Y316" i="5" s="1"/>
  <c r="Z316" i="5" s="1"/>
  <c r="L314" i="5"/>
  <c r="Y315" i="5" s="1"/>
  <c r="Z315" i="5" s="1"/>
  <c r="L313" i="5"/>
  <c r="Y314" i="5" s="1"/>
  <c r="Z314" i="5" s="1"/>
  <c r="L312" i="5"/>
  <c r="Y313" i="5" s="1"/>
  <c r="Z313" i="5" s="1"/>
  <c r="L311" i="5"/>
  <c r="Y312" i="5" s="1"/>
  <c r="Z312" i="5" s="1"/>
  <c r="L310" i="5"/>
  <c r="Y311" i="5" s="1"/>
  <c r="Z311" i="5" s="1"/>
  <c r="L309" i="5"/>
  <c r="Y310" i="5" s="1"/>
  <c r="Z310" i="5" s="1"/>
  <c r="L308" i="5"/>
  <c r="Y309" i="5" s="1"/>
  <c r="Z309" i="5" s="1"/>
  <c r="L307" i="5"/>
  <c r="Y308" i="5" s="1"/>
  <c r="Z308" i="5" s="1"/>
  <c r="L306" i="5"/>
  <c r="Y307" i="5" s="1"/>
  <c r="Z307" i="5" s="1"/>
  <c r="L305" i="5"/>
  <c r="Y306" i="5" s="1"/>
  <c r="Z306" i="5" s="1"/>
  <c r="L304" i="5"/>
  <c r="Y305" i="5" s="1"/>
  <c r="Z305" i="5" s="1"/>
  <c r="L303" i="5"/>
  <c r="Y304" i="5" s="1"/>
  <c r="Z304" i="5" s="1"/>
  <c r="L302" i="5"/>
  <c r="Y303" i="5" s="1"/>
  <c r="Z303" i="5" s="1"/>
  <c r="L301" i="5"/>
  <c r="Y302" i="5" s="1"/>
  <c r="Z302" i="5" s="1"/>
  <c r="L300" i="5"/>
  <c r="Y301" i="5" s="1"/>
  <c r="Z301" i="5" s="1"/>
  <c r="L299" i="5"/>
  <c r="Y300" i="5" s="1"/>
  <c r="Z300" i="5" s="1"/>
  <c r="L298" i="5"/>
  <c r="Y299" i="5" s="1"/>
  <c r="Z299" i="5" s="1"/>
  <c r="L297" i="5"/>
  <c r="Y298" i="5" s="1"/>
  <c r="Z298" i="5" s="1"/>
  <c r="L296" i="5"/>
  <c r="Y297" i="5" s="1"/>
  <c r="Z297" i="5" s="1"/>
  <c r="L295" i="5"/>
  <c r="Y296" i="5" s="1"/>
  <c r="Z296" i="5" s="1"/>
  <c r="L294" i="5"/>
  <c r="Y295" i="5" s="1"/>
  <c r="Z295" i="5" s="1"/>
  <c r="L293" i="5"/>
  <c r="Y294" i="5" s="1"/>
  <c r="Z294" i="5" s="1"/>
  <c r="L292" i="5"/>
  <c r="Y293" i="5" s="1"/>
  <c r="Z293" i="5" s="1"/>
  <c r="L291" i="5"/>
  <c r="Y292" i="5" s="1"/>
  <c r="Z292" i="5" s="1"/>
  <c r="L290" i="5"/>
  <c r="Y291" i="5" s="1"/>
  <c r="Z291" i="5" s="1"/>
  <c r="L289" i="5"/>
  <c r="Y290" i="5" s="1"/>
  <c r="Z290" i="5" s="1"/>
  <c r="L288" i="5"/>
  <c r="Y289" i="5" s="1"/>
  <c r="Z289" i="5" s="1"/>
  <c r="L287" i="5"/>
  <c r="Y288" i="5" s="1"/>
  <c r="Z288" i="5" s="1"/>
  <c r="L286" i="5"/>
  <c r="Y287" i="5" s="1"/>
  <c r="Z287" i="5" s="1"/>
  <c r="L285" i="5"/>
  <c r="Y286" i="5" s="1"/>
  <c r="Z286" i="5" s="1"/>
  <c r="L284" i="5"/>
  <c r="Y285" i="5" s="1"/>
  <c r="Z285" i="5" s="1"/>
  <c r="L283" i="5"/>
  <c r="Y284" i="5" s="1"/>
  <c r="Z284" i="5" s="1"/>
  <c r="L282" i="5"/>
  <c r="Y283" i="5" s="1"/>
  <c r="Z283" i="5" s="1"/>
  <c r="L281" i="5"/>
  <c r="Y282" i="5" s="1"/>
  <c r="Z282" i="5" s="1"/>
  <c r="L280" i="5"/>
  <c r="Y281" i="5" s="1"/>
  <c r="Z281" i="5" s="1"/>
  <c r="L279" i="5"/>
  <c r="Y280" i="5" s="1"/>
  <c r="Z280" i="5" s="1"/>
  <c r="L278" i="5"/>
  <c r="Y279" i="5" s="1"/>
  <c r="Z279" i="5" s="1"/>
  <c r="L277" i="5"/>
  <c r="Y278" i="5" s="1"/>
  <c r="Z278" i="5" s="1"/>
  <c r="L276" i="5"/>
  <c r="Y277" i="5" s="1"/>
  <c r="Z277" i="5" s="1"/>
  <c r="L275" i="5"/>
  <c r="Y276" i="5" s="1"/>
  <c r="Z276" i="5" s="1"/>
  <c r="L274" i="5"/>
  <c r="Y275" i="5" s="1"/>
  <c r="Z275" i="5" s="1"/>
  <c r="L273" i="5"/>
  <c r="Y274" i="5" s="1"/>
  <c r="Z274" i="5" s="1"/>
  <c r="L272" i="5"/>
  <c r="Y273" i="5" s="1"/>
  <c r="Z273" i="5" s="1"/>
  <c r="L271" i="5"/>
  <c r="Y272" i="5" s="1"/>
  <c r="Z272" i="5" s="1"/>
  <c r="L270" i="5"/>
  <c r="Y271" i="5" s="1"/>
  <c r="Z271" i="5" s="1"/>
  <c r="L269" i="5"/>
  <c r="Y270" i="5" s="1"/>
  <c r="Z270" i="5" s="1"/>
  <c r="L268" i="5"/>
  <c r="Y269" i="5" s="1"/>
  <c r="Z269" i="5" s="1"/>
  <c r="L267" i="5"/>
  <c r="Y268" i="5" s="1"/>
  <c r="Z268" i="5" s="1"/>
  <c r="L266" i="5"/>
  <c r="Y267" i="5" s="1"/>
  <c r="Z267" i="5" s="1"/>
  <c r="L265" i="5"/>
  <c r="Y266" i="5" s="1"/>
  <c r="Z266" i="5" s="1"/>
  <c r="L264" i="5"/>
  <c r="Y265" i="5" s="1"/>
  <c r="Z265" i="5" s="1"/>
  <c r="L263" i="5"/>
  <c r="Y264" i="5" s="1"/>
  <c r="Z264" i="5" s="1"/>
  <c r="L262" i="5"/>
  <c r="Y263" i="5" s="1"/>
  <c r="Z263" i="5" s="1"/>
  <c r="L261" i="5"/>
  <c r="Y262" i="5" s="1"/>
  <c r="Z262" i="5" s="1"/>
  <c r="L260" i="5"/>
  <c r="Y261" i="5" s="1"/>
  <c r="Z261" i="5" s="1"/>
  <c r="L259" i="5"/>
  <c r="Y260" i="5" s="1"/>
  <c r="Z260" i="5" s="1"/>
  <c r="L258" i="5"/>
  <c r="Y259" i="5" s="1"/>
  <c r="Z259" i="5" s="1"/>
  <c r="L257" i="5"/>
  <c r="Y258" i="5" s="1"/>
  <c r="Z258" i="5" s="1"/>
  <c r="L256" i="5"/>
  <c r="Y257" i="5" s="1"/>
  <c r="Z257" i="5" s="1"/>
  <c r="L255" i="5"/>
  <c r="Y256" i="5" s="1"/>
  <c r="Z256" i="5" s="1"/>
  <c r="L254" i="5"/>
  <c r="Y255" i="5" s="1"/>
  <c r="Z255" i="5" s="1"/>
  <c r="L253" i="5"/>
  <c r="Y254" i="5" s="1"/>
  <c r="Z254" i="5" s="1"/>
  <c r="L252" i="5"/>
  <c r="Y253" i="5" s="1"/>
  <c r="Z253" i="5" s="1"/>
  <c r="L251" i="5"/>
  <c r="Y252" i="5" s="1"/>
  <c r="Z252" i="5" s="1"/>
  <c r="L250" i="5"/>
  <c r="Y251" i="5" s="1"/>
  <c r="Z251" i="5" s="1"/>
  <c r="L249" i="5"/>
  <c r="Y250" i="5" s="1"/>
  <c r="Z250" i="5" s="1"/>
  <c r="L248" i="5"/>
  <c r="Y249" i="5" s="1"/>
  <c r="Z249" i="5" s="1"/>
  <c r="L247" i="5"/>
  <c r="L246" i="5"/>
  <c r="L245" i="5"/>
  <c r="L244" i="5"/>
  <c r="L243" i="5"/>
  <c r="L242" i="5"/>
  <c r="L241" i="5"/>
  <c r="L240" i="5"/>
  <c r="L239" i="5"/>
  <c r="L238" i="5"/>
  <c r="L237" i="5"/>
  <c r="L236" i="5"/>
  <c r="L235" i="5"/>
  <c r="L234" i="5"/>
  <c r="L233" i="5"/>
  <c r="L232" i="5"/>
  <c r="L231" i="5"/>
  <c r="L230" i="5"/>
  <c r="L229" i="5"/>
  <c r="L228" i="5"/>
  <c r="L227" i="5"/>
  <c r="L226" i="5"/>
  <c r="L225" i="5"/>
  <c r="L224" i="5"/>
  <c r="L223" i="5"/>
  <c r="L222" i="5"/>
  <c r="L221" i="5"/>
  <c r="L220" i="5"/>
  <c r="L219" i="5"/>
  <c r="L218" i="5"/>
  <c r="L217" i="5"/>
  <c r="L216" i="5"/>
  <c r="L215" i="5"/>
  <c r="L214" i="5"/>
  <c r="L213" i="5"/>
  <c r="L212" i="5"/>
  <c r="L211" i="5"/>
  <c r="L210" i="5"/>
  <c r="L209" i="5"/>
  <c r="L208" i="5"/>
  <c r="L207" i="5"/>
  <c r="L206" i="5"/>
  <c r="L205" i="5"/>
  <c r="L204" i="5"/>
  <c r="L203" i="5"/>
  <c r="L202" i="5"/>
  <c r="L201" i="5"/>
  <c r="L200" i="5"/>
  <c r="L199" i="5"/>
  <c r="L198" i="5"/>
  <c r="L197" i="5"/>
  <c r="L196" i="5"/>
  <c r="L195" i="5"/>
  <c r="L194" i="5"/>
  <c r="L193" i="5"/>
  <c r="L192" i="5"/>
  <c r="L191" i="5"/>
  <c r="L190" i="5"/>
  <c r="L189" i="5"/>
  <c r="L188" i="5"/>
  <c r="L187" i="5"/>
  <c r="L186" i="5"/>
  <c r="L185" i="5"/>
  <c r="L184" i="5"/>
  <c r="L183" i="5"/>
  <c r="L182" i="5"/>
  <c r="L181" i="5"/>
  <c r="L180" i="5"/>
  <c r="L179" i="5"/>
  <c r="L178" i="5"/>
  <c r="L177" i="5"/>
  <c r="L176" i="5"/>
  <c r="L175" i="5"/>
  <c r="L174" i="5"/>
  <c r="L173" i="5"/>
  <c r="L172" i="5"/>
  <c r="L171" i="5"/>
  <c r="L170" i="5"/>
  <c r="L169" i="5"/>
  <c r="L168" i="5"/>
  <c r="L167" i="5"/>
  <c r="L166" i="5"/>
  <c r="L165" i="5"/>
  <c r="L164" i="5"/>
  <c r="L163" i="5"/>
  <c r="L162" i="5"/>
  <c r="L161" i="5"/>
  <c r="L160" i="5"/>
  <c r="L159" i="5"/>
  <c r="L158" i="5"/>
  <c r="L157" i="5"/>
  <c r="L156" i="5"/>
  <c r="L155" i="5"/>
  <c r="L154" i="5"/>
  <c r="L153" i="5"/>
  <c r="L152" i="5"/>
  <c r="L151" i="5"/>
  <c r="L150" i="5"/>
  <c r="L149" i="5"/>
  <c r="L148" i="5"/>
  <c r="L147" i="5"/>
  <c r="L146" i="5"/>
  <c r="L145" i="5"/>
  <c r="L144" i="5"/>
  <c r="L143" i="5"/>
  <c r="L142" i="5"/>
  <c r="L141" i="5"/>
  <c r="L140" i="5"/>
  <c r="L139" i="5"/>
  <c r="L138" i="5"/>
  <c r="L137" i="5"/>
  <c r="L136" i="5"/>
  <c r="L135" i="5"/>
  <c r="L134" i="5"/>
  <c r="L133" i="5"/>
  <c r="L132" i="5"/>
  <c r="L131" i="5"/>
  <c r="L130" i="5"/>
  <c r="L129" i="5"/>
  <c r="L128" i="5"/>
  <c r="L127" i="5"/>
  <c r="L126" i="5"/>
  <c r="L125" i="5"/>
  <c r="L124" i="5"/>
  <c r="L123" i="5"/>
  <c r="L122" i="5"/>
  <c r="L121" i="5"/>
  <c r="L120" i="5"/>
  <c r="L119" i="5"/>
  <c r="L118" i="5"/>
  <c r="L117" i="5"/>
  <c r="L116" i="5"/>
  <c r="L115" i="5"/>
  <c r="L114" i="5"/>
  <c r="L113" i="5"/>
  <c r="L112" i="5"/>
  <c r="L111" i="5"/>
  <c r="L110" i="5"/>
  <c r="L109" i="5"/>
  <c r="L108" i="5"/>
  <c r="L107" i="5"/>
  <c r="L106" i="5"/>
  <c r="L105" i="5"/>
  <c r="L104" i="5"/>
  <c r="L103" i="5"/>
  <c r="L102" i="5"/>
  <c r="L101" i="5"/>
  <c r="L100" i="5"/>
  <c r="L99" i="5"/>
  <c r="L98" i="5"/>
  <c r="L97" i="5"/>
  <c r="L96" i="5"/>
  <c r="L95" i="5"/>
  <c r="L94" i="5"/>
  <c r="L93" i="5"/>
  <c r="L92" i="5"/>
  <c r="L91" i="5"/>
  <c r="L90" i="5"/>
  <c r="L89" i="5"/>
  <c r="L88" i="5"/>
  <c r="L87" i="5"/>
  <c r="L86" i="5"/>
  <c r="L85" i="5"/>
  <c r="L84" i="5"/>
  <c r="L83" i="5"/>
  <c r="L82" i="5"/>
  <c r="L81" i="5"/>
  <c r="L80" i="5"/>
  <c r="L79" i="5"/>
  <c r="L78" i="5"/>
  <c r="L77" i="5"/>
  <c r="L76" i="5"/>
  <c r="L75" i="5"/>
  <c r="L74" i="5"/>
  <c r="L73" i="5"/>
  <c r="L72" i="5"/>
  <c r="L71" i="5"/>
  <c r="L70" i="5"/>
  <c r="L69" i="5"/>
  <c r="L68" i="5"/>
  <c r="L67" i="5"/>
  <c r="L66" i="5"/>
  <c r="L65" i="5"/>
  <c r="L64" i="5"/>
  <c r="L63" i="5"/>
  <c r="L62" i="5"/>
  <c r="L61" i="5"/>
  <c r="L60" i="5"/>
  <c r="L59" i="5"/>
  <c r="L58" i="5"/>
  <c r="L57" i="5"/>
  <c r="L56" i="5"/>
  <c r="L55" i="5"/>
  <c r="L54" i="5"/>
  <c r="L53" i="5"/>
  <c r="L52" i="5"/>
  <c r="L51" i="5"/>
  <c r="L50" i="5"/>
  <c r="L49" i="5"/>
  <c r="L48" i="5"/>
  <c r="L47" i="5"/>
  <c r="L46" i="5"/>
  <c r="L45" i="5"/>
  <c r="L44" i="5"/>
  <c r="L43" i="5"/>
  <c r="L42" i="5"/>
  <c r="L41" i="5"/>
  <c r="L40" i="5"/>
  <c r="L39" i="5"/>
  <c r="L38" i="5"/>
  <c r="L37" i="5"/>
  <c r="L36" i="5"/>
  <c r="L35" i="5"/>
  <c r="L34" i="5"/>
  <c r="L33" i="5"/>
  <c r="L32" i="5"/>
  <c r="L31" i="5"/>
  <c r="L30" i="5"/>
  <c r="L29" i="5"/>
  <c r="L28" i="5"/>
  <c r="L27" i="5"/>
  <c r="L26" i="5"/>
  <c r="L25" i="5"/>
  <c r="L24" i="5"/>
  <c r="L23" i="5"/>
  <c r="L22" i="5"/>
  <c r="L21" i="5"/>
  <c r="L20" i="5"/>
  <c r="Y19" i="5"/>
  <c r="Z19" i="5" s="1"/>
  <c r="O19" i="5"/>
  <c r="T19" i="5" s="1"/>
  <c r="N19" i="5"/>
  <c r="L19" i="5"/>
  <c r="V12" i="5"/>
  <c r="V15" i="5" s="1"/>
  <c r="R15" i="5" s="1"/>
  <c r="P15" i="5" s="1"/>
  <c r="O2" i="5"/>
  <c r="Q1" i="5"/>
  <c r="R19" i="5" s="1"/>
  <c r="R20" i="5" s="1"/>
  <c r="R21" i="5" s="1"/>
  <c r="R22" i="5" s="1"/>
  <c r="R23" i="5" s="1"/>
  <c r="R24" i="5" s="1"/>
  <c r="R25" i="5" s="1"/>
  <c r="R26" i="5" s="1"/>
  <c r="R27" i="5" s="1"/>
  <c r="R28" i="5" s="1"/>
  <c r="R29" i="5" s="1"/>
  <c r="R30" i="5" s="1"/>
  <c r="R31" i="5" s="1"/>
  <c r="R32" i="5" s="1"/>
  <c r="R33" i="5" s="1"/>
  <c r="R34" i="5" s="1"/>
  <c r="R35" i="5" s="1"/>
  <c r="R36" i="5" s="1"/>
  <c r="R37" i="5" s="1"/>
  <c r="R38" i="5" s="1"/>
  <c r="R39" i="5" s="1"/>
  <c r="R40" i="5" s="1"/>
  <c r="R41" i="5" s="1"/>
  <c r="R42" i="5" s="1"/>
  <c r="R43" i="5" s="1"/>
  <c r="R44" i="5" s="1"/>
  <c r="R45" i="5" s="1"/>
  <c r="R46" i="5" s="1"/>
  <c r="R47" i="5" s="1"/>
  <c r="R48" i="5" s="1"/>
  <c r="R49" i="5" s="1"/>
  <c r="R50" i="5" s="1"/>
  <c r="R51" i="5" s="1"/>
  <c r="R52" i="5" s="1"/>
  <c r="R53" i="5" s="1"/>
  <c r="R54" i="5" s="1"/>
  <c r="R55" i="5" s="1"/>
  <c r="R56" i="5" s="1"/>
  <c r="R57" i="5" s="1"/>
  <c r="R58" i="5" s="1"/>
  <c r="R59" i="5" s="1"/>
  <c r="P1" i="5"/>
  <c r="O1" i="5"/>
  <c r="M1" i="5"/>
  <c r="L1" i="5"/>
  <c r="K23" i="4"/>
  <c r="B25" i="4"/>
  <c r="H24" i="4"/>
  <c r="F25" i="4" s="1"/>
  <c r="C24" i="4"/>
  <c r="J16" i="4"/>
  <c r="D16" i="4"/>
  <c r="G25" i="3"/>
  <c r="B25" i="3"/>
  <c r="H24" i="3"/>
  <c r="F25" i="3" s="1"/>
  <c r="C24" i="3"/>
  <c r="J16" i="3"/>
  <c r="D16" i="3"/>
  <c r="G25" i="1"/>
  <c r="D16" i="1"/>
  <c r="D15" i="1" s="1"/>
  <c r="J16" i="1"/>
  <c r="C24" i="1"/>
  <c r="H24" i="1"/>
  <c r="F25" i="1" s="1"/>
  <c r="B25" i="1"/>
  <c r="C25" i="1" s="1"/>
  <c r="E24" i="8" l="1"/>
  <c r="I24" i="8" s="1"/>
  <c r="J24" i="8" s="1"/>
  <c r="E23" i="8"/>
  <c r="I23" i="8" s="1"/>
  <c r="J23" i="8" s="1"/>
  <c r="E3" i="8"/>
  <c r="I3" i="8" s="1"/>
  <c r="J3" i="8" s="1"/>
  <c r="Z33" i="6"/>
  <c r="V33" i="6"/>
  <c r="R33" i="6"/>
  <c r="E13" i="8"/>
  <c r="I13" i="8" s="1"/>
  <c r="D5" i="9"/>
  <c r="N4" i="9"/>
  <c r="Z33" i="9"/>
  <c r="N3" i="9"/>
  <c r="C15" i="8"/>
  <c r="E14" i="8"/>
  <c r="I14" i="8" s="1"/>
  <c r="E8" i="6"/>
  <c r="E9" i="6" s="1"/>
  <c r="E10" i="6" s="1"/>
  <c r="E11" i="6" s="1"/>
  <c r="E12" i="6" s="1"/>
  <c r="E13" i="6" s="1"/>
  <c r="E14" i="6" s="1"/>
  <c r="E15" i="6" s="1"/>
  <c r="E16" i="6" s="1"/>
  <c r="E17" i="6" s="1"/>
  <c r="E18" i="6" s="1"/>
  <c r="E19" i="6" s="1"/>
  <c r="E20" i="6" s="1"/>
  <c r="E21" i="6" s="1"/>
  <c r="E22" i="6" s="1"/>
  <c r="E23" i="6" s="1"/>
  <c r="E24" i="6" s="1"/>
  <c r="E25" i="6" s="1"/>
  <c r="E26" i="6" s="1"/>
  <c r="E27" i="6" s="1"/>
  <c r="E28" i="6" s="1"/>
  <c r="E29" i="6" s="1"/>
  <c r="E30" i="6" s="1"/>
  <c r="E31" i="6" s="1"/>
  <c r="E32" i="6" s="1"/>
  <c r="E33" i="6" s="1"/>
  <c r="E34" i="6" s="1"/>
  <c r="E35" i="6" s="1"/>
  <c r="E36" i="6" s="1"/>
  <c r="E37" i="6" s="1"/>
  <c r="N3" i="6"/>
  <c r="N4" i="6"/>
  <c r="C5" i="8"/>
  <c r="E4" i="8"/>
  <c r="I4" i="8" s="1"/>
  <c r="O20" i="5"/>
  <c r="N20" i="5"/>
  <c r="Y23" i="5"/>
  <c r="Z23" i="5" s="1"/>
  <c r="Y25" i="5"/>
  <c r="Z25" i="5" s="1"/>
  <c r="Y27" i="5"/>
  <c r="Z27" i="5" s="1"/>
  <c r="Y29" i="5"/>
  <c r="Z29" i="5" s="1"/>
  <c r="Y31" i="5"/>
  <c r="Z31" i="5" s="1"/>
  <c r="Y33" i="5"/>
  <c r="Z33" i="5" s="1"/>
  <c r="Y35" i="5"/>
  <c r="Z35" i="5" s="1"/>
  <c r="Y37" i="5"/>
  <c r="Z37" i="5" s="1"/>
  <c r="Y39" i="5"/>
  <c r="Z39" i="5" s="1"/>
  <c r="Y41" i="5"/>
  <c r="Z41" i="5" s="1"/>
  <c r="Y43" i="5"/>
  <c r="Z43" i="5" s="1"/>
  <c r="Y20" i="5"/>
  <c r="Z20" i="5" s="1"/>
  <c r="Y21" i="5"/>
  <c r="Z21" i="5" s="1"/>
  <c r="Y22" i="5"/>
  <c r="Z22" i="5" s="1"/>
  <c r="Y24" i="5"/>
  <c r="Z24" i="5" s="1"/>
  <c r="Y26" i="5"/>
  <c r="Z26" i="5" s="1"/>
  <c r="Y28" i="5"/>
  <c r="Z28" i="5" s="1"/>
  <c r="Y30" i="5"/>
  <c r="Z30" i="5" s="1"/>
  <c r="Y32" i="5"/>
  <c r="Z32" i="5" s="1"/>
  <c r="Y34" i="5"/>
  <c r="Z34" i="5" s="1"/>
  <c r="Y36" i="5"/>
  <c r="Z36" i="5" s="1"/>
  <c r="Y38" i="5"/>
  <c r="Z38" i="5" s="1"/>
  <c r="Y40" i="5"/>
  <c r="Z40" i="5" s="1"/>
  <c r="Y42" i="5"/>
  <c r="Z42" i="5" s="1"/>
  <c r="Y44" i="5"/>
  <c r="Z44" i="5" s="1"/>
  <c r="Y46" i="5"/>
  <c r="Z46" i="5" s="1"/>
  <c r="Y48" i="5"/>
  <c r="Z48" i="5" s="1"/>
  <c r="Y50" i="5"/>
  <c r="Z50" i="5" s="1"/>
  <c r="Y52" i="5"/>
  <c r="Z52" i="5" s="1"/>
  <c r="Y54" i="5"/>
  <c r="Z54" i="5" s="1"/>
  <c r="Y56" i="5"/>
  <c r="Z56" i="5" s="1"/>
  <c r="Y58" i="5"/>
  <c r="Z58" i="5" s="1"/>
  <c r="D11" i="6"/>
  <c r="F5" i="6"/>
  <c r="N5" i="6" s="1"/>
  <c r="V19" i="5"/>
  <c r="W19" i="5"/>
  <c r="U19" i="5"/>
  <c r="O21" i="5"/>
  <c r="Y248" i="5"/>
  <c r="Z248" i="5" s="1"/>
  <c r="Y247" i="5"/>
  <c r="Z247" i="5" s="1"/>
  <c r="Y246" i="5"/>
  <c r="Z246" i="5" s="1"/>
  <c r="Y245" i="5"/>
  <c r="Z245" i="5" s="1"/>
  <c r="Y244" i="5"/>
  <c r="Z244" i="5" s="1"/>
  <c r="Y243" i="5"/>
  <c r="Z243" i="5" s="1"/>
  <c r="Y242" i="5"/>
  <c r="Z242" i="5" s="1"/>
  <c r="Y241" i="5"/>
  <c r="Z241" i="5" s="1"/>
  <c r="Y240" i="5"/>
  <c r="Z240" i="5" s="1"/>
  <c r="Y239" i="5"/>
  <c r="Z239" i="5" s="1"/>
  <c r="Y238" i="5"/>
  <c r="Z238" i="5" s="1"/>
  <c r="Y237" i="5"/>
  <c r="Z237" i="5" s="1"/>
  <c r="Y236" i="5"/>
  <c r="Z236" i="5" s="1"/>
  <c r="Y235" i="5"/>
  <c r="Z235" i="5" s="1"/>
  <c r="Y234" i="5"/>
  <c r="Z234" i="5" s="1"/>
  <c r="Y233" i="5"/>
  <c r="Z233" i="5" s="1"/>
  <c r="P19" i="5"/>
  <c r="T20" i="5"/>
  <c r="N21" i="5"/>
  <c r="Y47" i="5"/>
  <c r="Z47" i="5" s="1"/>
  <c r="Y49" i="5"/>
  <c r="Z49" i="5" s="1"/>
  <c r="Y51" i="5"/>
  <c r="Z51" i="5" s="1"/>
  <c r="Y53" i="5"/>
  <c r="Z53" i="5" s="1"/>
  <c r="Y55" i="5"/>
  <c r="Z55" i="5" s="1"/>
  <c r="Y57" i="5"/>
  <c r="Z57" i="5" s="1"/>
  <c r="Y59" i="5"/>
  <c r="Z59" i="5" s="1"/>
  <c r="Y61" i="5"/>
  <c r="Z61" i="5" s="1"/>
  <c r="Y63" i="5"/>
  <c r="Z63" i="5" s="1"/>
  <c r="Y65" i="5"/>
  <c r="Z65" i="5" s="1"/>
  <c r="Y67" i="5"/>
  <c r="Z67" i="5" s="1"/>
  <c r="Y69" i="5"/>
  <c r="Z69" i="5" s="1"/>
  <c r="Y71" i="5"/>
  <c r="Z71" i="5" s="1"/>
  <c r="Y73" i="5"/>
  <c r="Z73" i="5" s="1"/>
  <c r="Y75" i="5"/>
  <c r="Z75" i="5" s="1"/>
  <c r="Y77" i="5"/>
  <c r="Z77" i="5" s="1"/>
  <c r="Y79" i="5"/>
  <c r="Z79" i="5" s="1"/>
  <c r="Y81" i="5"/>
  <c r="Z81" i="5" s="1"/>
  <c r="Y83" i="5"/>
  <c r="Z83" i="5" s="1"/>
  <c r="Y85" i="5"/>
  <c r="Z85" i="5" s="1"/>
  <c r="Y87" i="5"/>
  <c r="Z87" i="5" s="1"/>
  <c r="Y89" i="5"/>
  <c r="Z89" i="5" s="1"/>
  <c r="Y91" i="5"/>
  <c r="Z91" i="5" s="1"/>
  <c r="Y93" i="5"/>
  <c r="Z93" i="5" s="1"/>
  <c r="Y95" i="5"/>
  <c r="Z95" i="5" s="1"/>
  <c r="Y97" i="5"/>
  <c r="Z97" i="5" s="1"/>
  <c r="Y99" i="5"/>
  <c r="Z99" i="5" s="1"/>
  <c r="Y101" i="5"/>
  <c r="Z101" i="5" s="1"/>
  <c r="Y103" i="5"/>
  <c r="Z103" i="5" s="1"/>
  <c r="Y105" i="5"/>
  <c r="Z105" i="5" s="1"/>
  <c r="Y107" i="5"/>
  <c r="Z107" i="5" s="1"/>
  <c r="Y109" i="5"/>
  <c r="Z109" i="5" s="1"/>
  <c r="Y111" i="5"/>
  <c r="Z111" i="5" s="1"/>
  <c r="Y113" i="5"/>
  <c r="Z113" i="5" s="1"/>
  <c r="Y115" i="5"/>
  <c r="Z115" i="5" s="1"/>
  <c r="Y117" i="5"/>
  <c r="Z117" i="5" s="1"/>
  <c r="Y119" i="5"/>
  <c r="Z119" i="5" s="1"/>
  <c r="Y121" i="5"/>
  <c r="Z121" i="5" s="1"/>
  <c r="Y123" i="5"/>
  <c r="Z123" i="5" s="1"/>
  <c r="Y125" i="5"/>
  <c r="Z125" i="5" s="1"/>
  <c r="Y127" i="5"/>
  <c r="Z127" i="5" s="1"/>
  <c r="Y129" i="5"/>
  <c r="Z129" i="5" s="1"/>
  <c r="Y131" i="5"/>
  <c r="Z131" i="5" s="1"/>
  <c r="Y133" i="5"/>
  <c r="Z133" i="5" s="1"/>
  <c r="Y135" i="5"/>
  <c r="Z135" i="5" s="1"/>
  <c r="Y137" i="5"/>
  <c r="Z137" i="5" s="1"/>
  <c r="Y139" i="5"/>
  <c r="Z139" i="5" s="1"/>
  <c r="Y141" i="5"/>
  <c r="Z141" i="5" s="1"/>
  <c r="Y143" i="5"/>
  <c r="Z143" i="5" s="1"/>
  <c r="Y145" i="5"/>
  <c r="Z145" i="5" s="1"/>
  <c r="Y147" i="5"/>
  <c r="Z147" i="5" s="1"/>
  <c r="Y149" i="5"/>
  <c r="Z149" i="5" s="1"/>
  <c r="Y151" i="5"/>
  <c r="Z151" i="5" s="1"/>
  <c r="Y153" i="5"/>
  <c r="Z153" i="5" s="1"/>
  <c r="Y155" i="5"/>
  <c r="Z155" i="5" s="1"/>
  <c r="Y157" i="5"/>
  <c r="Z157" i="5" s="1"/>
  <c r="Y159" i="5"/>
  <c r="Z159" i="5" s="1"/>
  <c r="Y161" i="5"/>
  <c r="Z161" i="5" s="1"/>
  <c r="Y163" i="5"/>
  <c r="Z163" i="5" s="1"/>
  <c r="Y165" i="5"/>
  <c r="Z165" i="5" s="1"/>
  <c r="Y167" i="5"/>
  <c r="Z167" i="5" s="1"/>
  <c r="Y169" i="5"/>
  <c r="Z169" i="5" s="1"/>
  <c r="Y171" i="5"/>
  <c r="Z171" i="5" s="1"/>
  <c r="Y173" i="5"/>
  <c r="Z173" i="5" s="1"/>
  <c r="Y175" i="5"/>
  <c r="Z175" i="5" s="1"/>
  <c r="Y177" i="5"/>
  <c r="Z177" i="5" s="1"/>
  <c r="Y179" i="5"/>
  <c r="Z179" i="5" s="1"/>
  <c r="Y181" i="5"/>
  <c r="Z181" i="5" s="1"/>
  <c r="Y183" i="5"/>
  <c r="Z183" i="5" s="1"/>
  <c r="Y185" i="5"/>
  <c r="Z185" i="5" s="1"/>
  <c r="Y187" i="5"/>
  <c r="Z187" i="5" s="1"/>
  <c r="Y189" i="5"/>
  <c r="Z189" i="5" s="1"/>
  <c r="Y191" i="5"/>
  <c r="Z191" i="5" s="1"/>
  <c r="Y193" i="5"/>
  <c r="Z193" i="5" s="1"/>
  <c r="Y195" i="5"/>
  <c r="Z195" i="5" s="1"/>
  <c r="Y198" i="5"/>
  <c r="Z198" i="5" s="1"/>
  <c r="Y200" i="5"/>
  <c r="Z200" i="5" s="1"/>
  <c r="Y202" i="5"/>
  <c r="Z202" i="5" s="1"/>
  <c r="Y204" i="5"/>
  <c r="Z204" i="5" s="1"/>
  <c r="Y206" i="5"/>
  <c r="Z206" i="5" s="1"/>
  <c r="Y208" i="5"/>
  <c r="Z208" i="5" s="1"/>
  <c r="Y210" i="5"/>
  <c r="Z210" i="5" s="1"/>
  <c r="Y212" i="5"/>
  <c r="Z212" i="5" s="1"/>
  <c r="Y214" i="5"/>
  <c r="Z214" i="5" s="1"/>
  <c r="Y216" i="5"/>
  <c r="Z216" i="5" s="1"/>
  <c r="Y218" i="5"/>
  <c r="Z218" i="5" s="1"/>
  <c r="Y220" i="5"/>
  <c r="Z220" i="5" s="1"/>
  <c r="Y222" i="5"/>
  <c r="Z222" i="5" s="1"/>
  <c r="Y224" i="5"/>
  <c r="Z224" i="5" s="1"/>
  <c r="Y226" i="5"/>
  <c r="Z226" i="5" s="1"/>
  <c r="Y228" i="5"/>
  <c r="Z228" i="5" s="1"/>
  <c r="Y230" i="5"/>
  <c r="Z230" i="5" s="1"/>
  <c r="Y232" i="5"/>
  <c r="Z232" i="5" s="1"/>
  <c r="P20" i="5"/>
  <c r="Y45" i="5"/>
  <c r="Z45" i="5" s="1"/>
  <c r="Y60" i="5"/>
  <c r="Z60" i="5" s="1"/>
  <c r="Y62" i="5"/>
  <c r="Z62" i="5" s="1"/>
  <c r="Y64" i="5"/>
  <c r="Z64" i="5" s="1"/>
  <c r="Y66" i="5"/>
  <c r="Z66" i="5" s="1"/>
  <c r="Y68" i="5"/>
  <c r="Z68" i="5" s="1"/>
  <c r="Y70" i="5"/>
  <c r="Z70" i="5" s="1"/>
  <c r="Y72" i="5"/>
  <c r="Z72" i="5" s="1"/>
  <c r="Y74" i="5"/>
  <c r="Z74" i="5" s="1"/>
  <c r="Y76" i="5"/>
  <c r="Z76" i="5" s="1"/>
  <c r="Y78" i="5"/>
  <c r="Z78" i="5" s="1"/>
  <c r="Y80" i="5"/>
  <c r="Z80" i="5" s="1"/>
  <c r="Y82" i="5"/>
  <c r="Z82" i="5" s="1"/>
  <c r="Y84" i="5"/>
  <c r="Z84" i="5" s="1"/>
  <c r="Y86" i="5"/>
  <c r="Z86" i="5" s="1"/>
  <c r="Y88" i="5"/>
  <c r="Z88" i="5" s="1"/>
  <c r="Y90" i="5"/>
  <c r="Z90" i="5" s="1"/>
  <c r="Y92" i="5"/>
  <c r="Z92" i="5" s="1"/>
  <c r="Y94" i="5"/>
  <c r="Z94" i="5" s="1"/>
  <c r="Y96" i="5"/>
  <c r="Z96" i="5" s="1"/>
  <c r="Y98" i="5"/>
  <c r="Z98" i="5" s="1"/>
  <c r="Y100" i="5"/>
  <c r="Z100" i="5" s="1"/>
  <c r="Y102" i="5"/>
  <c r="Z102" i="5" s="1"/>
  <c r="Y104" i="5"/>
  <c r="Z104" i="5" s="1"/>
  <c r="Y106" i="5"/>
  <c r="Z106" i="5" s="1"/>
  <c r="Y108" i="5"/>
  <c r="Z108" i="5" s="1"/>
  <c r="Y110" i="5"/>
  <c r="Z110" i="5" s="1"/>
  <c r="Y112" i="5"/>
  <c r="Z112" i="5" s="1"/>
  <c r="Y114" i="5"/>
  <c r="Z114" i="5" s="1"/>
  <c r="Y116" i="5"/>
  <c r="Z116" i="5" s="1"/>
  <c r="Y118" i="5"/>
  <c r="Z118" i="5" s="1"/>
  <c r="Y120" i="5"/>
  <c r="Z120" i="5" s="1"/>
  <c r="Y122" i="5"/>
  <c r="Z122" i="5" s="1"/>
  <c r="Y124" i="5"/>
  <c r="Z124" i="5" s="1"/>
  <c r="Y126" i="5"/>
  <c r="Z126" i="5" s="1"/>
  <c r="Y128" i="5"/>
  <c r="Z128" i="5" s="1"/>
  <c r="Y130" i="5"/>
  <c r="Z130" i="5" s="1"/>
  <c r="Y132" i="5"/>
  <c r="Z132" i="5" s="1"/>
  <c r="Y134" i="5"/>
  <c r="Z134" i="5" s="1"/>
  <c r="Y136" i="5"/>
  <c r="Z136" i="5" s="1"/>
  <c r="Y138" i="5"/>
  <c r="Z138" i="5" s="1"/>
  <c r="Y140" i="5"/>
  <c r="Z140" i="5" s="1"/>
  <c r="Y142" i="5"/>
  <c r="Z142" i="5" s="1"/>
  <c r="Y144" i="5"/>
  <c r="Z144" i="5" s="1"/>
  <c r="Y146" i="5"/>
  <c r="Z146" i="5" s="1"/>
  <c r="Y148" i="5"/>
  <c r="Z148" i="5" s="1"/>
  <c r="Y150" i="5"/>
  <c r="Z150" i="5" s="1"/>
  <c r="Y152" i="5"/>
  <c r="Z152" i="5" s="1"/>
  <c r="Y154" i="5"/>
  <c r="Z154" i="5" s="1"/>
  <c r="Y156" i="5"/>
  <c r="Z156" i="5" s="1"/>
  <c r="Y158" i="5"/>
  <c r="Z158" i="5" s="1"/>
  <c r="Y160" i="5"/>
  <c r="Z160" i="5" s="1"/>
  <c r="Y162" i="5"/>
  <c r="Z162" i="5" s="1"/>
  <c r="Y164" i="5"/>
  <c r="Z164" i="5" s="1"/>
  <c r="Y166" i="5"/>
  <c r="Z166" i="5" s="1"/>
  <c r="Y168" i="5"/>
  <c r="Z168" i="5" s="1"/>
  <c r="Y170" i="5"/>
  <c r="Z170" i="5" s="1"/>
  <c r="Y172" i="5"/>
  <c r="Z172" i="5" s="1"/>
  <c r="Y174" i="5"/>
  <c r="Z174" i="5" s="1"/>
  <c r="Y176" i="5"/>
  <c r="Z176" i="5" s="1"/>
  <c r="Y178" i="5"/>
  <c r="Z178" i="5" s="1"/>
  <c r="Y180" i="5"/>
  <c r="Z180" i="5" s="1"/>
  <c r="Y182" i="5"/>
  <c r="Z182" i="5" s="1"/>
  <c r="Y184" i="5"/>
  <c r="Z184" i="5" s="1"/>
  <c r="Y186" i="5"/>
  <c r="Z186" i="5" s="1"/>
  <c r="Y188" i="5"/>
  <c r="Z188" i="5" s="1"/>
  <c r="Y190" i="5"/>
  <c r="Z190" i="5" s="1"/>
  <c r="Y192" i="5"/>
  <c r="Z192" i="5" s="1"/>
  <c r="Y194" i="5"/>
  <c r="Z194" i="5" s="1"/>
  <c r="Y196" i="5"/>
  <c r="Z196" i="5" s="1"/>
  <c r="Y197" i="5"/>
  <c r="Z197" i="5" s="1"/>
  <c r="Y199" i="5"/>
  <c r="Z199" i="5" s="1"/>
  <c r="Y201" i="5"/>
  <c r="Z201" i="5" s="1"/>
  <c r="Y203" i="5"/>
  <c r="Z203" i="5" s="1"/>
  <c r="Y205" i="5"/>
  <c r="Z205" i="5" s="1"/>
  <c r="Y207" i="5"/>
  <c r="Z207" i="5" s="1"/>
  <c r="Y209" i="5"/>
  <c r="Z209" i="5" s="1"/>
  <c r="Y211" i="5"/>
  <c r="Z211" i="5" s="1"/>
  <c r="Y213" i="5"/>
  <c r="Z213" i="5" s="1"/>
  <c r="Y215" i="5"/>
  <c r="Z215" i="5" s="1"/>
  <c r="Y217" i="5"/>
  <c r="Z217" i="5" s="1"/>
  <c r="Y219" i="5"/>
  <c r="Z219" i="5" s="1"/>
  <c r="Y221" i="5"/>
  <c r="Z221" i="5" s="1"/>
  <c r="Y223" i="5"/>
  <c r="Z223" i="5" s="1"/>
  <c r="Y225" i="5"/>
  <c r="Z225" i="5" s="1"/>
  <c r="Y227" i="5"/>
  <c r="Z227" i="5" s="1"/>
  <c r="Y229" i="5"/>
  <c r="Z229" i="5" s="1"/>
  <c r="Y231" i="5"/>
  <c r="Z231" i="5" s="1"/>
  <c r="C25" i="4"/>
  <c r="D15" i="4"/>
  <c r="D25" i="4" s="1"/>
  <c r="D15" i="3"/>
  <c r="C25" i="3"/>
  <c r="D25" i="3"/>
  <c r="E25" i="3" s="1"/>
  <c r="H25" i="3" s="1"/>
  <c r="B26" i="3" s="1"/>
  <c r="D25" i="1"/>
  <c r="E25" i="1" s="1"/>
  <c r="H25" i="1" s="1"/>
  <c r="B26" i="1" s="1"/>
  <c r="I25" i="8" l="1"/>
  <c r="J25" i="8" s="1"/>
  <c r="C26" i="8"/>
  <c r="D6" i="9"/>
  <c r="N5" i="9"/>
  <c r="C16" i="8"/>
  <c r="E15" i="8"/>
  <c r="I15" i="8" s="1"/>
  <c r="C6" i="8"/>
  <c r="E5" i="8"/>
  <c r="I5" i="8" s="1"/>
  <c r="D12" i="6"/>
  <c r="F6" i="6"/>
  <c r="N6" i="6" s="1"/>
  <c r="Q20" i="5"/>
  <c r="M20" i="5"/>
  <c r="N22" i="5"/>
  <c r="T21" i="5"/>
  <c r="O22" i="5"/>
  <c r="P21" i="5"/>
  <c r="Q19" i="5"/>
  <c r="M19" i="5"/>
  <c r="W20" i="5"/>
  <c r="U20" i="5"/>
  <c r="V20" i="5"/>
  <c r="E25" i="4"/>
  <c r="H25" i="4" s="1"/>
  <c r="B26" i="4" s="1"/>
  <c r="C26" i="3"/>
  <c r="C26" i="1"/>
  <c r="E26" i="8" l="1"/>
  <c r="I26" i="8" s="1"/>
  <c r="J26" i="8" s="1"/>
  <c r="C27" i="8"/>
  <c r="D7" i="9"/>
  <c r="N6" i="9"/>
  <c r="C17" i="8"/>
  <c r="E16" i="8"/>
  <c r="I16" i="8" s="1"/>
  <c r="C7" i="8"/>
  <c r="E6" i="8"/>
  <c r="I6" i="8" s="1"/>
  <c r="D13" i="6"/>
  <c r="F7" i="6"/>
  <c r="Q21" i="5"/>
  <c r="M21" i="5"/>
  <c r="O23" i="5"/>
  <c r="P22" i="5"/>
  <c r="N23" i="5"/>
  <c r="T22" i="5"/>
  <c r="V21" i="5"/>
  <c r="W21" i="5"/>
  <c r="U21" i="5"/>
  <c r="C26" i="4"/>
  <c r="F26" i="3"/>
  <c r="D26" i="3" s="1"/>
  <c r="F26" i="1"/>
  <c r="D26" i="1" s="1"/>
  <c r="E26" i="1" s="1"/>
  <c r="H26" i="1" s="1"/>
  <c r="B27" i="1" s="1"/>
  <c r="E27" i="8" l="1"/>
  <c r="I27" i="8" s="1"/>
  <c r="J27" i="8" s="1"/>
  <c r="C28" i="8"/>
  <c r="D8" i="9"/>
  <c r="N7" i="9"/>
  <c r="E17" i="8"/>
  <c r="I17" i="8" s="1"/>
  <c r="J18" i="8" s="1"/>
  <c r="F8" i="6"/>
  <c r="N7" i="6"/>
  <c r="C8" i="8"/>
  <c r="E7" i="8"/>
  <c r="I7" i="8" s="1"/>
  <c r="D14" i="6"/>
  <c r="N24" i="5"/>
  <c r="T23" i="5"/>
  <c r="O24" i="5"/>
  <c r="P23" i="5"/>
  <c r="W22" i="5"/>
  <c r="U22" i="5"/>
  <c r="V22" i="5"/>
  <c r="Q22" i="5"/>
  <c r="M22" i="5"/>
  <c r="F26" i="4"/>
  <c r="E26" i="3"/>
  <c r="H26" i="3" s="1"/>
  <c r="B27" i="3" s="1"/>
  <c r="C27" i="1"/>
  <c r="E28" i="8" l="1"/>
  <c r="I28" i="8" s="1"/>
  <c r="J28" i="8" s="1"/>
  <c r="C29" i="8"/>
  <c r="D9" i="9"/>
  <c r="N8" i="9"/>
  <c r="F9" i="6"/>
  <c r="N8" i="6"/>
  <c r="C9" i="8"/>
  <c r="E9" i="8" s="1"/>
  <c r="E8" i="8"/>
  <c r="I8" i="8" s="1"/>
  <c r="D15" i="6"/>
  <c r="O25" i="5"/>
  <c r="P24" i="5"/>
  <c r="N25" i="5"/>
  <c r="T24" i="5"/>
  <c r="Q23" i="5"/>
  <c r="M23" i="5"/>
  <c r="V23" i="5"/>
  <c r="W23" i="5"/>
  <c r="U23" i="5"/>
  <c r="D26" i="4"/>
  <c r="C27" i="3"/>
  <c r="F27" i="1"/>
  <c r="E29" i="8" l="1"/>
  <c r="I29" i="8" s="1"/>
  <c r="J29" i="8" s="1"/>
  <c r="J31" i="8" s="1"/>
  <c r="J32" i="8" s="1"/>
  <c r="C30" i="8"/>
  <c r="E30" i="8" s="1"/>
  <c r="D10" i="9"/>
  <c r="N9" i="9"/>
  <c r="N9" i="6"/>
  <c r="F10" i="6"/>
  <c r="D16" i="6"/>
  <c r="W24" i="5"/>
  <c r="U24" i="5"/>
  <c r="V24" i="5"/>
  <c r="N26" i="5"/>
  <c r="T25" i="5"/>
  <c r="O26" i="5"/>
  <c r="P25" i="5"/>
  <c r="Q24" i="5"/>
  <c r="M24" i="5"/>
  <c r="E26" i="4"/>
  <c r="H26" i="4" s="1"/>
  <c r="B27" i="4" s="1"/>
  <c r="F27" i="3"/>
  <c r="D27" i="3" s="1"/>
  <c r="E27" i="3" s="1"/>
  <c r="H27" i="3" s="1"/>
  <c r="B28" i="3" s="1"/>
  <c r="D27" i="1"/>
  <c r="D11" i="9" l="1"/>
  <c r="N10" i="9"/>
  <c r="N10" i="6"/>
  <c r="F11" i="6"/>
  <c r="D17" i="6"/>
  <c r="Q25" i="5"/>
  <c r="M25" i="5"/>
  <c r="V25" i="5"/>
  <c r="W25" i="5"/>
  <c r="U25" i="5"/>
  <c r="O27" i="5"/>
  <c r="P26" i="5"/>
  <c r="N27" i="5"/>
  <c r="T26" i="5"/>
  <c r="C27" i="4"/>
  <c r="C28" i="3"/>
  <c r="E27" i="1"/>
  <c r="H27" i="1" s="1"/>
  <c r="B28" i="1" s="1"/>
  <c r="D12" i="9" l="1"/>
  <c r="N11" i="9"/>
  <c r="N11" i="6"/>
  <c r="F12" i="6"/>
  <c r="D18" i="6"/>
  <c r="N28" i="5"/>
  <c r="T27" i="5"/>
  <c r="O28" i="5"/>
  <c r="P27" i="5"/>
  <c r="W26" i="5"/>
  <c r="U26" i="5"/>
  <c r="V26" i="5"/>
  <c r="Q26" i="5"/>
  <c r="M26" i="5" s="1"/>
  <c r="F27" i="4"/>
  <c r="F28" i="3"/>
  <c r="D28" i="3" s="1"/>
  <c r="C28" i="1"/>
  <c r="D13" i="9" l="1"/>
  <c r="N12" i="9"/>
  <c r="N12" i="6"/>
  <c r="F13" i="6"/>
  <c r="D19" i="6"/>
  <c r="Q27" i="5"/>
  <c r="M27" i="5"/>
  <c r="V27" i="5"/>
  <c r="W27" i="5"/>
  <c r="U27" i="5"/>
  <c r="O29" i="5"/>
  <c r="P28" i="5"/>
  <c r="N29" i="5"/>
  <c r="T28" i="5"/>
  <c r="D27" i="4"/>
  <c r="E28" i="3"/>
  <c r="H28" i="3" s="1"/>
  <c r="B29" i="3" s="1"/>
  <c r="F28" i="1"/>
  <c r="D28" i="1" s="1"/>
  <c r="D14" i="9" l="1"/>
  <c r="N13" i="9"/>
  <c r="N13" i="6"/>
  <c r="F14" i="6"/>
  <c r="D20" i="6"/>
  <c r="N30" i="5"/>
  <c r="T29" i="5"/>
  <c r="O30" i="5"/>
  <c r="P29" i="5"/>
  <c r="W28" i="5"/>
  <c r="U28" i="5"/>
  <c r="V28" i="5"/>
  <c r="Q28" i="5"/>
  <c r="M28" i="5" s="1"/>
  <c r="E27" i="4"/>
  <c r="H27" i="4" s="1"/>
  <c r="B28" i="4" s="1"/>
  <c r="C29" i="3"/>
  <c r="E28" i="1"/>
  <c r="H28" i="1" s="1"/>
  <c r="B29" i="1" s="1"/>
  <c r="D15" i="9" l="1"/>
  <c r="N14" i="9"/>
  <c r="N14" i="6"/>
  <c r="F15" i="6"/>
  <c r="D21" i="6"/>
  <c r="Q29" i="5"/>
  <c r="M29" i="5"/>
  <c r="V29" i="5"/>
  <c r="W29" i="5"/>
  <c r="U29" i="5"/>
  <c r="O31" i="5"/>
  <c r="P30" i="5"/>
  <c r="N31" i="5"/>
  <c r="T30" i="5"/>
  <c r="C28" i="4"/>
  <c r="F29" i="3"/>
  <c r="D29" i="3" s="1"/>
  <c r="E29" i="3" s="1"/>
  <c r="H29" i="3" s="1"/>
  <c r="B30" i="3" s="1"/>
  <c r="C29" i="1"/>
  <c r="D16" i="9" l="1"/>
  <c r="N15" i="9"/>
  <c r="N15" i="6"/>
  <c r="F16" i="6"/>
  <c r="D22" i="6"/>
  <c r="N32" i="5"/>
  <c r="T31" i="5"/>
  <c r="O32" i="5"/>
  <c r="P31" i="5"/>
  <c r="W30" i="5"/>
  <c r="U30" i="5"/>
  <c r="V30" i="5"/>
  <c r="Q30" i="5"/>
  <c r="M30" i="5"/>
  <c r="F28" i="4"/>
  <c r="D28" i="4" s="1"/>
  <c r="C30" i="3"/>
  <c r="F29" i="1"/>
  <c r="D29" i="1" s="1"/>
  <c r="D17" i="9" l="1"/>
  <c r="N16" i="9"/>
  <c r="N16" i="6"/>
  <c r="F17" i="6"/>
  <c r="D23" i="6"/>
  <c r="Q31" i="5"/>
  <c r="M31" i="5"/>
  <c r="V31" i="5"/>
  <c r="W31" i="5"/>
  <c r="U31" i="5"/>
  <c r="O33" i="5"/>
  <c r="P32" i="5"/>
  <c r="N33" i="5"/>
  <c r="T32" i="5"/>
  <c r="E28" i="4"/>
  <c r="H28" i="4" s="1"/>
  <c r="B29" i="4" s="1"/>
  <c r="F30" i="3"/>
  <c r="D30" i="3" s="1"/>
  <c r="E30" i="3" s="1"/>
  <c r="H30" i="3" s="1"/>
  <c r="B31" i="3" s="1"/>
  <c r="E29" i="1"/>
  <c r="H29" i="1" s="1"/>
  <c r="B30" i="1" s="1"/>
  <c r="D18" i="9" l="1"/>
  <c r="N17" i="9"/>
  <c r="N17" i="6"/>
  <c r="F18" i="6"/>
  <c r="D24" i="6"/>
  <c r="N34" i="5"/>
  <c r="T33" i="5"/>
  <c r="O34" i="5"/>
  <c r="P33" i="5"/>
  <c r="W32" i="5"/>
  <c r="U32" i="5"/>
  <c r="V32" i="5"/>
  <c r="Q32" i="5"/>
  <c r="M32" i="5"/>
  <c r="C29" i="4"/>
  <c r="C31" i="3"/>
  <c r="C30" i="1"/>
  <c r="D19" i="9" l="1"/>
  <c r="N18" i="9"/>
  <c r="N18" i="6"/>
  <c r="F19" i="6"/>
  <c r="D25" i="6"/>
  <c r="Q33" i="5"/>
  <c r="M33" i="5"/>
  <c r="V33" i="5"/>
  <c r="W33" i="5"/>
  <c r="U33" i="5"/>
  <c r="O35" i="5"/>
  <c r="P34" i="5"/>
  <c r="N35" i="5"/>
  <c r="T34" i="5"/>
  <c r="F29" i="4"/>
  <c r="D29" i="4" s="1"/>
  <c r="E29" i="4" s="1"/>
  <c r="H29" i="4" s="1"/>
  <c r="B30" i="4" s="1"/>
  <c r="F31" i="3"/>
  <c r="D31" i="3" s="1"/>
  <c r="E31" i="3" s="1"/>
  <c r="H31" i="3" s="1"/>
  <c r="B32" i="3" s="1"/>
  <c r="F30" i="1"/>
  <c r="D30" i="1" s="1"/>
  <c r="E30" i="1" s="1"/>
  <c r="H30" i="1" s="1"/>
  <c r="B31" i="1" s="1"/>
  <c r="D20" i="9" l="1"/>
  <c r="N19" i="9"/>
  <c r="N19" i="6"/>
  <c r="F20" i="6"/>
  <c r="D26" i="6"/>
  <c r="N36" i="5"/>
  <c r="T35" i="5"/>
  <c r="O36" i="5"/>
  <c r="P35" i="5"/>
  <c r="W34" i="5"/>
  <c r="U34" i="5"/>
  <c r="V34" i="5"/>
  <c r="Q34" i="5"/>
  <c r="M34" i="5"/>
  <c r="C30" i="4"/>
  <c r="C32" i="3"/>
  <c r="C31" i="1"/>
  <c r="D21" i="9" l="1"/>
  <c r="N20" i="9"/>
  <c r="N20" i="6"/>
  <c r="F21" i="6"/>
  <c r="D27" i="6"/>
  <c r="Q35" i="5"/>
  <c r="M35" i="5"/>
  <c r="V35" i="5"/>
  <c r="W35" i="5"/>
  <c r="U35" i="5"/>
  <c r="O37" i="5"/>
  <c r="P36" i="5"/>
  <c r="N37" i="5"/>
  <c r="T36" i="5"/>
  <c r="F30" i="4"/>
  <c r="D30" i="4" s="1"/>
  <c r="E30" i="4" s="1"/>
  <c r="H30" i="4" s="1"/>
  <c r="B31" i="4" s="1"/>
  <c r="F32" i="3"/>
  <c r="D32" i="3" s="1"/>
  <c r="E32" i="3" s="1"/>
  <c r="H32" i="3" s="1"/>
  <c r="B33" i="3" s="1"/>
  <c r="F31" i="1"/>
  <c r="D31" i="1" s="1"/>
  <c r="E31" i="1" s="1"/>
  <c r="H31" i="1" s="1"/>
  <c r="B32" i="1" s="1"/>
  <c r="D22" i="9" l="1"/>
  <c r="N21" i="9"/>
  <c r="N21" i="6"/>
  <c r="F22" i="6"/>
  <c r="D28" i="6"/>
  <c r="N38" i="5"/>
  <c r="T37" i="5"/>
  <c r="O38" i="5"/>
  <c r="P37" i="5"/>
  <c r="W36" i="5"/>
  <c r="U36" i="5"/>
  <c r="V36" i="5"/>
  <c r="Q36" i="5"/>
  <c r="M36" i="5"/>
  <c r="C31" i="4"/>
  <c r="C33" i="3"/>
  <c r="C32" i="1"/>
  <c r="D23" i="9" l="1"/>
  <c r="N22" i="9"/>
  <c r="N22" i="6"/>
  <c r="F23" i="6"/>
  <c r="D29" i="6"/>
  <c r="Q37" i="5"/>
  <c r="M37" i="5"/>
  <c r="V37" i="5"/>
  <c r="W37" i="5"/>
  <c r="U37" i="5"/>
  <c r="O39" i="5"/>
  <c r="P38" i="5"/>
  <c r="N39" i="5"/>
  <c r="T38" i="5"/>
  <c r="F31" i="4"/>
  <c r="D31" i="4" s="1"/>
  <c r="E31" i="4" s="1"/>
  <c r="H31" i="4" s="1"/>
  <c r="B32" i="4" s="1"/>
  <c r="F33" i="3"/>
  <c r="D33" i="3" s="1"/>
  <c r="E33" i="3" s="1"/>
  <c r="H33" i="3" s="1"/>
  <c r="B34" i="3" s="1"/>
  <c r="F32" i="1"/>
  <c r="D32" i="1" s="1"/>
  <c r="E32" i="1" s="1"/>
  <c r="H32" i="1" s="1"/>
  <c r="B33" i="1" s="1"/>
  <c r="D24" i="9" l="1"/>
  <c r="N23" i="9"/>
  <c r="N23" i="6"/>
  <c r="F24" i="6"/>
  <c r="D30" i="6"/>
  <c r="N40" i="5"/>
  <c r="T39" i="5"/>
  <c r="O40" i="5"/>
  <c r="P39" i="5"/>
  <c r="W38" i="5"/>
  <c r="U38" i="5"/>
  <c r="V38" i="5"/>
  <c r="Q38" i="5"/>
  <c r="M38" i="5" s="1"/>
  <c r="C32" i="4"/>
  <c r="C34" i="3"/>
  <c r="C33" i="1"/>
  <c r="D25" i="9" l="1"/>
  <c r="N24" i="9"/>
  <c r="N24" i="6"/>
  <c r="F25" i="6"/>
  <c r="D31" i="6"/>
  <c r="Q39" i="5"/>
  <c r="M39" i="5" s="1"/>
  <c r="V39" i="5"/>
  <c r="W39" i="5"/>
  <c r="U39" i="5"/>
  <c r="O41" i="5"/>
  <c r="P40" i="5"/>
  <c r="N41" i="5"/>
  <c r="T40" i="5"/>
  <c r="F32" i="4"/>
  <c r="D32" i="4" s="1"/>
  <c r="E32" i="4" s="1"/>
  <c r="H32" i="4" s="1"/>
  <c r="B33" i="4" s="1"/>
  <c r="F34" i="3"/>
  <c r="D34" i="3" s="1"/>
  <c r="E34" i="3" s="1"/>
  <c r="H34" i="3" s="1"/>
  <c r="B35" i="3" s="1"/>
  <c r="F33" i="1"/>
  <c r="D33" i="1" s="1"/>
  <c r="E33" i="1" s="1"/>
  <c r="H33" i="1" s="1"/>
  <c r="B34" i="1" s="1"/>
  <c r="D26" i="9" l="1"/>
  <c r="N25" i="9"/>
  <c r="N25" i="6"/>
  <c r="F26" i="6"/>
  <c r="D32" i="6"/>
  <c r="N42" i="5"/>
  <c r="T41" i="5"/>
  <c r="O42" i="5"/>
  <c r="P41" i="5"/>
  <c r="W40" i="5"/>
  <c r="U40" i="5"/>
  <c r="V40" i="5"/>
  <c r="Q40" i="5"/>
  <c r="M40" i="5" s="1"/>
  <c r="C33" i="4"/>
  <c r="C35" i="3"/>
  <c r="C34" i="1"/>
  <c r="D27" i="9" l="1"/>
  <c r="N26" i="9"/>
  <c r="N26" i="6"/>
  <c r="F27" i="6"/>
  <c r="D33" i="6"/>
  <c r="O43" i="5"/>
  <c r="P42" i="5"/>
  <c r="N43" i="5"/>
  <c r="T42" i="5"/>
  <c r="Q41" i="5"/>
  <c r="M41" i="5" s="1"/>
  <c r="V41" i="5"/>
  <c r="W41" i="5"/>
  <c r="U41" i="5"/>
  <c r="F33" i="4"/>
  <c r="D33" i="4" s="1"/>
  <c r="E33" i="4" s="1"/>
  <c r="H33" i="4" s="1"/>
  <c r="B34" i="4" s="1"/>
  <c r="F35" i="3"/>
  <c r="D35" i="3" s="1"/>
  <c r="E35" i="3" s="1"/>
  <c r="H35" i="3" s="1"/>
  <c r="B36" i="3" s="1"/>
  <c r="F34" i="1"/>
  <c r="D34" i="1" s="1"/>
  <c r="E34" i="1" s="1"/>
  <c r="H34" i="1" s="1"/>
  <c r="B35" i="1" s="1"/>
  <c r="D28" i="9" l="1"/>
  <c r="N27" i="9"/>
  <c r="N27" i="6"/>
  <c r="F28" i="6"/>
  <c r="D34" i="6"/>
  <c r="N44" i="5"/>
  <c r="T43" i="5"/>
  <c r="O44" i="5"/>
  <c r="P43" i="5"/>
  <c r="W42" i="5"/>
  <c r="U42" i="5"/>
  <c r="V42" i="5"/>
  <c r="Q42" i="5"/>
  <c r="M42" i="5"/>
  <c r="C34" i="4"/>
  <c r="C36" i="3"/>
  <c r="C35" i="1"/>
  <c r="D29" i="9" l="1"/>
  <c r="N28" i="9"/>
  <c r="N28" i="6"/>
  <c r="F29" i="6"/>
  <c r="D35" i="6"/>
  <c r="O45" i="5"/>
  <c r="P44" i="5"/>
  <c r="N45" i="5"/>
  <c r="T44" i="5"/>
  <c r="Q43" i="5"/>
  <c r="M43" i="5"/>
  <c r="V43" i="5"/>
  <c r="W43" i="5"/>
  <c r="U43" i="5"/>
  <c r="F34" i="4"/>
  <c r="D34" i="4" s="1"/>
  <c r="E34" i="4" s="1"/>
  <c r="H34" i="4" s="1"/>
  <c r="B35" i="4" s="1"/>
  <c r="F36" i="3"/>
  <c r="D36" i="3" s="1"/>
  <c r="E36" i="3" s="1"/>
  <c r="H36" i="3" s="1"/>
  <c r="B37" i="3" s="1"/>
  <c r="F35" i="1"/>
  <c r="D35" i="1" s="1"/>
  <c r="E35" i="1" s="1"/>
  <c r="H35" i="1" s="1"/>
  <c r="B36" i="1" s="1"/>
  <c r="D30" i="9" l="1"/>
  <c r="N29" i="9"/>
  <c r="N29" i="6"/>
  <c r="F30" i="6"/>
  <c r="D36" i="6"/>
  <c r="N46" i="5"/>
  <c r="T45" i="5"/>
  <c r="P45" i="5"/>
  <c r="O46" i="5"/>
  <c r="W44" i="5"/>
  <c r="U44" i="5"/>
  <c r="V44" i="5"/>
  <c r="Q44" i="5"/>
  <c r="M44" i="5"/>
  <c r="C35" i="4"/>
  <c r="C37" i="3"/>
  <c r="C36" i="1"/>
  <c r="D31" i="9" l="1"/>
  <c r="N31" i="9" s="1"/>
  <c r="N30" i="9"/>
  <c r="N30" i="6"/>
  <c r="F31" i="6"/>
  <c r="D37" i="6"/>
  <c r="Q45" i="5"/>
  <c r="M45" i="5"/>
  <c r="O47" i="5"/>
  <c r="P46" i="5"/>
  <c r="N47" i="5"/>
  <c r="T46" i="5"/>
  <c r="V45" i="5"/>
  <c r="U45" i="5"/>
  <c r="W45" i="5"/>
  <c r="F35" i="4"/>
  <c r="D35" i="4" s="1"/>
  <c r="E35" i="4" s="1"/>
  <c r="H35" i="4" s="1"/>
  <c r="B36" i="4" s="1"/>
  <c r="F37" i="3"/>
  <c r="D37" i="3" s="1"/>
  <c r="E37" i="3" s="1"/>
  <c r="H37" i="3" s="1"/>
  <c r="B38" i="3" s="1"/>
  <c r="F36" i="1"/>
  <c r="D36" i="1" s="1"/>
  <c r="E36" i="1" s="1"/>
  <c r="H36" i="1" s="1"/>
  <c r="B37" i="1" s="1"/>
  <c r="D32" i="9" l="1"/>
  <c r="N31" i="6"/>
  <c r="F32" i="6"/>
  <c r="N48" i="5"/>
  <c r="T47" i="5"/>
  <c r="P47" i="5"/>
  <c r="O48" i="5"/>
  <c r="W46" i="5"/>
  <c r="U46" i="5"/>
  <c r="V46" i="5"/>
  <c r="Q46" i="5"/>
  <c r="M46" i="5"/>
  <c r="C36" i="4"/>
  <c r="C38" i="3"/>
  <c r="C37" i="1"/>
  <c r="N32" i="9" l="1"/>
  <c r="D33" i="9"/>
  <c r="N32" i="6"/>
  <c r="F33" i="6"/>
  <c r="Q47" i="5"/>
  <c r="M47" i="5"/>
  <c r="O49" i="5"/>
  <c r="P48" i="5"/>
  <c r="N49" i="5"/>
  <c r="T48" i="5"/>
  <c r="V47" i="5"/>
  <c r="U47" i="5"/>
  <c r="W47" i="5"/>
  <c r="F36" i="4"/>
  <c r="D36" i="4" s="1"/>
  <c r="E36" i="4" s="1"/>
  <c r="H36" i="4" s="1"/>
  <c r="B37" i="4" s="1"/>
  <c r="F38" i="3"/>
  <c r="D38" i="3" s="1"/>
  <c r="E38" i="3" s="1"/>
  <c r="H38" i="3" s="1"/>
  <c r="B39" i="3" s="1"/>
  <c r="F37" i="1"/>
  <c r="D37" i="1" s="1"/>
  <c r="E37" i="1" s="1"/>
  <c r="H37" i="1" s="1"/>
  <c r="B38" i="1" s="1"/>
  <c r="N33" i="9" l="1"/>
  <c r="D34" i="9"/>
  <c r="N33" i="6"/>
  <c r="F34" i="6"/>
  <c r="N50" i="5"/>
  <c r="T49" i="5"/>
  <c r="P49" i="5"/>
  <c r="O50" i="5"/>
  <c r="W48" i="5"/>
  <c r="U48" i="5"/>
  <c r="V48" i="5"/>
  <c r="Q48" i="5"/>
  <c r="M48" i="5"/>
  <c r="C37" i="4"/>
  <c r="C39" i="3"/>
  <c r="C38" i="1"/>
  <c r="D35" i="9" l="1"/>
  <c r="N34" i="9"/>
  <c r="N34" i="6"/>
  <c r="F35" i="6"/>
  <c r="Q49" i="5"/>
  <c r="M49" i="5"/>
  <c r="O51" i="5"/>
  <c r="P50" i="5"/>
  <c r="N51" i="5"/>
  <c r="T50" i="5"/>
  <c r="V49" i="5"/>
  <c r="U49" i="5"/>
  <c r="W49" i="5"/>
  <c r="F37" i="4"/>
  <c r="D37" i="4" s="1"/>
  <c r="E37" i="4" s="1"/>
  <c r="H37" i="4" s="1"/>
  <c r="B38" i="4" s="1"/>
  <c r="F39" i="3"/>
  <c r="D39" i="3" s="1"/>
  <c r="E39" i="3" s="1"/>
  <c r="H39" i="3" s="1"/>
  <c r="B40" i="3" s="1"/>
  <c r="F38" i="1"/>
  <c r="D38" i="1" s="1"/>
  <c r="E38" i="1" s="1"/>
  <c r="H38" i="1" s="1"/>
  <c r="B39" i="1" s="1"/>
  <c r="D36" i="9" l="1"/>
  <c r="N35" i="9"/>
  <c r="N35" i="6"/>
  <c r="F36" i="6"/>
  <c r="N52" i="5"/>
  <c r="T51" i="5"/>
  <c r="P51" i="5"/>
  <c r="O52" i="5"/>
  <c r="W50" i="5"/>
  <c r="U50" i="5"/>
  <c r="V50" i="5"/>
  <c r="Q50" i="5"/>
  <c r="M50" i="5" s="1"/>
  <c r="C38" i="4"/>
  <c r="C40" i="3"/>
  <c r="C39" i="1"/>
  <c r="D37" i="9" l="1"/>
  <c r="N37" i="9" s="1"/>
  <c r="N36" i="9"/>
  <c r="N36" i="6"/>
  <c r="F37" i="6"/>
  <c r="N37" i="6" s="1"/>
  <c r="V51" i="5"/>
  <c r="U51" i="5"/>
  <c r="W51" i="5"/>
  <c r="Q51" i="5"/>
  <c r="M51" i="5" s="1"/>
  <c r="O53" i="5"/>
  <c r="P52" i="5"/>
  <c r="N53" i="5"/>
  <c r="T52" i="5"/>
  <c r="F38" i="4"/>
  <c r="D38" i="4" s="1"/>
  <c r="E38" i="4" s="1"/>
  <c r="H38" i="4" s="1"/>
  <c r="B39" i="4" s="1"/>
  <c r="F40" i="3"/>
  <c r="D40" i="3" s="1"/>
  <c r="E40" i="3" s="1"/>
  <c r="H40" i="3" s="1"/>
  <c r="B41" i="3" s="1"/>
  <c r="F39" i="1"/>
  <c r="D39" i="1" s="1"/>
  <c r="E39" i="1" s="1"/>
  <c r="H39" i="1" s="1"/>
  <c r="B40" i="1" s="1"/>
  <c r="N54" i="5" l="1"/>
  <c r="T53" i="5"/>
  <c r="P53" i="5"/>
  <c r="O54" i="5"/>
  <c r="W52" i="5"/>
  <c r="U52" i="5"/>
  <c r="V52" i="5"/>
  <c r="Q52" i="5"/>
  <c r="M52" i="5" s="1"/>
  <c r="C39" i="4"/>
  <c r="C41" i="3"/>
  <c r="C40" i="1"/>
  <c r="V53" i="5" l="1"/>
  <c r="U53" i="5"/>
  <c r="W53" i="5"/>
  <c r="Q53" i="5"/>
  <c r="M53" i="5" s="1"/>
  <c r="O55" i="5"/>
  <c r="P54" i="5"/>
  <c r="N55" i="5"/>
  <c r="T54" i="5"/>
  <c r="F39" i="4"/>
  <c r="D39" i="4" s="1"/>
  <c r="E39" i="4" s="1"/>
  <c r="H39" i="4" s="1"/>
  <c r="B40" i="4" s="1"/>
  <c r="F41" i="3"/>
  <c r="D41" i="3" s="1"/>
  <c r="E41" i="3" s="1"/>
  <c r="H41" i="3" s="1"/>
  <c r="B42" i="3" s="1"/>
  <c r="F40" i="1"/>
  <c r="D40" i="1" s="1"/>
  <c r="E40" i="1" s="1"/>
  <c r="H40" i="1" s="1"/>
  <c r="B41" i="1" s="1"/>
  <c r="N56" i="5" l="1"/>
  <c r="T55" i="5"/>
  <c r="P55" i="5"/>
  <c r="O56" i="5"/>
  <c r="W54" i="5"/>
  <c r="U54" i="5"/>
  <c r="V54" i="5"/>
  <c r="Q54" i="5"/>
  <c r="M54" i="5"/>
  <c r="C40" i="4"/>
  <c r="C42" i="3"/>
  <c r="C41" i="1"/>
  <c r="V55" i="5" l="1"/>
  <c r="U55" i="5"/>
  <c r="W55" i="5"/>
  <c r="Q55" i="5"/>
  <c r="M55" i="5"/>
  <c r="O57" i="5"/>
  <c r="P56" i="5"/>
  <c r="N57" i="5"/>
  <c r="T56" i="5"/>
  <c r="F40" i="4"/>
  <c r="D40" i="4" s="1"/>
  <c r="E40" i="4" s="1"/>
  <c r="H40" i="4" s="1"/>
  <c r="B41" i="4" s="1"/>
  <c r="F42" i="3"/>
  <c r="D42" i="3" s="1"/>
  <c r="E42" i="3" s="1"/>
  <c r="H42" i="3" s="1"/>
  <c r="B43" i="3" s="1"/>
  <c r="F41" i="1"/>
  <c r="D41" i="1" s="1"/>
  <c r="E41" i="1" s="1"/>
  <c r="H41" i="1" s="1"/>
  <c r="B42" i="1" s="1"/>
  <c r="N58" i="5" l="1"/>
  <c r="T57" i="5"/>
  <c r="P57" i="5"/>
  <c r="O58" i="5"/>
  <c r="W56" i="5"/>
  <c r="U56" i="5"/>
  <c r="V56" i="5"/>
  <c r="Q56" i="5"/>
  <c r="M56" i="5"/>
  <c r="C41" i="4"/>
  <c r="C43" i="3"/>
  <c r="C42" i="1"/>
  <c r="V57" i="5" l="1"/>
  <c r="U57" i="5"/>
  <c r="W57" i="5"/>
  <c r="Q57" i="5"/>
  <c r="M57" i="5"/>
  <c r="O59" i="5"/>
  <c r="P58" i="5"/>
  <c r="N59" i="5"/>
  <c r="T58" i="5"/>
  <c r="F41" i="4"/>
  <c r="D41" i="4" s="1"/>
  <c r="E41" i="4" s="1"/>
  <c r="H41" i="4" s="1"/>
  <c r="B42" i="4" s="1"/>
  <c r="F43" i="3"/>
  <c r="D43" i="3" s="1"/>
  <c r="E43" i="3" s="1"/>
  <c r="H43" i="3" s="1"/>
  <c r="B44" i="3" s="1"/>
  <c r="F42" i="1"/>
  <c r="D42" i="1" s="1"/>
  <c r="E42" i="1" s="1"/>
  <c r="H42" i="1" s="1"/>
  <c r="B43" i="1" s="1"/>
  <c r="N60" i="5" l="1"/>
  <c r="T59" i="5"/>
  <c r="P59" i="5"/>
  <c r="O60" i="5"/>
  <c r="W58" i="5"/>
  <c r="U58" i="5"/>
  <c r="V58" i="5"/>
  <c r="Q58" i="5"/>
  <c r="M58" i="5"/>
  <c r="C42" i="4"/>
  <c r="C44" i="3"/>
  <c r="C43" i="1"/>
  <c r="V59" i="5" l="1"/>
  <c r="U59" i="5"/>
  <c r="W59" i="5"/>
  <c r="Q59" i="5"/>
  <c r="M59" i="5"/>
  <c r="N61" i="5"/>
  <c r="T60" i="5"/>
  <c r="P60" i="5"/>
  <c r="O61" i="5"/>
  <c r="F42" i="4"/>
  <c r="D42" i="4" s="1"/>
  <c r="E42" i="4" s="1"/>
  <c r="H42" i="4" s="1"/>
  <c r="B43" i="4" s="1"/>
  <c r="F44" i="3"/>
  <c r="D44" i="3" s="1"/>
  <c r="E44" i="3" s="1"/>
  <c r="H44" i="3" s="1"/>
  <c r="B45" i="3" s="1"/>
  <c r="F43" i="1"/>
  <c r="D43" i="1" s="1"/>
  <c r="E43" i="1" s="1"/>
  <c r="H43" i="1" s="1"/>
  <c r="B44" i="1" s="1"/>
  <c r="Q60" i="5" l="1"/>
  <c r="M60" i="5"/>
  <c r="N62" i="5"/>
  <c r="T61" i="5"/>
  <c r="P61" i="5"/>
  <c r="O62" i="5"/>
  <c r="V60" i="5"/>
  <c r="W60" i="5"/>
  <c r="U60" i="5"/>
  <c r="C43" i="4"/>
  <c r="C45" i="3"/>
  <c r="C44" i="1"/>
  <c r="V61" i="5" l="1"/>
  <c r="U61" i="5"/>
  <c r="W61" i="5"/>
  <c r="Q61" i="5"/>
  <c r="M61" i="5"/>
  <c r="N63" i="5"/>
  <c r="T62" i="5"/>
  <c r="P62" i="5"/>
  <c r="O63" i="5"/>
  <c r="F43" i="4"/>
  <c r="D43" i="4" s="1"/>
  <c r="E43" i="4" s="1"/>
  <c r="H43" i="4" s="1"/>
  <c r="B44" i="4" s="1"/>
  <c r="F45" i="3"/>
  <c r="D45" i="3" s="1"/>
  <c r="E45" i="3" s="1"/>
  <c r="H45" i="3" s="1"/>
  <c r="B46" i="3" s="1"/>
  <c r="F44" i="1"/>
  <c r="D44" i="1" s="1"/>
  <c r="E44" i="1" s="1"/>
  <c r="H44" i="1" s="1"/>
  <c r="B45" i="1" s="1"/>
  <c r="Q62" i="5" l="1"/>
  <c r="M62" i="5" s="1"/>
  <c r="N64" i="5"/>
  <c r="T63" i="5"/>
  <c r="P63" i="5"/>
  <c r="O64" i="5"/>
  <c r="V62" i="5"/>
  <c r="W62" i="5"/>
  <c r="U62" i="5"/>
  <c r="C44" i="4"/>
  <c r="C46" i="3"/>
  <c r="C45" i="1"/>
  <c r="V63" i="5" l="1"/>
  <c r="U63" i="5"/>
  <c r="W63" i="5"/>
  <c r="Q63" i="5"/>
  <c r="M63" i="5" s="1"/>
  <c r="N65" i="5"/>
  <c r="T64" i="5"/>
  <c r="P64" i="5"/>
  <c r="O65" i="5"/>
  <c r="F44" i="4"/>
  <c r="D44" i="4" s="1"/>
  <c r="E44" i="4" s="1"/>
  <c r="H44" i="4" s="1"/>
  <c r="B45" i="4" s="1"/>
  <c r="F46" i="3"/>
  <c r="D46" i="3" s="1"/>
  <c r="E46" i="3" s="1"/>
  <c r="H46" i="3" s="1"/>
  <c r="B47" i="3" s="1"/>
  <c r="F45" i="1"/>
  <c r="D45" i="1" s="1"/>
  <c r="E45" i="1" s="1"/>
  <c r="H45" i="1" s="1"/>
  <c r="B46" i="1" s="1"/>
  <c r="Q64" i="5" l="1"/>
  <c r="M64" i="5" s="1"/>
  <c r="N66" i="5"/>
  <c r="T65" i="5"/>
  <c r="P65" i="5"/>
  <c r="O66" i="5"/>
  <c r="V64" i="5"/>
  <c r="W64" i="5"/>
  <c r="U64" i="5"/>
  <c r="C45" i="4"/>
  <c r="C47" i="3"/>
  <c r="C46" i="1"/>
  <c r="V65" i="5" l="1"/>
  <c r="U65" i="5"/>
  <c r="W65" i="5"/>
  <c r="Q65" i="5"/>
  <c r="M65" i="5" s="1"/>
  <c r="N67" i="5"/>
  <c r="T66" i="5"/>
  <c r="P66" i="5"/>
  <c r="O67" i="5"/>
  <c r="F45" i="4"/>
  <c r="D45" i="4" s="1"/>
  <c r="E45" i="4" s="1"/>
  <c r="H45" i="4" s="1"/>
  <c r="B46" i="4" s="1"/>
  <c r="F47" i="3"/>
  <c r="D47" i="3" s="1"/>
  <c r="E47" i="3" s="1"/>
  <c r="H47" i="3" s="1"/>
  <c r="B48" i="3" s="1"/>
  <c r="F46" i="1"/>
  <c r="D46" i="1" s="1"/>
  <c r="E46" i="1" s="1"/>
  <c r="H46" i="1" s="1"/>
  <c r="B47" i="1" s="1"/>
  <c r="Q66" i="5" l="1"/>
  <c r="M66" i="5"/>
  <c r="N68" i="5"/>
  <c r="T67" i="5"/>
  <c r="P67" i="5"/>
  <c r="O68" i="5"/>
  <c r="V66" i="5"/>
  <c r="W66" i="5"/>
  <c r="U66" i="5"/>
  <c r="C46" i="4"/>
  <c r="C48" i="3"/>
  <c r="C47" i="1"/>
  <c r="V67" i="5" l="1"/>
  <c r="U67" i="5"/>
  <c r="W67" i="5"/>
  <c r="Q67" i="5"/>
  <c r="M67" i="5"/>
  <c r="N69" i="5"/>
  <c r="T68" i="5"/>
  <c r="P68" i="5"/>
  <c r="O69" i="5"/>
  <c r="F46" i="4"/>
  <c r="D46" i="4" s="1"/>
  <c r="E46" i="4" s="1"/>
  <c r="H46" i="4" s="1"/>
  <c r="B47" i="4" s="1"/>
  <c r="F48" i="3"/>
  <c r="D48" i="3" s="1"/>
  <c r="E48" i="3" s="1"/>
  <c r="H48" i="3" s="1"/>
  <c r="B49" i="3" s="1"/>
  <c r="F47" i="1"/>
  <c r="D47" i="1" s="1"/>
  <c r="E47" i="1" s="1"/>
  <c r="H47" i="1" s="1"/>
  <c r="B48" i="1" s="1"/>
  <c r="Q68" i="5" l="1"/>
  <c r="M68" i="5"/>
  <c r="N70" i="5"/>
  <c r="T69" i="5"/>
  <c r="P69" i="5"/>
  <c r="O70" i="5"/>
  <c r="V68" i="5"/>
  <c r="W68" i="5"/>
  <c r="U68" i="5"/>
  <c r="C47" i="4"/>
  <c r="C49" i="3"/>
  <c r="C48" i="1"/>
  <c r="V69" i="5" l="1"/>
  <c r="U69" i="5"/>
  <c r="W69" i="5"/>
  <c r="Q69" i="5"/>
  <c r="M69" i="5"/>
  <c r="N71" i="5"/>
  <c r="T70" i="5"/>
  <c r="P70" i="5"/>
  <c r="O71" i="5"/>
  <c r="F47" i="4"/>
  <c r="D47" i="4" s="1"/>
  <c r="E47" i="4" s="1"/>
  <c r="H47" i="4" s="1"/>
  <c r="B48" i="4" s="1"/>
  <c r="F49" i="3"/>
  <c r="D49" i="3" s="1"/>
  <c r="E49" i="3" s="1"/>
  <c r="H49" i="3" s="1"/>
  <c r="B50" i="3" s="1"/>
  <c r="F48" i="1"/>
  <c r="D48" i="1" s="1"/>
  <c r="E48" i="1" s="1"/>
  <c r="H48" i="1" s="1"/>
  <c r="B49" i="1" s="1"/>
  <c r="Q70" i="5" l="1"/>
  <c r="M70" i="5"/>
  <c r="N72" i="5"/>
  <c r="T71" i="5"/>
  <c r="P71" i="5"/>
  <c r="O72" i="5"/>
  <c r="V70" i="5"/>
  <c r="W70" i="5"/>
  <c r="U70" i="5"/>
  <c r="C48" i="4"/>
  <c r="C50" i="3"/>
  <c r="C49" i="1"/>
  <c r="V71" i="5" l="1"/>
  <c r="U71" i="5"/>
  <c r="W71" i="5"/>
  <c r="Q71" i="5"/>
  <c r="M71" i="5"/>
  <c r="N73" i="5"/>
  <c r="T72" i="5"/>
  <c r="P72" i="5"/>
  <c r="O73" i="5"/>
  <c r="F48" i="4"/>
  <c r="D48" i="4" s="1"/>
  <c r="E48" i="4" s="1"/>
  <c r="H48" i="4" s="1"/>
  <c r="B49" i="4" s="1"/>
  <c r="F50" i="3"/>
  <c r="D50" i="3" s="1"/>
  <c r="E50" i="3" s="1"/>
  <c r="H50" i="3" s="1"/>
  <c r="B51" i="3" s="1"/>
  <c r="F49" i="1"/>
  <c r="D49" i="1" s="1"/>
  <c r="E49" i="1" s="1"/>
  <c r="H49" i="1" s="1"/>
  <c r="B50" i="1" s="1"/>
  <c r="Q72" i="5" l="1"/>
  <c r="M72" i="5"/>
  <c r="N74" i="5"/>
  <c r="T73" i="5"/>
  <c r="P73" i="5"/>
  <c r="O74" i="5"/>
  <c r="V72" i="5"/>
  <c r="W72" i="5"/>
  <c r="U72" i="5"/>
  <c r="C49" i="4"/>
  <c r="C51" i="3"/>
  <c r="C50" i="1"/>
  <c r="V73" i="5" l="1"/>
  <c r="U73" i="5"/>
  <c r="W73" i="5"/>
  <c r="Q73" i="5"/>
  <c r="M73" i="5"/>
  <c r="N75" i="5"/>
  <c r="T74" i="5"/>
  <c r="P74" i="5"/>
  <c r="O75" i="5"/>
  <c r="F49" i="4"/>
  <c r="D49" i="4" s="1"/>
  <c r="E49" i="4" s="1"/>
  <c r="H49" i="4" s="1"/>
  <c r="B50" i="4" s="1"/>
  <c r="F51" i="3"/>
  <c r="D51" i="3" s="1"/>
  <c r="E51" i="3" s="1"/>
  <c r="H51" i="3" s="1"/>
  <c r="B52" i="3" s="1"/>
  <c r="F50" i="1"/>
  <c r="D50" i="1" s="1"/>
  <c r="E50" i="1" s="1"/>
  <c r="H50" i="1" s="1"/>
  <c r="B51" i="1" s="1"/>
  <c r="Q74" i="5" l="1"/>
  <c r="M74" i="5" s="1"/>
  <c r="N76" i="5"/>
  <c r="T75" i="5"/>
  <c r="P75" i="5"/>
  <c r="O76" i="5"/>
  <c r="V74" i="5"/>
  <c r="W74" i="5"/>
  <c r="U74" i="5"/>
  <c r="C50" i="4"/>
  <c r="C52" i="3"/>
  <c r="C51" i="1"/>
  <c r="V75" i="5" l="1"/>
  <c r="U75" i="5"/>
  <c r="W75" i="5"/>
  <c r="Q75" i="5"/>
  <c r="M75" i="5" s="1"/>
  <c r="N77" i="5"/>
  <c r="T76" i="5"/>
  <c r="P76" i="5"/>
  <c r="O77" i="5"/>
  <c r="F50" i="4"/>
  <c r="D50" i="4" s="1"/>
  <c r="E50" i="4" s="1"/>
  <c r="H50" i="4" s="1"/>
  <c r="B51" i="4" s="1"/>
  <c r="F52" i="3"/>
  <c r="D52" i="3" s="1"/>
  <c r="E52" i="3" s="1"/>
  <c r="H52" i="3" s="1"/>
  <c r="B53" i="3" s="1"/>
  <c r="F51" i="1"/>
  <c r="D51" i="1" s="1"/>
  <c r="E51" i="1" s="1"/>
  <c r="H51" i="1" s="1"/>
  <c r="B52" i="1" s="1"/>
  <c r="Q76" i="5" l="1"/>
  <c r="M76" i="5" s="1"/>
  <c r="N78" i="5"/>
  <c r="T77" i="5"/>
  <c r="P77" i="5"/>
  <c r="O78" i="5"/>
  <c r="V76" i="5"/>
  <c r="W76" i="5"/>
  <c r="U76" i="5"/>
  <c r="C51" i="4"/>
  <c r="C53" i="3"/>
  <c r="C52" i="1"/>
  <c r="V77" i="5" l="1"/>
  <c r="U77" i="5"/>
  <c r="W77" i="5"/>
  <c r="Q77" i="5"/>
  <c r="M77" i="5" s="1"/>
  <c r="N79" i="5"/>
  <c r="T78" i="5"/>
  <c r="P78" i="5"/>
  <c r="O79" i="5"/>
  <c r="F51" i="4"/>
  <c r="D51" i="4" s="1"/>
  <c r="E51" i="4" s="1"/>
  <c r="H51" i="4" s="1"/>
  <c r="B52" i="4" s="1"/>
  <c r="F53" i="3"/>
  <c r="D53" i="3" s="1"/>
  <c r="E53" i="3" s="1"/>
  <c r="H53" i="3" s="1"/>
  <c r="B54" i="3" s="1"/>
  <c r="F52" i="1"/>
  <c r="D52" i="1" s="1"/>
  <c r="E52" i="1" s="1"/>
  <c r="H52" i="1" s="1"/>
  <c r="B53" i="1" s="1"/>
  <c r="Q78" i="5" l="1"/>
  <c r="M78" i="5"/>
  <c r="N80" i="5"/>
  <c r="T79" i="5"/>
  <c r="P79" i="5"/>
  <c r="O80" i="5"/>
  <c r="V78" i="5"/>
  <c r="W78" i="5"/>
  <c r="U78" i="5"/>
  <c r="C52" i="4"/>
  <c r="C54" i="3"/>
  <c r="C53" i="1"/>
  <c r="V79" i="5" l="1"/>
  <c r="U79" i="5"/>
  <c r="W79" i="5"/>
  <c r="Q79" i="5"/>
  <c r="M79" i="5"/>
  <c r="N81" i="5"/>
  <c r="T80" i="5"/>
  <c r="P80" i="5"/>
  <c r="O81" i="5"/>
  <c r="F52" i="4"/>
  <c r="D52" i="4" s="1"/>
  <c r="E52" i="4" s="1"/>
  <c r="H52" i="4" s="1"/>
  <c r="B53" i="4" s="1"/>
  <c r="F54" i="3"/>
  <c r="D54" i="3" s="1"/>
  <c r="E54" i="3" s="1"/>
  <c r="H54" i="3" s="1"/>
  <c r="B55" i="3" s="1"/>
  <c r="F53" i="1"/>
  <c r="D53" i="1" s="1"/>
  <c r="E53" i="1" s="1"/>
  <c r="H53" i="1" s="1"/>
  <c r="B54" i="1" s="1"/>
  <c r="Q80" i="5" l="1"/>
  <c r="M80" i="5"/>
  <c r="N82" i="5"/>
  <c r="T81" i="5"/>
  <c r="P81" i="5"/>
  <c r="O82" i="5"/>
  <c r="V80" i="5"/>
  <c r="W80" i="5"/>
  <c r="U80" i="5"/>
  <c r="C53" i="4"/>
  <c r="C55" i="3"/>
  <c r="C54" i="1"/>
  <c r="V81" i="5" l="1"/>
  <c r="U81" i="5"/>
  <c r="W81" i="5"/>
  <c r="Q81" i="5"/>
  <c r="M81" i="5"/>
  <c r="N83" i="5"/>
  <c r="T82" i="5"/>
  <c r="P82" i="5"/>
  <c r="O83" i="5"/>
  <c r="F53" i="4"/>
  <c r="D53" i="4" s="1"/>
  <c r="E53" i="4" s="1"/>
  <c r="H53" i="4" s="1"/>
  <c r="B54" i="4" s="1"/>
  <c r="F55" i="3"/>
  <c r="D55" i="3" s="1"/>
  <c r="E55" i="3" s="1"/>
  <c r="H55" i="3" s="1"/>
  <c r="B56" i="3" s="1"/>
  <c r="F54" i="1"/>
  <c r="D54" i="1" s="1"/>
  <c r="E54" i="1" s="1"/>
  <c r="H54" i="1" s="1"/>
  <c r="B55" i="1" s="1"/>
  <c r="Q82" i="5" l="1"/>
  <c r="M82" i="5"/>
  <c r="N84" i="5"/>
  <c r="T83" i="5"/>
  <c r="P83" i="5"/>
  <c r="O84" i="5"/>
  <c r="V82" i="5"/>
  <c r="W82" i="5"/>
  <c r="U82" i="5"/>
  <c r="C54" i="4"/>
  <c r="C56" i="3"/>
  <c r="C55" i="1"/>
  <c r="V83" i="5" l="1"/>
  <c r="U83" i="5"/>
  <c r="W83" i="5"/>
  <c r="Q83" i="5"/>
  <c r="M83" i="5"/>
  <c r="N85" i="5"/>
  <c r="T84" i="5"/>
  <c r="P84" i="5"/>
  <c r="O85" i="5"/>
  <c r="F54" i="4"/>
  <c r="D54" i="4" s="1"/>
  <c r="E54" i="4" s="1"/>
  <c r="H54" i="4" s="1"/>
  <c r="B55" i="4" s="1"/>
  <c r="F56" i="3"/>
  <c r="D56" i="3" s="1"/>
  <c r="E56" i="3" s="1"/>
  <c r="H56" i="3" s="1"/>
  <c r="B57" i="3" s="1"/>
  <c r="F55" i="1"/>
  <c r="D55" i="1" s="1"/>
  <c r="E55" i="1" s="1"/>
  <c r="H55" i="1" s="1"/>
  <c r="B56" i="1" s="1"/>
  <c r="Q84" i="5" l="1"/>
  <c r="M84" i="5"/>
  <c r="V84" i="5"/>
  <c r="W84" i="5"/>
  <c r="U84" i="5"/>
  <c r="N86" i="5"/>
  <c r="T85" i="5"/>
  <c r="P85" i="5"/>
  <c r="O86" i="5"/>
  <c r="C55" i="4"/>
  <c r="C57" i="3"/>
  <c r="C56" i="1"/>
  <c r="V85" i="5" l="1"/>
  <c r="U85" i="5"/>
  <c r="W85" i="5"/>
  <c r="Q85" i="5"/>
  <c r="M85" i="5"/>
  <c r="N87" i="5"/>
  <c r="T86" i="5"/>
  <c r="P86" i="5"/>
  <c r="O87" i="5"/>
  <c r="F55" i="4"/>
  <c r="D55" i="4" s="1"/>
  <c r="E55" i="4" s="1"/>
  <c r="H55" i="4" s="1"/>
  <c r="B56" i="4" s="1"/>
  <c r="F57" i="3"/>
  <c r="D57" i="3" s="1"/>
  <c r="E57" i="3" s="1"/>
  <c r="H57" i="3" s="1"/>
  <c r="B58" i="3" s="1"/>
  <c r="F56" i="1"/>
  <c r="D56" i="1" s="1"/>
  <c r="E56" i="1" s="1"/>
  <c r="H56" i="1" s="1"/>
  <c r="B57" i="1" s="1"/>
  <c r="V86" i="5" l="1"/>
  <c r="W86" i="5"/>
  <c r="U86" i="5"/>
  <c r="Q86" i="5"/>
  <c r="M86" i="5" s="1"/>
  <c r="N88" i="5"/>
  <c r="T87" i="5"/>
  <c r="P87" i="5"/>
  <c r="O88" i="5"/>
  <c r="C56" i="4"/>
  <c r="C58" i="3"/>
  <c r="C57" i="1"/>
  <c r="V87" i="5" l="1"/>
  <c r="U87" i="5"/>
  <c r="W87" i="5"/>
  <c r="Q87" i="5"/>
  <c r="M87" i="5" s="1"/>
  <c r="N89" i="5"/>
  <c r="T88" i="5"/>
  <c r="P88" i="5"/>
  <c r="O89" i="5"/>
  <c r="F56" i="4"/>
  <c r="D56" i="4" s="1"/>
  <c r="E56" i="4" s="1"/>
  <c r="H56" i="4" s="1"/>
  <c r="B57" i="4" s="1"/>
  <c r="F58" i="3"/>
  <c r="D58" i="3" s="1"/>
  <c r="E58" i="3" s="1"/>
  <c r="H58" i="3" s="1"/>
  <c r="B59" i="3" s="1"/>
  <c r="F57" i="1"/>
  <c r="D57" i="1" s="1"/>
  <c r="E57" i="1" s="1"/>
  <c r="H57" i="1" s="1"/>
  <c r="B58" i="1" s="1"/>
  <c r="V88" i="5" l="1"/>
  <c r="W88" i="5"/>
  <c r="U88" i="5"/>
  <c r="Q88" i="5"/>
  <c r="M88" i="5" s="1"/>
  <c r="N90" i="5"/>
  <c r="T89" i="5"/>
  <c r="P89" i="5"/>
  <c r="O90" i="5"/>
  <c r="C57" i="4"/>
  <c r="C59" i="3"/>
  <c r="C58" i="1"/>
  <c r="V89" i="5" l="1"/>
  <c r="U89" i="5"/>
  <c r="W89" i="5"/>
  <c r="Q89" i="5"/>
  <c r="M89" i="5" s="1"/>
  <c r="N91" i="5"/>
  <c r="T90" i="5"/>
  <c r="P90" i="5"/>
  <c r="O91" i="5"/>
  <c r="F57" i="4"/>
  <c r="D57" i="4" s="1"/>
  <c r="E57" i="4" s="1"/>
  <c r="H57" i="4" s="1"/>
  <c r="B58" i="4" s="1"/>
  <c r="F59" i="3"/>
  <c r="D59" i="3" s="1"/>
  <c r="E59" i="3" s="1"/>
  <c r="H59" i="3" s="1"/>
  <c r="B60" i="3" s="1"/>
  <c r="F58" i="1"/>
  <c r="D58" i="1" s="1"/>
  <c r="E58" i="1" s="1"/>
  <c r="H58" i="1" s="1"/>
  <c r="B59" i="1" s="1"/>
  <c r="V90" i="5" l="1"/>
  <c r="W90" i="5"/>
  <c r="U90" i="5"/>
  <c r="Q90" i="5"/>
  <c r="M90" i="5"/>
  <c r="N92" i="5"/>
  <c r="T91" i="5"/>
  <c r="P91" i="5"/>
  <c r="O92" i="5"/>
  <c r="C58" i="4"/>
  <c r="C60" i="3"/>
  <c r="C59" i="1"/>
  <c r="V91" i="5" l="1"/>
  <c r="U91" i="5"/>
  <c r="W91" i="5"/>
  <c r="Q91" i="5"/>
  <c r="M91" i="5"/>
  <c r="N93" i="5"/>
  <c r="T92" i="5"/>
  <c r="P92" i="5"/>
  <c r="O93" i="5"/>
  <c r="F58" i="4"/>
  <c r="D58" i="4" s="1"/>
  <c r="E58" i="4" s="1"/>
  <c r="H58" i="4" s="1"/>
  <c r="B59" i="4" s="1"/>
  <c r="F60" i="3"/>
  <c r="D60" i="3" s="1"/>
  <c r="E60" i="3" s="1"/>
  <c r="H60" i="3" s="1"/>
  <c r="B61" i="3" s="1"/>
  <c r="F59" i="1"/>
  <c r="D59" i="1" s="1"/>
  <c r="E59" i="1" s="1"/>
  <c r="H59" i="1" s="1"/>
  <c r="B60" i="1" s="1"/>
  <c r="V92" i="5" l="1"/>
  <c r="W92" i="5"/>
  <c r="U92" i="5"/>
  <c r="Q92" i="5"/>
  <c r="M92" i="5"/>
  <c r="N94" i="5"/>
  <c r="T93" i="5"/>
  <c r="P93" i="5"/>
  <c r="O94" i="5"/>
  <c r="C59" i="4"/>
  <c r="C61" i="3"/>
  <c r="C60" i="1"/>
  <c r="V93" i="5" l="1"/>
  <c r="U93" i="5"/>
  <c r="W93" i="5"/>
  <c r="Q93" i="5"/>
  <c r="M93" i="5"/>
  <c r="N95" i="5"/>
  <c r="T94" i="5"/>
  <c r="P94" i="5"/>
  <c r="O95" i="5"/>
  <c r="F59" i="4"/>
  <c r="D59" i="4" s="1"/>
  <c r="E59" i="4" s="1"/>
  <c r="H59" i="4" s="1"/>
  <c r="B60" i="4" s="1"/>
  <c r="F61" i="3"/>
  <c r="D61" i="3" s="1"/>
  <c r="E61" i="3" s="1"/>
  <c r="H61" i="3" s="1"/>
  <c r="B62" i="3" s="1"/>
  <c r="F60" i="1"/>
  <c r="D60" i="1" s="1"/>
  <c r="E60" i="1" s="1"/>
  <c r="H60" i="1" s="1"/>
  <c r="B61" i="1" s="1"/>
  <c r="V94" i="5" l="1"/>
  <c r="W94" i="5"/>
  <c r="U94" i="5"/>
  <c r="Q94" i="5"/>
  <c r="M94" i="5"/>
  <c r="N96" i="5"/>
  <c r="T95" i="5"/>
  <c r="P95" i="5"/>
  <c r="O96" i="5"/>
  <c r="C60" i="4"/>
  <c r="C62" i="3"/>
  <c r="C61" i="1"/>
  <c r="V95" i="5" l="1"/>
  <c r="U95" i="5"/>
  <c r="W95" i="5"/>
  <c r="Q95" i="5"/>
  <c r="M95" i="5"/>
  <c r="N97" i="5"/>
  <c r="T96" i="5"/>
  <c r="P96" i="5"/>
  <c r="O97" i="5"/>
  <c r="F60" i="4"/>
  <c r="D60" i="4" s="1"/>
  <c r="E60" i="4" s="1"/>
  <c r="H60" i="4" s="1"/>
  <c r="B61" i="4" s="1"/>
  <c r="F62" i="3"/>
  <c r="D62" i="3" s="1"/>
  <c r="E62" i="3" s="1"/>
  <c r="H62" i="3" s="1"/>
  <c r="B63" i="3" s="1"/>
  <c r="F61" i="1"/>
  <c r="D61" i="1" s="1"/>
  <c r="E61" i="1" s="1"/>
  <c r="H61" i="1" s="1"/>
  <c r="B62" i="1" s="1"/>
  <c r="V96" i="5" l="1"/>
  <c r="W96" i="5"/>
  <c r="U96" i="5"/>
  <c r="Q96" i="5"/>
  <c r="M96" i="5"/>
  <c r="N98" i="5"/>
  <c r="T97" i="5"/>
  <c r="P97" i="5"/>
  <c r="O98" i="5"/>
  <c r="C61" i="4"/>
  <c r="C63" i="3"/>
  <c r="C62" i="1"/>
  <c r="V97" i="5" l="1"/>
  <c r="U97" i="5"/>
  <c r="W97" i="5"/>
  <c r="Q97" i="5"/>
  <c r="M97" i="5"/>
  <c r="N99" i="5"/>
  <c r="T98" i="5"/>
  <c r="P98" i="5"/>
  <c r="O99" i="5"/>
  <c r="F61" i="4"/>
  <c r="D61" i="4" s="1"/>
  <c r="E61" i="4" s="1"/>
  <c r="H61" i="4" s="1"/>
  <c r="B62" i="4" s="1"/>
  <c r="F63" i="3"/>
  <c r="D63" i="3" s="1"/>
  <c r="E63" i="3" s="1"/>
  <c r="H63" i="3" s="1"/>
  <c r="B64" i="3" s="1"/>
  <c r="F62" i="1"/>
  <c r="D62" i="1" s="1"/>
  <c r="E62" i="1" s="1"/>
  <c r="H62" i="1" s="1"/>
  <c r="B63" i="1" s="1"/>
  <c r="V98" i="5" l="1"/>
  <c r="W98" i="5"/>
  <c r="U98" i="5"/>
  <c r="Q98" i="5"/>
  <c r="M98" i="5" s="1"/>
  <c r="N100" i="5"/>
  <c r="T99" i="5"/>
  <c r="P99" i="5"/>
  <c r="O100" i="5"/>
  <c r="C62" i="4"/>
  <c r="C64" i="3"/>
  <c r="C63" i="1"/>
  <c r="V99" i="5" l="1"/>
  <c r="U99" i="5"/>
  <c r="W99" i="5"/>
  <c r="Q99" i="5"/>
  <c r="M99" i="5" s="1"/>
  <c r="N101" i="5"/>
  <c r="T100" i="5"/>
  <c r="P100" i="5"/>
  <c r="O101" i="5"/>
  <c r="F62" i="4"/>
  <c r="D62" i="4" s="1"/>
  <c r="E62" i="4" s="1"/>
  <c r="H62" i="4" s="1"/>
  <c r="B63" i="4" s="1"/>
  <c r="F64" i="3"/>
  <c r="D64" i="3" s="1"/>
  <c r="E64" i="3" s="1"/>
  <c r="H64" i="3" s="1"/>
  <c r="B65" i="3" s="1"/>
  <c r="F63" i="1"/>
  <c r="D63" i="1" s="1"/>
  <c r="E63" i="1" s="1"/>
  <c r="H63" i="1" s="1"/>
  <c r="B64" i="1" s="1"/>
  <c r="V100" i="5" l="1"/>
  <c r="W100" i="5"/>
  <c r="U100" i="5"/>
  <c r="Q100" i="5"/>
  <c r="M100" i="5" s="1"/>
  <c r="N102" i="5"/>
  <c r="T101" i="5"/>
  <c r="P101" i="5"/>
  <c r="O102" i="5"/>
  <c r="C63" i="4"/>
  <c r="C65" i="3"/>
  <c r="C64" i="1"/>
  <c r="V101" i="5" l="1"/>
  <c r="U101" i="5"/>
  <c r="W101" i="5"/>
  <c r="Q101" i="5"/>
  <c r="M101" i="5" s="1"/>
  <c r="N103" i="5"/>
  <c r="T102" i="5"/>
  <c r="P102" i="5"/>
  <c r="O103" i="5"/>
  <c r="F63" i="4"/>
  <c r="D63" i="4" s="1"/>
  <c r="E63" i="4" s="1"/>
  <c r="H63" i="4" s="1"/>
  <c r="B64" i="4" s="1"/>
  <c r="F65" i="3"/>
  <c r="D65" i="3" s="1"/>
  <c r="E65" i="3" s="1"/>
  <c r="H65" i="3" s="1"/>
  <c r="B66" i="3" s="1"/>
  <c r="F64" i="1"/>
  <c r="D64" i="1" s="1"/>
  <c r="E64" i="1" s="1"/>
  <c r="H64" i="1" s="1"/>
  <c r="B65" i="1" s="1"/>
  <c r="V102" i="5" l="1"/>
  <c r="W102" i="5"/>
  <c r="U102" i="5"/>
  <c r="Q102" i="5"/>
  <c r="M102" i="5"/>
  <c r="N104" i="5"/>
  <c r="T103" i="5"/>
  <c r="P103" i="5"/>
  <c r="O104" i="5"/>
  <c r="C64" i="4"/>
  <c r="C66" i="3"/>
  <c r="C65" i="1"/>
  <c r="V103" i="5" l="1"/>
  <c r="U103" i="5"/>
  <c r="W103" i="5"/>
  <c r="Q103" i="5"/>
  <c r="M103" i="5"/>
  <c r="N105" i="5"/>
  <c r="T104" i="5"/>
  <c r="P104" i="5"/>
  <c r="O105" i="5"/>
  <c r="F64" i="4"/>
  <c r="D64" i="4" s="1"/>
  <c r="E64" i="4" s="1"/>
  <c r="H64" i="4" s="1"/>
  <c r="B65" i="4" s="1"/>
  <c r="F66" i="3"/>
  <c r="D66" i="3" s="1"/>
  <c r="E66" i="3" s="1"/>
  <c r="H66" i="3" s="1"/>
  <c r="B67" i="3" s="1"/>
  <c r="F65" i="1"/>
  <c r="D65" i="1" s="1"/>
  <c r="E65" i="1" s="1"/>
  <c r="H65" i="1" s="1"/>
  <c r="B66" i="1" s="1"/>
  <c r="V104" i="5" l="1"/>
  <c r="W104" i="5"/>
  <c r="U104" i="5"/>
  <c r="Q104" i="5"/>
  <c r="M104" i="5"/>
  <c r="N106" i="5"/>
  <c r="T105" i="5"/>
  <c r="P105" i="5"/>
  <c r="O106" i="5"/>
  <c r="C65" i="4"/>
  <c r="C67" i="3"/>
  <c r="C66" i="1"/>
  <c r="V105" i="5" l="1"/>
  <c r="U105" i="5"/>
  <c r="W105" i="5"/>
  <c r="Q105" i="5"/>
  <c r="M105" i="5"/>
  <c r="N107" i="5"/>
  <c r="T106" i="5"/>
  <c r="P106" i="5"/>
  <c r="O107" i="5"/>
  <c r="F65" i="4"/>
  <c r="D65" i="4" s="1"/>
  <c r="E65" i="4" s="1"/>
  <c r="H65" i="4" s="1"/>
  <c r="B66" i="4" s="1"/>
  <c r="F67" i="3"/>
  <c r="D67" i="3" s="1"/>
  <c r="E67" i="3" s="1"/>
  <c r="H67" i="3" s="1"/>
  <c r="B68" i="3" s="1"/>
  <c r="F66" i="1"/>
  <c r="D66" i="1" s="1"/>
  <c r="E66" i="1" s="1"/>
  <c r="H66" i="1" s="1"/>
  <c r="B67" i="1" s="1"/>
  <c r="V106" i="5" l="1"/>
  <c r="W106" i="5"/>
  <c r="U106" i="5"/>
  <c r="Q106" i="5"/>
  <c r="M106" i="5"/>
  <c r="N108" i="5"/>
  <c r="T107" i="5"/>
  <c r="P107" i="5"/>
  <c r="O108" i="5"/>
  <c r="C66" i="4"/>
  <c r="C68" i="3"/>
  <c r="C67" i="1"/>
  <c r="V107" i="5" l="1"/>
  <c r="U107" i="5"/>
  <c r="W107" i="5"/>
  <c r="Q107" i="5"/>
  <c r="M107" i="5"/>
  <c r="N109" i="5"/>
  <c r="T108" i="5"/>
  <c r="P108" i="5"/>
  <c r="O109" i="5"/>
  <c r="F66" i="4"/>
  <c r="D66" i="4" s="1"/>
  <c r="E66" i="4" s="1"/>
  <c r="H66" i="4" s="1"/>
  <c r="B67" i="4" s="1"/>
  <c r="F68" i="3"/>
  <c r="D68" i="3" s="1"/>
  <c r="E68" i="3" s="1"/>
  <c r="H68" i="3" s="1"/>
  <c r="B69" i="3" s="1"/>
  <c r="F67" i="1"/>
  <c r="D67" i="1" s="1"/>
  <c r="E67" i="1" s="1"/>
  <c r="H67" i="1" s="1"/>
  <c r="B68" i="1" s="1"/>
  <c r="V108" i="5" l="1"/>
  <c r="W108" i="5"/>
  <c r="U108" i="5"/>
  <c r="Q108" i="5"/>
  <c r="M108" i="5"/>
  <c r="N110" i="5"/>
  <c r="T109" i="5"/>
  <c r="P109" i="5"/>
  <c r="O110" i="5"/>
  <c r="C67" i="4"/>
  <c r="C69" i="3"/>
  <c r="C68" i="1"/>
  <c r="V109" i="5" l="1"/>
  <c r="U109" i="5"/>
  <c r="W109" i="5"/>
  <c r="Q109" i="5"/>
  <c r="M109" i="5"/>
  <c r="N111" i="5"/>
  <c r="T110" i="5"/>
  <c r="P110" i="5"/>
  <c r="O111" i="5"/>
  <c r="F67" i="4"/>
  <c r="D67" i="4" s="1"/>
  <c r="E67" i="4" s="1"/>
  <c r="H67" i="4" s="1"/>
  <c r="B68" i="4" s="1"/>
  <c r="F69" i="3"/>
  <c r="D69" i="3" s="1"/>
  <c r="E69" i="3" s="1"/>
  <c r="H69" i="3" s="1"/>
  <c r="B70" i="3" s="1"/>
  <c r="F68" i="1"/>
  <c r="D68" i="1" s="1"/>
  <c r="E68" i="1" s="1"/>
  <c r="H68" i="1" s="1"/>
  <c r="B69" i="1" s="1"/>
  <c r="V110" i="5" l="1"/>
  <c r="W110" i="5"/>
  <c r="U110" i="5"/>
  <c r="Q110" i="5"/>
  <c r="M110" i="5" s="1"/>
  <c r="N112" i="5"/>
  <c r="T111" i="5"/>
  <c r="P111" i="5"/>
  <c r="O112" i="5"/>
  <c r="C68" i="4"/>
  <c r="C70" i="3"/>
  <c r="C69" i="1"/>
  <c r="V111" i="5" l="1"/>
  <c r="U111" i="5"/>
  <c r="W111" i="5"/>
  <c r="Q111" i="5"/>
  <c r="M111" i="5" s="1"/>
  <c r="N113" i="5"/>
  <c r="T112" i="5"/>
  <c r="P112" i="5"/>
  <c r="O113" i="5"/>
  <c r="F68" i="4"/>
  <c r="D68" i="4" s="1"/>
  <c r="E68" i="4" s="1"/>
  <c r="H68" i="4" s="1"/>
  <c r="B69" i="4" s="1"/>
  <c r="F70" i="3"/>
  <c r="D70" i="3" s="1"/>
  <c r="E70" i="3" s="1"/>
  <c r="H70" i="3" s="1"/>
  <c r="B71" i="3" s="1"/>
  <c r="F69" i="1"/>
  <c r="D69" i="1" s="1"/>
  <c r="E69" i="1" s="1"/>
  <c r="H69" i="1" s="1"/>
  <c r="B70" i="1" s="1"/>
  <c r="V112" i="5" l="1"/>
  <c r="W112" i="5"/>
  <c r="U112" i="5"/>
  <c r="Q112" i="5"/>
  <c r="M112" i="5" s="1"/>
  <c r="N114" i="5"/>
  <c r="T113" i="5"/>
  <c r="P113" i="5"/>
  <c r="O114" i="5"/>
  <c r="C69" i="4"/>
  <c r="C71" i="3"/>
  <c r="C70" i="1"/>
  <c r="V113" i="5" l="1"/>
  <c r="U113" i="5"/>
  <c r="W113" i="5"/>
  <c r="Q113" i="5"/>
  <c r="M113" i="5" s="1"/>
  <c r="N115" i="5"/>
  <c r="T114" i="5"/>
  <c r="P114" i="5"/>
  <c r="O115" i="5"/>
  <c r="F69" i="4"/>
  <c r="D69" i="4" s="1"/>
  <c r="E69" i="4" s="1"/>
  <c r="H69" i="4" s="1"/>
  <c r="B70" i="4" s="1"/>
  <c r="F71" i="3"/>
  <c r="D71" i="3" s="1"/>
  <c r="E71" i="3" s="1"/>
  <c r="H71" i="3" s="1"/>
  <c r="B72" i="3" s="1"/>
  <c r="F70" i="1"/>
  <c r="D70" i="1" s="1"/>
  <c r="E70" i="1" s="1"/>
  <c r="H70" i="1" s="1"/>
  <c r="B71" i="1" s="1"/>
  <c r="V114" i="5" l="1"/>
  <c r="W114" i="5"/>
  <c r="U114" i="5"/>
  <c r="Q114" i="5"/>
  <c r="M114" i="5"/>
  <c r="N116" i="5"/>
  <c r="T115" i="5"/>
  <c r="P115" i="5"/>
  <c r="O116" i="5"/>
  <c r="C70" i="4"/>
  <c r="C72" i="3"/>
  <c r="C71" i="1"/>
  <c r="V115" i="5" l="1"/>
  <c r="U115" i="5"/>
  <c r="W115" i="5"/>
  <c r="Q115" i="5"/>
  <c r="M115" i="5"/>
  <c r="N117" i="5"/>
  <c r="T116" i="5"/>
  <c r="P116" i="5"/>
  <c r="O117" i="5"/>
  <c r="F70" i="4"/>
  <c r="D70" i="4" s="1"/>
  <c r="E70" i="4" s="1"/>
  <c r="H70" i="4" s="1"/>
  <c r="B71" i="4" s="1"/>
  <c r="F72" i="3"/>
  <c r="D72" i="3" s="1"/>
  <c r="E72" i="3" s="1"/>
  <c r="H72" i="3" s="1"/>
  <c r="B73" i="3" s="1"/>
  <c r="F71" i="1"/>
  <c r="D71" i="1" s="1"/>
  <c r="E71" i="1" s="1"/>
  <c r="H71" i="1" s="1"/>
  <c r="B72" i="1" s="1"/>
  <c r="V116" i="5" l="1"/>
  <c r="W116" i="5"/>
  <c r="U116" i="5"/>
  <c r="Q116" i="5"/>
  <c r="M116" i="5"/>
  <c r="N118" i="5"/>
  <c r="T117" i="5"/>
  <c r="P117" i="5"/>
  <c r="O118" i="5"/>
  <c r="C71" i="4"/>
  <c r="C73" i="3"/>
  <c r="C72" i="1"/>
  <c r="V117" i="5" l="1"/>
  <c r="U117" i="5"/>
  <c r="W117" i="5"/>
  <c r="Q117" i="5"/>
  <c r="M117" i="5"/>
  <c r="N119" i="5"/>
  <c r="T118" i="5"/>
  <c r="P118" i="5"/>
  <c r="O119" i="5"/>
  <c r="F71" i="4"/>
  <c r="D71" i="4" s="1"/>
  <c r="E71" i="4" s="1"/>
  <c r="H71" i="4" s="1"/>
  <c r="B72" i="4" s="1"/>
  <c r="F73" i="3"/>
  <c r="D73" i="3" s="1"/>
  <c r="E73" i="3" s="1"/>
  <c r="H73" i="3" s="1"/>
  <c r="B74" i="3" s="1"/>
  <c r="F72" i="1"/>
  <c r="D72" i="1" s="1"/>
  <c r="E72" i="1" s="1"/>
  <c r="H72" i="1" s="1"/>
  <c r="B73" i="1" s="1"/>
  <c r="V118" i="5" l="1"/>
  <c r="W118" i="5"/>
  <c r="U118" i="5"/>
  <c r="Q118" i="5"/>
  <c r="M118" i="5"/>
  <c r="N120" i="5"/>
  <c r="T119" i="5"/>
  <c r="P119" i="5"/>
  <c r="O120" i="5"/>
  <c r="C72" i="4"/>
  <c r="C74" i="3"/>
  <c r="C73" i="1"/>
  <c r="V119" i="5" l="1"/>
  <c r="U119" i="5"/>
  <c r="W119" i="5"/>
  <c r="Q119" i="5"/>
  <c r="M119" i="5"/>
  <c r="N121" i="5"/>
  <c r="T120" i="5"/>
  <c r="P120" i="5"/>
  <c r="O121" i="5"/>
  <c r="F72" i="4"/>
  <c r="D72" i="4" s="1"/>
  <c r="E72" i="4" s="1"/>
  <c r="H72" i="4" s="1"/>
  <c r="B73" i="4" s="1"/>
  <c r="F74" i="3"/>
  <c r="D74" i="3" s="1"/>
  <c r="E74" i="3" s="1"/>
  <c r="H74" i="3" s="1"/>
  <c r="B75" i="3" s="1"/>
  <c r="F73" i="1"/>
  <c r="D73" i="1" s="1"/>
  <c r="E73" i="1" s="1"/>
  <c r="H73" i="1" s="1"/>
  <c r="B74" i="1" s="1"/>
  <c r="V120" i="5" l="1"/>
  <c r="W120" i="5"/>
  <c r="U120" i="5"/>
  <c r="Q120" i="5"/>
  <c r="M120" i="5"/>
  <c r="N122" i="5"/>
  <c r="T121" i="5"/>
  <c r="P121" i="5"/>
  <c r="O122" i="5"/>
  <c r="C73" i="4"/>
  <c r="C75" i="3"/>
  <c r="C74" i="1"/>
  <c r="V121" i="5" l="1"/>
  <c r="U121" i="5"/>
  <c r="W121" i="5"/>
  <c r="Q121" i="5"/>
  <c r="M121" i="5"/>
  <c r="N123" i="5"/>
  <c r="T122" i="5"/>
  <c r="P122" i="5"/>
  <c r="O123" i="5"/>
  <c r="F73" i="4"/>
  <c r="D73" i="4" s="1"/>
  <c r="E73" i="4" s="1"/>
  <c r="H73" i="4" s="1"/>
  <c r="B74" i="4" s="1"/>
  <c r="F75" i="3"/>
  <c r="D75" i="3" s="1"/>
  <c r="E75" i="3" s="1"/>
  <c r="H75" i="3" s="1"/>
  <c r="B76" i="3" s="1"/>
  <c r="F74" i="1"/>
  <c r="D74" i="1" s="1"/>
  <c r="E74" i="1" s="1"/>
  <c r="H74" i="1" s="1"/>
  <c r="B75" i="1" s="1"/>
  <c r="V122" i="5" l="1"/>
  <c r="W122" i="5"/>
  <c r="U122" i="5"/>
  <c r="Q122" i="5"/>
  <c r="M122" i="5" s="1"/>
  <c r="N124" i="5"/>
  <c r="T123" i="5"/>
  <c r="P123" i="5"/>
  <c r="O124" i="5"/>
  <c r="C74" i="4"/>
  <c r="C76" i="3"/>
  <c r="C75" i="1"/>
  <c r="V123" i="5" l="1"/>
  <c r="U123" i="5"/>
  <c r="W123" i="5"/>
  <c r="Q123" i="5"/>
  <c r="M123" i="5" s="1"/>
  <c r="N125" i="5"/>
  <c r="T124" i="5"/>
  <c r="P124" i="5"/>
  <c r="O125" i="5"/>
  <c r="F74" i="4"/>
  <c r="D74" i="4" s="1"/>
  <c r="E74" i="4" s="1"/>
  <c r="H74" i="4" s="1"/>
  <c r="B75" i="4" s="1"/>
  <c r="F76" i="3"/>
  <c r="D76" i="3" s="1"/>
  <c r="E76" i="3" s="1"/>
  <c r="H76" i="3" s="1"/>
  <c r="B77" i="3" s="1"/>
  <c r="F75" i="1"/>
  <c r="D75" i="1" s="1"/>
  <c r="E75" i="1" s="1"/>
  <c r="H75" i="1" s="1"/>
  <c r="B76" i="1" s="1"/>
  <c r="V124" i="5" l="1"/>
  <c r="W124" i="5"/>
  <c r="U124" i="5"/>
  <c r="Q124" i="5"/>
  <c r="M124" i="5" s="1"/>
  <c r="N126" i="5"/>
  <c r="T125" i="5"/>
  <c r="P125" i="5"/>
  <c r="O126" i="5"/>
  <c r="C75" i="4"/>
  <c r="C77" i="3"/>
  <c r="C76" i="1"/>
  <c r="V125" i="5" l="1"/>
  <c r="U125" i="5"/>
  <c r="W125" i="5"/>
  <c r="Q125" i="5"/>
  <c r="M125" i="5" s="1"/>
  <c r="N127" i="5"/>
  <c r="T126" i="5"/>
  <c r="P126" i="5"/>
  <c r="O127" i="5"/>
  <c r="F75" i="4"/>
  <c r="D75" i="4" s="1"/>
  <c r="E75" i="4" s="1"/>
  <c r="H75" i="4" s="1"/>
  <c r="B76" i="4" s="1"/>
  <c r="F77" i="3"/>
  <c r="D77" i="3" s="1"/>
  <c r="E77" i="3" s="1"/>
  <c r="H77" i="3" s="1"/>
  <c r="B78" i="3" s="1"/>
  <c r="F76" i="1"/>
  <c r="D76" i="1" s="1"/>
  <c r="E76" i="1" s="1"/>
  <c r="H76" i="1" s="1"/>
  <c r="B77" i="1" s="1"/>
  <c r="Q126" i="5" l="1"/>
  <c r="M126" i="5"/>
  <c r="N128" i="5"/>
  <c r="T127" i="5"/>
  <c r="P127" i="5"/>
  <c r="O128" i="5"/>
  <c r="V126" i="5"/>
  <c r="W126" i="5"/>
  <c r="U126" i="5"/>
  <c r="C76" i="4"/>
  <c r="C78" i="3"/>
  <c r="C77" i="1"/>
  <c r="V127" i="5" l="1"/>
  <c r="U127" i="5"/>
  <c r="W127" i="5"/>
  <c r="Q127" i="5"/>
  <c r="M127" i="5"/>
  <c r="N129" i="5"/>
  <c r="T128" i="5"/>
  <c r="P128" i="5"/>
  <c r="O129" i="5"/>
  <c r="F76" i="4"/>
  <c r="D76" i="4" s="1"/>
  <c r="E76" i="4" s="1"/>
  <c r="H76" i="4" s="1"/>
  <c r="B77" i="4" s="1"/>
  <c r="F78" i="3"/>
  <c r="D78" i="3" s="1"/>
  <c r="E78" i="3" s="1"/>
  <c r="H78" i="3" s="1"/>
  <c r="B79" i="3" s="1"/>
  <c r="F77" i="1"/>
  <c r="D77" i="1" s="1"/>
  <c r="E77" i="1" s="1"/>
  <c r="H77" i="1" s="1"/>
  <c r="B78" i="1" s="1"/>
  <c r="Q128" i="5" l="1"/>
  <c r="M128" i="5"/>
  <c r="N130" i="5"/>
  <c r="T129" i="5"/>
  <c r="P129" i="5"/>
  <c r="O130" i="5"/>
  <c r="V128" i="5"/>
  <c r="W128" i="5"/>
  <c r="U128" i="5"/>
  <c r="C77" i="4"/>
  <c r="C79" i="3"/>
  <c r="C78" i="1"/>
  <c r="V129" i="5" l="1"/>
  <c r="U129" i="5"/>
  <c r="W129" i="5"/>
  <c r="Q129" i="5"/>
  <c r="M129" i="5"/>
  <c r="N131" i="5"/>
  <c r="T130" i="5"/>
  <c r="P130" i="5"/>
  <c r="O131" i="5"/>
  <c r="F77" i="4"/>
  <c r="D77" i="4" s="1"/>
  <c r="E77" i="4" s="1"/>
  <c r="H77" i="4" s="1"/>
  <c r="B78" i="4" s="1"/>
  <c r="F79" i="3"/>
  <c r="D79" i="3" s="1"/>
  <c r="E79" i="3" s="1"/>
  <c r="H79" i="3" s="1"/>
  <c r="B80" i="3" s="1"/>
  <c r="F78" i="1"/>
  <c r="D78" i="1" s="1"/>
  <c r="E78" i="1" s="1"/>
  <c r="H78" i="1" s="1"/>
  <c r="B79" i="1" s="1"/>
  <c r="Q130" i="5" l="1"/>
  <c r="M130" i="5"/>
  <c r="N132" i="5"/>
  <c r="T131" i="5"/>
  <c r="P131" i="5"/>
  <c r="O132" i="5"/>
  <c r="V130" i="5"/>
  <c r="W130" i="5"/>
  <c r="U130" i="5"/>
  <c r="C78" i="4"/>
  <c r="C80" i="3"/>
  <c r="C79" i="1"/>
  <c r="V131" i="5" l="1"/>
  <c r="U131" i="5"/>
  <c r="W131" i="5"/>
  <c r="Q131" i="5"/>
  <c r="M131" i="5"/>
  <c r="N133" i="5"/>
  <c r="T132" i="5"/>
  <c r="P132" i="5"/>
  <c r="O133" i="5"/>
  <c r="F78" i="4"/>
  <c r="D78" i="4" s="1"/>
  <c r="E78" i="4" s="1"/>
  <c r="H78" i="4" s="1"/>
  <c r="B79" i="4" s="1"/>
  <c r="F80" i="3"/>
  <c r="D80" i="3" s="1"/>
  <c r="E80" i="3" s="1"/>
  <c r="H80" i="3" s="1"/>
  <c r="B81" i="3" s="1"/>
  <c r="F79" i="1"/>
  <c r="D79" i="1" s="1"/>
  <c r="E79" i="1" s="1"/>
  <c r="H79" i="1" s="1"/>
  <c r="B80" i="1" s="1"/>
  <c r="Q132" i="5" l="1"/>
  <c r="M132" i="5"/>
  <c r="N134" i="5"/>
  <c r="T133" i="5"/>
  <c r="P133" i="5"/>
  <c r="O134" i="5"/>
  <c r="V132" i="5"/>
  <c r="W132" i="5"/>
  <c r="U132" i="5"/>
  <c r="C79" i="4"/>
  <c r="C81" i="3"/>
  <c r="C80" i="1"/>
  <c r="V133" i="5" l="1"/>
  <c r="U133" i="5"/>
  <c r="W133" i="5"/>
  <c r="Q133" i="5"/>
  <c r="M133" i="5"/>
  <c r="N135" i="5"/>
  <c r="T134" i="5"/>
  <c r="P134" i="5"/>
  <c r="O135" i="5"/>
  <c r="F79" i="4"/>
  <c r="D79" i="4" s="1"/>
  <c r="E79" i="4" s="1"/>
  <c r="H79" i="4" s="1"/>
  <c r="B80" i="4" s="1"/>
  <c r="F81" i="3"/>
  <c r="D81" i="3" s="1"/>
  <c r="E81" i="3" s="1"/>
  <c r="H81" i="3" s="1"/>
  <c r="B82" i="3" s="1"/>
  <c r="F80" i="1"/>
  <c r="D80" i="1" s="1"/>
  <c r="E80" i="1" s="1"/>
  <c r="H80" i="1" s="1"/>
  <c r="B81" i="1" s="1"/>
  <c r="Q134" i="5" l="1"/>
  <c r="M134" i="5" s="1"/>
  <c r="N136" i="5"/>
  <c r="T135" i="5"/>
  <c r="P135" i="5"/>
  <c r="O136" i="5"/>
  <c r="V134" i="5"/>
  <c r="W134" i="5"/>
  <c r="U134" i="5"/>
  <c r="C80" i="4"/>
  <c r="C82" i="3"/>
  <c r="C81" i="1"/>
  <c r="V135" i="5" l="1"/>
  <c r="U135" i="5"/>
  <c r="W135" i="5"/>
  <c r="Q135" i="5"/>
  <c r="M135" i="5" s="1"/>
  <c r="N137" i="5"/>
  <c r="T136" i="5"/>
  <c r="P136" i="5"/>
  <c r="O137" i="5"/>
  <c r="F80" i="4"/>
  <c r="D80" i="4" s="1"/>
  <c r="E80" i="4" s="1"/>
  <c r="H80" i="4" s="1"/>
  <c r="B81" i="4" s="1"/>
  <c r="F82" i="3"/>
  <c r="D82" i="3" s="1"/>
  <c r="E82" i="3" s="1"/>
  <c r="H82" i="3" s="1"/>
  <c r="B83" i="3" s="1"/>
  <c r="F81" i="1"/>
  <c r="D81" i="1" s="1"/>
  <c r="E81" i="1" s="1"/>
  <c r="H81" i="1" s="1"/>
  <c r="B82" i="1" s="1"/>
  <c r="Q136" i="5" l="1"/>
  <c r="M136" i="5" s="1"/>
  <c r="N138" i="5"/>
  <c r="T137" i="5"/>
  <c r="P137" i="5"/>
  <c r="O138" i="5"/>
  <c r="V136" i="5"/>
  <c r="W136" i="5"/>
  <c r="U136" i="5"/>
  <c r="C81" i="4"/>
  <c r="C83" i="3"/>
  <c r="C82" i="1"/>
  <c r="V137" i="5" l="1"/>
  <c r="U137" i="5"/>
  <c r="W137" i="5"/>
  <c r="Q137" i="5"/>
  <c r="M137" i="5" s="1"/>
  <c r="N139" i="5"/>
  <c r="T138" i="5"/>
  <c r="P138" i="5"/>
  <c r="O139" i="5"/>
  <c r="F81" i="4"/>
  <c r="D81" i="4" s="1"/>
  <c r="E81" i="4" s="1"/>
  <c r="H81" i="4" s="1"/>
  <c r="B82" i="4" s="1"/>
  <c r="F83" i="3"/>
  <c r="D83" i="3" s="1"/>
  <c r="E83" i="3" s="1"/>
  <c r="H83" i="3" s="1"/>
  <c r="B84" i="3" s="1"/>
  <c r="F82" i="1"/>
  <c r="D82" i="1" s="1"/>
  <c r="E82" i="1" s="1"/>
  <c r="H82" i="1" s="1"/>
  <c r="B83" i="1" s="1"/>
  <c r="Q138" i="5" l="1"/>
  <c r="M138" i="5"/>
  <c r="N140" i="5"/>
  <c r="T139" i="5"/>
  <c r="P139" i="5"/>
  <c r="O140" i="5"/>
  <c r="V138" i="5"/>
  <c r="W138" i="5"/>
  <c r="U138" i="5"/>
  <c r="C82" i="4"/>
  <c r="C84" i="3"/>
  <c r="C83" i="1"/>
  <c r="V139" i="5" l="1"/>
  <c r="U139" i="5"/>
  <c r="W139" i="5"/>
  <c r="Q139" i="5"/>
  <c r="M139" i="5"/>
  <c r="N141" i="5"/>
  <c r="T140" i="5"/>
  <c r="P140" i="5"/>
  <c r="O141" i="5"/>
  <c r="F82" i="4"/>
  <c r="D82" i="4" s="1"/>
  <c r="E82" i="4" s="1"/>
  <c r="H82" i="4" s="1"/>
  <c r="B83" i="4" s="1"/>
  <c r="F84" i="3"/>
  <c r="D84" i="3" s="1"/>
  <c r="E84" i="3" s="1"/>
  <c r="H84" i="3" s="1"/>
  <c r="B85" i="3" s="1"/>
  <c r="F83" i="1"/>
  <c r="D83" i="1" s="1"/>
  <c r="E83" i="1" s="1"/>
  <c r="H83" i="1" s="1"/>
  <c r="B84" i="1" s="1"/>
  <c r="Q140" i="5" l="1"/>
  <c r="M140" i="5"/>
  <c r="N142" i="5"/>
  <c r="T141" i="5"/>
  <c r="P141" i="5"/>
  <c r="O142" i="5"/>
  <c r="V140" i="5"/>
  <c r="W140" i="5"/>
  <c r="U140" i="5"/>
  <c r="C83" i="4"/>
  <c r="C85" i="3"/>
  <c r="C84" i="1"/>
  <c r="Q141" i="5" l="1"/>
  <c r="M141" i="5"/>
  <c r="N143" i="5"/>
  <c r="T142" i="5"/>
  <c r="P142" i="5"/>
  <c r="O143" i="5"/>
  <c r="V141" i="5"/>
  <c r="U141" i="5"/>
  <c r="W141" i="5"/>
  <c r="F83" i="4"/>
  <c r="D83" i="4" s="1"/>
  <c r="E83" i="4" s="1"/>
  <c r="H83" i="4" s="1"/>
  <c r="B84" i="4" s="1"/>
  <c r="F85" i="3"/>
  <c r="D85" i="3" s="1"/>
  <c r="E85" i="3" s="1"/>
  <c r="H85" i="3" s="1"/>
  <c r="B86" i="3" s="1"/>
  <c r="F84" i="1"/>
  <c r="D84" i="1" s="1"/>
  <c r="E84" i="1" s="1"/>
  <c r="H84" i="1" s="1"/>
  <c r="B85" i="1" s="1"/>
  <c r="C85" i="1" s="1"/>
  <c r="Q142" i="5" l="1"/>
  <c r="M142" i="5"/>
  <c r="N144" i="5"/>
  <c r="T143" i="5"/>
  <c r="P143" i="5"/>
  <c r="O144" i="5"/>
  <c r="V142" i="5"/>
  <c r="W142" i="5"/>
  <c r="U142" i="5"/>
  <c r="C84" i="4"/>
  <c r="C86" i="3"/>
  <c r="F85" i="1"/>
  <c r="D85" i="1" s="1"/>
  <c r="E85" i="1" s="1"/>
  <c r="H85" i="1" s="1"/>
  <c r="B86" i="1" s="1"/>
  <c r="V143" i="5" l="1"/>
  <c r="U143" i="5"/>
  <c r="W143" i="5"/>
  <c r="Q143" i="5"/>
  <c r="M143" i="5"/>
  <c r="N145" i="5"/>
  <c r="T144" i="5"/>
  <c r="P144" i="5"/>
  <c r="O145" i="5"/>
  <c r="F84" i="4"/>
  <c r="D84" i="4" s="1"/>
  <c r="E84" i="4" s="1"/>
  <c r="H84" i="4" s="1"/>
  <c r="B85" i="4" s="1"/>
  <c r="F86" i="3"/>
  <c r="D86" i="3" s="1"/>
  <c r="E86" i="3" s="1"/>
  <c r="H86" i="3" s="1"/>
  <c r="B87" i="3" s="1"/>
  <c r="C86" i="1"/>
  <c r="F86" i="1" s="1"/>
  <c r="Q144" i="5" l="1"/>
  <c r="M144" i="5"/>
  <c r="N146" i="5"/>
  <c r="T145" i="5"/>
  <c r="P145" i="5"/>
  <c r="O146" i="5"/>
  <c r="V144" i="5"/>
  <c r="W144" i="5"/>
  <c r="U144" i="5"/>
  <c r="C85" i="4"/>
  <c r="C87" i="3"/>
  <c r="D86" i="1"/>
  <c r="E86" i="1" s="1"/>
  <c r="H86" i="1" s="1"/>
  <c r="B87" i="1" s="1"/>
  <c r="V145" i="5" l="1"/>
  <c r="U145" i="5"/>
  <c r="W145" i="5"/>
  <c r="Q145" i="5"/>
  <c r="M145" i="5"/>
  <c r="N147" i="5"/>
  <c r="T146" i="5"/>
  <c r="P146" i="5"/>
  <c r="O147" i="5"/>
  <c r="F85" i="4"/>
  <c r="D85" i="4" s="1"/>
  <c r="E85" i="4" s="1"/>
  <c r="H85" i="4" s="1"/>
  <c r="B86" i="4" s="1"/>
  <c r="F87" i="3"/>
  <c r="D87" i="3" s="1"/>
  <c r="E87" i="3" s="1"/>
  <c r="H87" i="3" s="1"/>
  <c r="B88" i="3" s="1"/>
  <c r="C87" i="1"/>
  <c r="Q146" i="5" l="1"/>
  <c r="M146" i="5" s="1"/>
  <c r="N148" i="5"/>
  <c r="T147" i="5"/>
  <c r="P147" i="5"/>
  <c r="O148" i="5"/>
  <c r="V146" i="5"/>
  <c r="W146" i="5"/>
  <c r="U146" i="5"/>
  <c r="C86" i="4"/>
  <c r="C88" i="3"/>
  <c r="F87" i="1"/>
  <c r="D87" i="1" s="1"/>
  <c r="E87" i="1" s="1"/>
  <c r="H87" i="1" s="1"/>
  <c r="B88" i="1" s="1"/>
  <c r="V147" i="5" l="1"/>
  <c r="U147" i="5"/>
  <c r="W147" i="5"/>
  <c r="Q147" i="5"/>
  <c r="M147" i="5" s="1"/>
  <c r="N149" i="5"/>
  <c r="T148" i="5"/>
  <c r="P148" i="5"/>
  <c r="O149" i="5"/>
  <c r="F86" i="4"/>
  <c r="D86" i="4" s="1"/>
  <c r="E86" i="4" s="1"/>
  <c r="H86" i="4" s="1"/>
  <c r="B87" i="4" s="1"/>
  <c r="F88" i="3"/>
  <c r="D88" i="3" s="1"/>
  <c r="E88" i="3" s="1"/>
  <c r="H88" i="3" s="1"/>
  <c r="B89" i="3" s="1"/>
  <c r="C88" i="1"/>
  <c r="Q148" i="5" l="1"/>
  <c r="M148" i="5" s="1"/>
  <c r="N150" i="5"/>
  <c r="T149" i="5"/>
  <c r="P149" i="5"/>
  <c r="O150" i="5"/>
  <c r="V148" i="5"/>
  <c r="W148" i="5"/>
  <c r="U148" i="5"/>
  <c r="C87" i="4"/>
  <c r="C89" i="3"/>
  <c r="F88" i="1"/>
  <c r="D88" i="1" s="1"/>
  <c r="E88" i="1" s="1"/>
  <c r="H88" i="1" s="1"/>
  <c r="B89" i="1" s="1"/>
  <c r="V149" i="5" l="1"/>
  <c r="U149" i="5"/>
  <c r="W149" i="5"/>
  <c r="Q149" i="5"/>
  <c r="M149" i="5" s="1"/>
  <c r="N151" i="5"/>
  <c r="T150" i="5"/>
  <c r="P150" i="5"/>
  <c r="O151" i="5"/>
  <c r="F87" i="4"/>
  <c r="D87" i="4" s="1"/>
  <c r="E87" i="4" s="1"/>
  <c r="H87" i="4" s="1"/>
  <c r="B88" i="4" s="1"/>
  <c r="F89" i="3"/>
  <c r="D89" i="3" s="1"/>
  <c r="E89" i="3" s="1"/>
  <c r="H89" i="3" s="1"/>
  <c r="B90" i="3" s="1"/>
  <c r="C89" i="1"/>
  <c r="Q150" i="5" l="1"/>
  <c r="M150" i="5"/>
  <c r="N152" i="5"/>
  <c r="T151" i="5"/>
  <c r="P151" i="5"/>
  <c r="O152" i="5"/>
  <c r="V150" i="5"/>
  <c r="W150" i="5"/>
  <c r="U150" i="5"/>
  <c r="C88" i="4"/>
  <c r="C90" i="3"/>
  <c r="F89" i="1"/>
  <c r="D89" i="1" s="1"/>
  <c r="E89" i="1" s="1"/>
  <c r="H89" i="1" s="1"/>
  <c r="B90" i="1" s="1"/>
  <c r="V151" i="5" l="1"/>
  <c r="U151" i="5"/>
  <c r="W151" i="5"/>
  <c r="Q151" i="5"/>
  <c r="M151" i="5"/>
  <c r="N153" i="5"/>
  <c r="T152" i="5"/>
  <c r="P152" i="5"/>
  <c r="O153" i="5"/>
  <c r="F88" i="4"/>
  <c r="D88" i="4" s="1"/>
  <c r="E88" i="4" s="1"/>
  <c r="H88" i="4" s="1"/>
  <c r="B89" i="4" s="1"/>
  <c r="F90" i="3"/>
  <c r="D90" i="3" s="1"/>
  <c r="E90" i="3" s="1"/>
  <c r="H90" i="3" s="1"/>
  <c r="B91" i="3" s="1"/>
  <c r="C90" i="1"/>
  <c r="Q152" i="5" l="1"/>
  <c r="M152" i="5"/>
  <c r="N154" i="5"/>
  <c r="T153" i="5"/>
  <c r="P153" i="5"/>
  <c r="O154" i="5"/>
  <c r="V152" i="5"/>
  <c r="W152" i="5"/>
  <c r="U152" i="5"/>
  <c r="C89" i="4"/>
  <c r="C91" i="3"/>
  <c r="F90" i="1"/>
  <c r="D90" i="1" s="1"/>
  <c r="E90" i="1" s="1"/>
  <c r="H90" i="1" s="1"/>
  <c r="B91" i="1" s="1"/>
  <c r="V153" i="5" l="1"/>
  <c r="U153" i="5"/>
  <c r="W153" i="5"/>
  <c r="Q153" i="5"/>
  <c r="M153" i="5"/>
  <c r="N155" i="5"/>
  <c r="T154" i="5"/>
  <c r="P154" i="5"/>
  <c r="O155" i="5"/>
  <c r="F89" i="4"/>
  <c r="D89" i="4" s="1"/>
  <c r="E89" i="4" s="1"/>
  <c r="H89" i="4" s="1"/>
  <c r="B90" i="4" s="1"/>
  <c r="F91" i="3"/>
  <c r="D91" i="3" s="1"/>
  <c r="E91" i="3" s="1"/>
  <c r="H91" i="3" s="1"/>
  <c r="B92" i="3" s="1"/>
  <c r="C91" i="1"/>
  <c r="Q154" i="5" l="1"/>
  <c r="M154" i="5"/>
  <c r="N156" i="5"/>
  <c r="T155" i="5"/>
  <c r="P155" i="5"/>
  <c r="O156" i="5"/>
  <c r="V154" i="5"/>
  <c r="W154" i="5"/>
  <c r="U154" i="5"/>
  <c r="C90" i="4"/>
  <c r="C92" i="3"/>
  <c r="F91" i="1"/>
  <c r="D91" i="1" s="1"/>
  <c r="E91" i="1" s="1"/>
  <c r="H91" i="1" s="1"/>
  <c r="B92" i="1" s="1"/>
  <c r="V155" i="5" l="1"/>
  <c r="U155" i="5"/>
  <c r="W155" i="5"/>
  <c r="Q155" i="5"/>
  <c r="M155" i="5"/>
  <c r="N157" i="5"/>
  <c r="T156" i="5"/>
  <c r="P156" i="5"/>
  <c r="O157" i="5"/>
  <c r="F90" i="4"/>
  <c r="D90" i="4" s="1"/>
  <c r="E90" i="4" s="1"/>
  <c r="H90" i="4" s="1"/>
  <c r="B91" i="4" s="1"/>
  <c r="F92" i="3"/>
  <c r="D92" i="3" s="1"/>
  <c r="E92" i="3" s="1"/>
  <c r="H92" i="3" s="1"/>
  <c r="B93" i="3" s="1"/>
  <c r="C92" i="1"/>
  <c r="Q156" i="5" l="1"/>
  <c r="M156" i="5"/>
  <c r="N158" i="5"/>
  <c r="T157" i="5"/>
  <c r="P157" i="5"/>
  <c r="O158" i="5"/>
  <c r="V156" i="5"/>
  <c r="W156" i="5"/>
  <c r="U156" i="5"/>
  <c r="C91" i="4"/>
  <c r="C93" i="3"/>
  <c r="F92" i="1"/>
  <c r="D92" i="1" s="1"/>
  <c r="E92" i="1" s="1"/>
  <c r="H92" i="1" s="1"/>
  <c r="B93" i="1" s="1"/>
  <c r="V157" i="5" l="1"/>
  <c r="U157" i="5"/>
  <c r="W157" i="5"/>
  <c r="Q157" i="5"/>
  <c r="M157" i="5"/>
  <c r="N159" i="5"/>
  <c r="T158" i="5"/>
  <c r="P158" i="5"/>
  <c r="O159" i="5"/>
  <c r="F91" i="4"/>
  <c r="D91" i="4" s="1"/>
  <c r="E91" i="4" s="1"/>
  <c r="H91" i="4" s="1"/>
  <c r="B92" i="4" s="1"/>
  <c r="F93" i="3"/>
  <c r="D93" i="3" s="1"/>
  <c r="E93" i="3" s="1"/>
  <c r="H93" i="3" s="1"/>
  <c r="B94" i="3" s="1"/>
  <c r="C93" i="1"/>
  <c r="Q158" i="5" l="1"/>
  <c r="M158" i="5" s="1"/>
  <c r="N160" i="5"/>
  <c r="T159" i="5"/>
  <c r="P159" i="5"/>
  <c r="O160" i="5"/>
  <c r="V158" i="5"/>
  <c r="W158" i="5"/>
  <c r="U158" i="5"/>
  <c r="C92" i="4"/>
  <c r="C94" i="3"/>
  <c r="F93" i="1"/>
  <c r="D93" i="1" s="1"/>
  <c r="E93" i="1" s="1"/>
  <c r="H93" i="1" s="1"/>
  <c r="B94" i="1" s="1"/>
  <c r="V159" i="5" l="1"/>
  <c r="U159" i="5"/>
  <c r="W159" i="5"/>
  <c r="Q159" i="5"/>
  <c r="M159" i="5" s="1"/>
  <c r="N161" i="5"/>
  <c r="T160" i="5"/>
  <c r="P160" i="5"/>
  <c r="O161" i="5"/>
  <c r="F92" i="4"/>
  <c r="D92" i="4" s="1"/>
  <c r="E92" i="4" s="1"/>
  <c r="H92" i="4" s="1"/>
  <c r="B93" i="4" s="1"/>
  <c r="F94" i="3"/>
  <c r="D94" i="3" s="1"/>
  <c r="E94" i="3" s="1"/>
  <c r="H94" i="3" s="1"/>
  <c r="B95" i="3" s="1"/>
  <c r="C94" i="1"/>
  <c r="Q160" i="5" l="1"/>
  <c r="M160" i="5" s="1"/>
  <c r="N162" i="5"/>
  <c r="T161" i="5"/>
  <c r="P161" i="5"/>
  <c r="O162" i="5"/>
  <c r="V160" i="5"/>
  <c r="W160" i="5"/>
  <c r="U160" i="5"/>
  <c r="C93" i="4"/>
  <c r="C95" i="3"/>
  <c r="F94" i="1"/>
  <c r="D94" i="1" s="1"/>
  <c r="E94" i="1" s="1"/>
  <c r="H94" i="1" s="1"/>
  <c r="B95" i="1" s="1"/>
  <c r="V161" i="5" l="1"/>
  <c r="U161" i="5"/>
  <c r="W161" i="5"/>
  <c r="Q161" i="5"/>
  <c r="M161" i="5" s="1"/>
  <c r="N163" i="5"/>
  <c r="T162" i="5"/>
  <c r="P162" i="5"/>
  <c r="O163" i="5"/>
  <c r="F93" i="4"/>
  <c r="D93" i="4" s="1"/>
  <c r="E93" i="4" s="1"/>
  <c r="H93" i="4" s="1"/>
  <c r="B94" i="4" s="1"/>
  <c r="F95" i="3"/>
  <c r="D95" i="3" s="1"/>
  <c r="E95" i="3" s="1"/>
  <c r="H95" i="3" s="1"/>
  <c r="B96" i="3" s="1"/>
  <c r="C95" i="1"/>
  <c r="Q162" i="5" l="1"/>
  <c r="M162" i="5"/>
  <c r="N164" i="5"/>
  <c r="T163" i="5"/>
  <c r="P163" i="5"/>
  <c r="O164" i="5"/>
  <c r="V162" i="5"/>
  <c r="W162" i="5"/>
  <c r="U162" i="5"/>
  <c r="C94" i="4"/>
  <c r="C96" i="3"/>
  <c r="F95" i="1"/>
  <c r="D95" i="1" s="1"/>
  <c r="E95" i="1" s="1"/>
  <c r="H95" i="1" s="1"/>
  <c r="B96" i="1" s="1"/>
  <c r="V163" i="5" l="1"/>
  <c r="U163" i="5"/>
  <c r="W163" i="5"/>
  <c r="Q163" i="5"/>
  <c r="M163" i="5"/>
  <c r="N165" i="5"/>
  <c r="T164" i="5"/>
  <c r="P164" i="5"/>
  <c r="O165" i="5"/>
  <c r="F94" i="4"/>
  <c r="D94" i="4" s="1"/>
  <c r="E94" i="4" s="1"/>
  <c r="H94" i="4" s="1"/>
  <c r="B95" i="4" s="1"/>
  <c r="F96" i="3"/>
  <c r="D96" i="3" s="1"/>
  <c r="E96" i="3" s="1"/>
  <c r="H96" i="3" s="1"/>
  <c r="B97" i="3" s="1"/>
  <c r="C96" i="1"/>
  <c r="Q164" i="5" l="1"/>
  <c r="M164" i="5"/>
  <c r="N166" i="5"/>
  <c r="T165" i="5"/>
  <c r="P165" i="5"/>
  <c r="O166" i="5"/>
  <c r="V164" i="5"/>
  <c r="W164" i="5"/>
  <c r="U164" i="5"/>
  <c r="C95" i="4"/>
  <c r="C97" i="3"/>
  <c r="F96" i="1"/>
  <c r="D96" i="1" s="1"/>
  <c r="E96" i="1" s="1"/>
  <c r="H96" i="1" s="1"/>
  <c r="B97" i="1" s="1"/>
  <c r="V165" i="5" l="1"/>
  <c r="U165" i="5"/>
  <c r="W165" i="5"/>
  <c r="Q165" i="5"/>
  <c r="M165" i="5"/>
  <c r="N167" i="5"/>
  <c r="T166" i="5"/>
  <c r="P166" i="5"/>
  <c r="O167" i="5"/>
  <c r="F95" i="4"/>
  <c r="D95" i="4" s="1"/>
  <c r="E95" i="4" s="1"/>
  <c r="H95" i="4" s="1"/>
  <c r="B96" i="4" s="1"/>
  <c r="F97" i="3"/>
  <c r="D97" i="3" s="1"/>
  <c r="E97" i="3" s="1"/>
  <c r="H97" i="3" s="1"/>
  <c r="B98" i="3" s="1"/>
  <c r="C97" i="1"/>
  <c r="Q166" i="5" l="1"/>
  <c r="M166" i="5"/>
  <c r="N168" i="5"/>
  <c r="T167" i="5"/>
  <c r="P167" i="5"/>
  <c r="O168" i="5"/>
  <c r="V166" i="5"/>
  <c r="W166" i="5"/>
  <c r="U166" i="5"/>
  <c r="C96" i="4"/>
  <c r="C98" i="3"/>
  <c r="F97" i="1"/>
  <c r="D97" i="1" s="1"/>
  <c r="E97" i="1" s="1"/>
  <c r="H97" i="1" s="1"/>
  <c r="B98" i="1" s="1"/>
  <c r="V167" i="5" l="1"/>
  <c r="U167" i="5"/>
  <c r="W167" i="5"/>
  <c r="Q167" i="5"/>
  <c r="M167" i="5"/>
  <c r="N169" i="5"/>
  <c r="T168" i="5"/>
  <c r="P168" i="5"/>
  <c r="O169" i="5"/>
  <c r="F96" i="4"/>
  <c r="D96" i="4" s="1"/>
  <c r="E96" i="4" s="1"/>
  <c r="H96" i="4" s="1"/>
  <c r="B97" i="4" s="1"/>
  <c r="F98" i="3"/>
  <c r="D98" i="3" s="1"/>
  <c r="E98" i="3" s="1"/>
  <c r="H98" i="3" s="1"/>
  <c r="B99" i="3" s="1"/>
  <c r="C98" i="1"/>
  <c r="Q168" i="5" l="1"/>
  <c r="M168" i="5"/>
  <c r="N170" i="5"/>
  <c r="T169" i="5"/>
  <c r="P169" i="5"/>
  <c r="O170" i="5"/>
  <c r="V168" i="5"/>
  <c r="W168" i="5"/>
  <c r="U168" i="5"/>
  <c r="C97" i="4"/>
  <c r="C99" i="3"/>
  <c r="F98" i="1"/>
  <c r="D98" i="1" s="1"/>
  <c r="E98" i="1" s="1"/>
  <c r="H98" i="1" s="1"/>
  <c r="B99" i="1" s="1"/>
  <c r="V169" i="5" l="1"/>
  <c r="U169" i="5"/>
  <c r="W169" i="5"/>
  <c r="Q169" i="5"/>
  <c r="M169" i="5"/>
  <c r="N171" i="5"/>
  <c r="T170" i="5"/>
  <c r="P170" i="5"/>
  <c r="O171" i="5"/>
  <c r="F97" i="4"/>
  <c r="D97" i="4" s="1"/>
  <c r="E97" i="4" s="1"/>
  <c r="H97" i="4" s="1"/>
  <c r="B98" i="4" s="1"/>
  <c r="F99" i="3"/>
  <c r="D99" i="3" s="1"/>
  <c r="E99" i="3" s="1"/>
  <c r="H99" i="3" s="1"/>
  <c r="B100" i="3" s="1"/>
  <c r="C99" i="1"/>
  <c r="Q170" i="5" l="1"/>
  <c r="M170" i="5" s="1"/>
  <c r="N172" i="5"/>
  <c r="T171" i="5"/>
  <c r="P171" i="5"/>
  <c r="O172" i="5"/>
  <c r="V170" i="5"/>
  <c r="W170" i="5"/>
  <c r="U170" i="5"/>
  <c r="C98" i="4"/>
  <c r="C100" i="3"/>
  <c r="F99" i="1"/>
  <c r="D99" i="1" s="1"/>
  <c r="E99" i="1" s="1"/>
  <c r="H99" i="1" s="1"/>
  <c r="B100" i="1" s="1"/>
  <c r="V171" i="5" l="1"/>
  <c r="U171" i="5"/>
  <c r="W171" i="5"/>
  <c r="Q171" i="5"/>
  <c r="M171" i="5" s="1"/>
  <c r="N173" i="5"/>
  <c r="T172" i="5"/>
  <c r="P172" i="5"/>
  <c r="O173" i="5"/>
  <c r="F98" i="4"/>
  <c r="D98" i="4" s="1"/>
  <c r="E98" i="4" s="1"/>
  <c r="H98" i="4" s="1"/>
  <c r="B99" i="4" s="1"/>
  <c r="F100" i="3"/>
  <c r="D100" i="3" s="1"/>
  <c r="E100" i="3" s="1"/>
  <c r="H100" i="3" s="1"/>
  <c r="B101" i="3" s="1"/>
  <c r="C100" i="1"/>
  <c r="Q172" i="5" l="1"/>
  <c r="M172" i="5" s="1"/>
  <c r="N174" i="5"/>
  <c r="T173" i="5"/>
  <c r="P173" i="5"/>
  <c r="O174" i="5"/>
  <c r="V172" i="5"/>
  <c r="W172" i="5"/>
  <c r="U172" i="5"/>
  <c r="C99" i="4"/>
  <c r="C101" i="3"/>
  <c r="F100" i="1"/>
  <c r="D100" i="1" s="1"/>
  <c r="E100" i="1" s="1"/>
  <c r="H100" i="1" s="1"/>
  <c r="B101" i="1" s="1"/>
  <c r="V173" i="5" l="1"/>
  <c r="U173" i="5"/>
  <c r="W173" i="5"/>
  <c r="Q173" i="5"/>
  <c r="M173" i="5" s="1"/>
  <c r="N175" i="5"/>
  <c r="T174" i="5"/>
  <c r="P174" i="5"/>
  <c r="O175" i="5"/>
  <c r="F99" i="4"/>
  <c r="D99" i="4" s="1"/>
  <c r="E99" i="4" s="1"/>
  <c r="H99" i="4" s="1"/>
  <c r="B100" i="4" s="1"/>
  <c r="F101" i="3"/>
  <c r="D101" i="3" s="1"/>
  <c r="E101" i="3" s="1"/>
  <c r="H101" i="3" s="1"/>
  <c r="B102" i="3" s="1"/>
  <c r="C101" i="1"/>
  <c r="Q174" i="5" l="1"/>
  <c r="M174" i="5"/>
  <c r="N176" i="5"/>
  <c r="T175" i="5"/>
  <c r="P175" i="5"/>
  <c r="O176" i="5"/>
  <c r="V174" i="5"/>
  <c r="W174" i="5"/>
  <c r="U174" i="5"/>
  <c r="C100" i="4"/>
  <c r="C102" i="3"/>
  <c r="F101" i="1"/>
  <c r="D101" i="1" s="1"/>
  <c r="E101" i="1" s="1"/>
  <c r="H101" i="1" s="1"/>
  <c r="B102" i="1" s="1"/>
  <c r="V175" i="5" l="1"/>
  <c r="U175" i="5"/>
  <c r="W175" i="5"/>
  <c r="Q175" i="5"/>
  <c r="M175" i="5"/>
  <c r="N177" i="5"/>
  <c r="T176" i="5"/>
  <c r="P176" i="5"/>
  <c r="O177" i="5"/>
  <c r="F100" i="4"/>
  <c r="D100" i="4" s="1"/>
  <c r="E100" i="4" s="1"/>
  <c r="H100" i="4" s="1"/>
  <c r="B101" i="4" s="1"/>
  <c r="F102" i="3"/>
  <c r="D102" i="3" s="1"/>
  <c r="E102" i="3" s="1"/>
  <c r="H102" i="3" s="1"/>
  <c r="B103" i="3" s="1"/>
  <c r="C102" i="1"/>
  <c r="Q176" i="5" l="1"/>
  <c r="M176" i="5"/>
  <c r="N178" i="5"/>
  <c r="T177" i="5"/>
  <c r="P177" i="5"/>
  <c r="O178" i="5"/>
  <c r="V176" i="5"/>
  <c r="W176" i="5"/>
  <c r="U176" i="5"/>
  <c r="C101" i="4"/>
  <c r="C103" i="3"/>
  <c r="F102" i="1"/>
  <c r="D102" i="1" s="1"/>
  <c r="E102" i="1" s="1"/>
  <c r="H102" i="1" s="1"/>
  <c r="B103" i="1" s="1"/>
  <c r="V177" i="5" l="1"/>
  <c r="U177" i="5"/>
  <c r="W177" i="5"/>
  <c r="Q177" i="5"/>
  <c r="M177" i="5"/>
  <c r="N179" i="5"/>
  <c r="T178" i="5"/>
  <c r="P178" i="5"/>
  <c r="O179" i="5"/>
  <c r="F101" i="4"/>
  <c r="D101" i="4" s="1"/>
  <c r="E101" i="4" s="1"/>
  <c r="H101" i="4" s="1"/>
  <c r="B102" i="4" s="1"/>
  <c r="F103" i="3"/>
  <c r="D103" i="3" s="1"/>
  <c r="E103" i="3" s="1"/>
  <c r="H103" i="3" s="1"/>
  <c r="B104" i="3" s="1"/>
  <c r="C103" i="1"/>
  <c r="Q178" i="5" l="1"/>
  <c r="M178" i="5"/>
  <c r="N180" i="5"/>
  <c r="T179" i="5"/>
  <c r="P179" i="5"/>
  <c r="O180" i="5"/>
  <c r="V178" i="5"/>
  <c r="W178" i="5"/>
  <c r="U178" i="5"/>
  <c r="C102" i="4"/>
  <c r="C104" i="3"/>
  <c r="F103" i="1"/>
  <c r="D103" i="1" s="1"/>
  <c r="E103" i="1" s="1"/>
  <c r="H103" i="1" s="1"/>
  <c r="B104" i="1" s="1"/>
  <c r="V179" i="5" l="1"/>
  <c r="U179" i="5"/>
  <c r="W179" i="5"/>
  <c r="Q179" i="5"/>
  <c r="M179" i="5"/>
  <c r="N181" i="5"/>
  <c r="T180" i="5"/>
  <c r="P180" i="5"/>
  <c r="O181" i="5"/>
  <c r="F102" i="4"/>
  <c r="D102" i="4" s="1"/>
  <c r="E102" i="4" s="1"/>
  <c r="H102" i="4" s="1"/>
  <c r="B103" i="4" s="1"/>
  <c r="F104" i="3"/>
  <c r="D104" i="3" s="1"/>
  <c r="E104" i="3" s="1"/>
  <c r="H104" i="3" s="1"/>
  <c r="B105" i="3" s="1"/>
  <c r="C104" i="1"/>
  <c r="Q180" i="5" l="1"/>
  <c r="M180" i="5"/>
  <c r="N182" i="5"/>
  <c r="T181" i="5"/>
  <c r="P181" i="5"/>
  <c r="O182" i="5"/>
  <c r="V180" i="5"/>
  <c r="W180" i="5"/>
  <c r="U180" i="5"/>
  <c r="C103" i="4"/>
  <c r="C105" i="3"/>
  <c r="F104" i="1"/>
  <c r="D104" i="1" s="1"/>
  <c r="E104" i="1" s="1"/>
  <c r="H104" i="1" s="1"/>
  <c r="B105" i="1" s="1"/>
  <c r="V181" i="5" l="1"/>
  <c r="U181" i="5"/>
  <c r="W181" i="5"/>
  <c r="Q181" i="5"/>
  <c r="M181" i="5"/>
  <c r="N183" i="5"/>
  <c r="T182" i="5"/>
  <c r="P182" i="5"/>
  <c r="O183" i="5"/>
  <c r="F103" i="4"/>
  <c r="D103" i="4" s="1"/>
  <c r="E103" i="4" s="1"/>
  <c r="H103" i="4" s="1"/>
  <c r="B104" i="4" s="1"/>
  <c r="F105" i="3"/>
  <c r="D105" i="3" s="1"/>
  <c r="E105" i="3" s="1"/>
  <c r="H105" i="3" s="1"/>
  <c r="B106" i="3" s="1"/>
  <c r="C105" i="1"/>
  <c r="Q182" i="5" l="1"/>
  <c r="M182" i="5" s="1"/>
  <c r="N184" i="5"/>
  <c r="T183" i="5"/>
  <c r="P183" i="5"/>
  <c r="O184" i="5"/>
  <c r="V182" i="5"/>
  <c r="W182" i="5"/>
  <c r="U182" i="5"/>
  <c r="C104" i="4"/>
  <c r="C106" i="3"/>
  <c r="F105" i="1"/>
  <c r="D105" i="1" s="1"/>
  <c r="E105" i="1" s="1"/>
  <c r="H105" i="1" s="1"/>
  <c r="B106" i="1" s="1"/>
  <c r="V183" i="5" l="1"/>
  <c r="U183" i="5"/>
  <c r="W183" i="5"/>
  <c r="Q183" i="5"/>
  <c r="M183" i="5" s="1"/>
  <c r="N185" i="5"/>
  <c r="T184" i="5"/>
  <c r="P184" i="5"/>
  <c r="O185" i="5"/>
  <c r="F104" i="4"/>
  <c r="D104" i="4" s="1"/>
  <c r="E104" i="4" s="1"/>
  <c r="H104" i="4" s="1"/>
  <c r="B105" i="4" s="1"/>
  <c r="F106" i="3"/>
  <c r="D106" i="3" s="1"/>
  <c r="E106" i="3" s="1"/>
  <c r="H106" i="3" s="1"/>
  <c r="B107" i="3" s="1"/>
  <c r="C106" i="1"/>
  <c r="N186" i="5" l="1"/>
  <c r="T185" i="5"/>
  <c r="P185" i="5"/>
  <c r="O186" i="5"/>
  <c r="V184" i="5"/>
  <c r="W184" i="5"/>
  <c r="U184" i="5"/>
  <c r="Q184" i="5"/>
  <c r="M184" i="5"/>
  <c r="C105" i="4"/>
  <c r="C107" i="3"/>
  <c r="F106" i="1"/>
  <c r="D106" i="1" s="1"/>
  <c r="E106" i="1" s="1"/>
  <c r="H106" i="1" s="1"/>
  <c r="B107" i="1" s="1"/>
  <c r="Q185" i="5" l="1"/>
  <c r="M185" i="5" s="1"/>
  <c r="N187" i="5"/>
  <c r="T186" i="5"/>
  <c r="P186" i="5"/>
  <c r="O187" i="5"/>
  <c r="V185" i="5"/>
  <c r="U185" i="5"/>
  <c r="W185" i="5"/>
  <c r="F105" i="4"/>
  <c r="D105" i="4" s="1"/>
  <c r="E105" i="4" s="1"/>
  <c r="H105" i="4" s="1"/>
  <c r="B106" i="4" s="1"/>
  <c r="F107" i="3"/>
  <c r="D107" i="3" s="1"/>
  <c r="E107" i="3" s="1"/>
  <c r="H107" i="3" s="1"/>
  <c r="B108" i="3" s="1"/>
  <c r="C107" i="1"/>
  <c r="Q186" i="5" l="1"/>
  <c r="M186" i="5"/>
  <c r="N188" i="5"/>
  <c r="T187" i="5"/>
  <c r="P187" i="5"/>
  <c r="O188" i="5"/>
  <c r="V186" i="5"/>
  <c r="W186" i="5"/>
  <c r="U186" i="5"/>
  <c r="C106" i="4"/>
  <c r="C108" i="3"/>
  <c r="F107" i="1"/>
  <c r="D107" i="1" s="1"/>
  <c r="E107" i="1" s="1"/>
  <c r="H107" i="1" s="1"/>
  <c r="B108" i="1" s="1"/>
  <c r="Q187" i="5" l="1"/>
  <c r="M187" i="5"/>
  <c r="N189" i="5"/>
  <c r="T188" i="5"/>
  <c r="P188" i="5"/>
  <c r="O189" i="5"/>
  <c r="V187" i="5"/>
  <c r="U187" i="5"/>
  <c r="W187" i="5"/>
  <c r="F106" i="4"/>
  <c r="D106" i="4" s="1"/>
  <c r="E106" i="4" s="1"/>
  <c r="H106" i="4" s="1"/>
  <c r="B107" i="4" s="1"/>
  <c r="F108" i="3"/>
  <c r="D108" i="3" s="1"/>
  <c r="E108" i="3" s="1"/>
  <c r="H108" i="3" s="1"/>
  <c r="B109" i="3" s="1"/>
  <c r="C108" i="1"/>
  <c r="Q188" i="5" l="1"/>
  <c r="M188" i="5"/>
  <c r="N190" i="5"/>
  <c r="T189" i="5"/>
  <c r="P189" i="5"/>
  <c r="O190" i="5"/>
  <c r="V188" i="5"/>
  <c r="W188" i="5"/>
  <c r="U188" i="5"/>
  <c r="C107" i="4"/>
  <c r="C109" i="3"/>
  <c r="F108" i="1"/>
  <c r="D108" i="1" s="1"/>
  <c r="E108" i="1" s="1"/>
  <c r="H108" i="1" s="1"/>
  <c r="B109" i="1" s="1"/>
  <c r="Q189" i="5" l="1"/>
  <c r="M189" i="5"/>
  <c r="N191" i="5"/>
  <c r="T190" i="5"/>
  <c r="P190" i="5"/>
  <c r="O191" i="5"/>
  <c r="V189" i="5"/>
  <c r="U189" i="5"/>
  <c r="W189" i="5"/>
  <c r="F107" i="4"/>
  <c r="D107" i="4" s="1"/>
  <c r="E107" i="4" s="1"/>
  <c r="H107" i="4" s="1"/>
  <c r="B108" i="4" s="1"/>
  <c r="F109" i="3"/>
  <c r="D109" i="3" s="1"/>
  <c r="E109" i="3" s="1"/>
  <c r="H109" i="3" s="1"/>
  <c r="B110" i="3" s="1"/>
  <c r="C109" i="1"/>
  <c r="Q190" i="5" l="1"/>
  <c r="M190" i="5"/>
  <c r="N192" i="5"/>
  <c r="T191" i="5"/>
  <c r="P191" i="5"/>
  <c r="O192" i="5"/>
  <c r="V190" i="5"/>
  <c r="W190" i="5"/>
  <c r="U190" i="5"/>
  <c r="C108" i="4"/>
  <c r="C110" i="3"/>
  <c r="F109" i="1"/>
  <c r="D109" i="1" s="1"/>
  <c r="E109" i="1" s="1"/>
  <c r="H109" i="1" s="1"/>
  <c r="B110" i="1" s="1"/>
  <c r="Q191" i="5" l="1"/>
  <c r="M191" i="5"/>
  <c r="N193" i="5"/>
  <c r="T192" i="5"/>
  <c r="P192" i="5"/>
  <c r="O193" i="5"/>
  <c r="V191" i="5"/>
  <c r="U191" i="5"/>
  <c r="W191" i="5"/>
  <c r="F108" i="4"/>
  <c r="D108" i="4" s="1"/>
  <c r="E108" i="4" s="1"/>
  <c r="H108" i="4" s="1"/>
  <c r="B109" i="4" s="1"/>
  <c r="F110" i="3"/>
  <c r="D110" i="3" s="1"/>
  <c r="E110" i="3" s="1"/>
  <c r="H110" i="3" s="1"/>
  <c r="B111" i="3" s="1"/>
  <c r="C110" i="1"/>
  <c r="Q192" i="5" l="1"/>
  <c r="M192" i="5"/>
  <c r="N194" i="5"/>
  <c r="T193" i="5"/>
  <c r="P193" i="5"/>
  <c r="O194" i="5"/>
  <c r="V192" i="5"/>
  <c r="W192" i="5"/>
  <c r="U192" i="5"/>
  <c r="C109" i="4"/>
  <c r="C111" i="3"/>
  <c r="F110" i="1"/>
  <c r="D110" i="1" s="1"/>
  <c r="E110" i="1" s="1"/>
  <c r="H110" i="1" s="1"/>
  <c r="B111" i="1" s="1"/>
  <c r="V193" i="5" l="1"/>
  <c r="U193" i="5"/>
  <c r="W193" i="5"/>
  <c r="Q193" i="5"/>
  <c r="M193" i="5"/>
  <c r="O195" i="5"/>
  <c r="N195" i="5"/>
  <c r="T194" i="5"/>
  <c r="P194" i="5"/>
  <c r="F109" i="4"/>
  <c r="D109" i="4" s="1"/>
  <c r="E109" i="4" s="1"/>
  <c r="H109" i="4" s="1"/>
  <c r="B110" i="4" s="1"/>
  <c r="F111" i="3"/>
  <c r="D111" i="3" s="1"/>
  <c r="E111" i="3" s="1"/>
  <c r="H111" i="3" s="1"/>
  <c r="B112" i="3" s="1"/>
  <c r="C111" i="1"/>
  <c r="Q194" i="5" l="1"/>
  <c r="M194" i="5" s="1"/>
  <c r="O196" i="5"/>
  <c r="N196" i="5"/>
  <c r="T195" i="5"/>
  <c r="P195" i="5"/>
  <c r="V194" i="5"/>
  <c r="W194" i="5"/>
  <c r="U194" i="5"/>
  <c r="C110" i="4"/>
  <c r="C112" i="3"/>
  <c r="F111" i="1"/>
  <c r="D111" i="1" s="1"/>
  <c r="E111" i="1" s="1"/>
  <c r="H111" i="1" s="1"/>
  <c r="B112" i="1" s="1"/>
  <c r="W195" i="5" l="1"/>
  <c r="U195" i="5"/>
  <c r="V195" i="5"/>
  <c r="Q195" i="5"/>
  <c r="M195" i="5" s="1"/>
  <c r="O197" i="5"/>
  <c r="N197" i="5"/>
  <c r="T196" i="5"/>
  <c r="P196" i="5"/>
  <c r="F110" i="4"/>
  <c r="D110" i="4" s="1"/>
  <c r="E110" i="4" s="1"/>
  <c r="H110" i="4" s="1"/>
  <c r="B111" i="4" s="1"/>
  <c r="F112" i="3"/>
  <c r="D112" i="3" s="1"/>
  <c r="E112" i="3" s="1"/>
  <c r="H112" i="3" s="1"/>
  <c r="B113" i="3" s="1"/>
  <c r="C112" i="1"/>
  <c r="Q196" i="5" l="1"/>
  <c r="M196" i="5" s="1"/>
  <c r="O198" i="5"/>
  <c r="N198" i="5"/>
  <c r="T197" i="5"/>
  <c r="P197" i="5"/>
  <c r="W196" i="5"/>
  <c r="U196" i="5"/>
  <c r="V196" i="5"/>
  <c r="C111" i="4"/>
  <c r="C113" i="3"/>
  <c r="F112" i="1"/>
  <c r="D112" i="1" s="1"/>
  <c r="E112" i="1" s="1"/>
  <c r="H112" i="1" s="1"/>
  <c r="B113" i="1" s="1"/>
  <c r="W197" i="5" l="1"/>
  <c r="U197" i="5"/>
  <c r="V197" i="5"/>
  <c r="Q197" i="5"/>
  <c r="M197" i="5" s="1"/>
  <c r="O199" i="5"/>
  <c r="N199" i="5"/>
  <c r="T198" i="5"/>
  <c r="P198" i="5"/>
  <c r="F111" i="4"/>
  <c r="D111" i="4" s="1"/>
  <c r="E111" i="4" s="1"/>
  <c r="H111" i="4" s="1"/>
  <c r="B112" i="4" s="1"/>
  <c r="F113" i="3"/>
  <c r="D113" i="3" s="1"/>
  <c r="E113" i="3" s="1"/>
  <c r="H113" i="3" s="1"/>
  <c r="B114" i="3" s="1"/>
  <c r="C113" i="1"/>
  <c r="Q198" i="5" l="1"/>
  <c r="M198" i="5"/>
  <c r="O200" i="5"/>
  <c r="N200" i="5"/>
  <c r="T199" i="5"/>
  <c r="P199" i="5"/>
  <c r="W198" i="5"/>
  <c r="U198" i="5"/>
  <c r="V198" i="5"/>
  <c r="C112" i="4"/>
  <c r="C114" i="3"/>
  <c r="F113" i="1"/>
  <c r="D113" i="1" s="1"/>
  <c r="E113" i="1" s="1"/>
  <c r="H113" i="1" s="1"/>
  <c r="B114" i="1" s="1"/>
  <c r="W199" i="5" l="1"/>
  <c r="U199" i="5"/>
  <c r="V199" i="5"/>
  <c r="Q199" i="5"/>
  <c r="M199" i="5"/>
  <c r="O201" i="5"/>
  <c r="N201" i="5"/>
  <c r="T200" i="5"/>
  <c r="P200" i="5"/>
  <c r="F112" i="4"/>
  <c r="D112" i="4" s="1"/>
  <c r="E112" i="4" s="1"/>
  <c r="H112" i="4" s="1"/>
  <c r="B113" i="4" s="1"/>
  <c r="F114" i="3"/>
  <c r="D114" i="3" s="1"/>
  <c r="E114" i="3" s="1"/>
  <c r="H114" i="3" s="1"/>
  <c r="B115" i="3" s="1"/>
  <c r="C114" i="1"/>
  <c r="W200" i="5" l="1"/>
  <c r="U200" i="5"/>
  <c r="V200" i="5"/>
  <c r="Q200" i="5"/>
  <c r="M200" i="5"/>
  <c r="O202" i="5"/>
  <c r="N202" i="5"/>
  <c r="T201" i="5"/>
  <c r="P201" i="5"/>
  <c r="C113" i="4"/>
  <c r="C115" i="3"/>
  <c r="F114" i="1"/>
  <c r="D114" i="1" s="1"/>
  <c r="E114" i="1" s="1"/>
  <c r="H114" i="1" s="1"/>
  <c r="B115" i="1" s="1"/>
  <c r="W201" i="5" l="1"/>
  <c r="U201" i="5"/>
  <c r="V201" i="5"/>
  <c r="Q201" i="5"/>
  <c r="M201" i="5"/>
  <c r="O203" i="5"/>
  <c r="N203" i="5"/>
  <c r="T202" i="5"/>
  <c r="P202" i="5"/>
  <c r="F113" i="4"/>
  <c r="D113" i="4" s="1"/>
  <c r="E113" i="4" s="1"/>
  <c r="H113" i="4" s="1"/>
  <c r="B114" i="4" s="1"/>
  <c r="F115" i="3"/>
  <c r="D115" i="3" s="1"/>
  <c r="E115" i="3" s="1"/>
  <c r="H115" i="3" s="1"/>
  <c r="B116" i="3" s="1"/>
  <c r="C115" i="1"/>
  <c r="W202" i="5" l="1"/>
  <c r="U202" i="5"/>
  <c r="V202" i="5"/>
  <c r="Q202" i="5"/>
  <c r="M202" i="5"/>
  <c r="O204" i="5"/>
  <c r="N204" i="5"/>
  <c r="T203" i="5"/>
  <c r="P203" i="5"/>
  <c r="C114" i="4"/>
  <c r="C116" i="3"/>
  <c r="F115" i="1"/>
  <c r="D115" i="1" s="1"/>
  <c r="E115" i="1" s="1"/>
  <c r="H115" i="1" s="1"/>
  <c r="B116" i="1" s="1"/>
  <c r="W203" i="5" l="1"/>
  <c r="U203" i="5"/>
  <c r="V203" i="5"/>
  <c r="Q203" i="5"/>
  <c r="M203" i="5"/>
  <c r="O205" i="5"/>
  <c r="N205" i="5"/>
  <c r="T204" i="5"/>
  <c r="P204" i="5"/>
  <c r="F114" i="4"/>
  <c r="D114" i="4" s="1"/>
  <c r="E114" i="4" s="1"/>
  <c r="H114" i="4" s="1"/>
  <c r="B115" i="4" s="1"/>
  <c r="F116" i="3"/>
  <c r="D116" i="3" s="1"/>
  <c r="E116" i="3" s="1"/>
  <c r="H116" i="3" s="1"/>
  <c r="B117" i="3" s="1"/>
  <c r="C116" i="1"/>
  <c r="W204" i="5" l="1"/>
  <c r="U204" i="5"/>
  <c r="V204" i="5"/>
  <c r="Q204" i="5"/>
  <c r="M204" i="5"/>
  <c r="O206" i="5"/>
  <c r="N206" i="5"/>
  <c r="T205" i="5"/>
  <c r="P205" i="5"/>
  <c r="C115" i="4"/>
  <c r="C117" i="3"/>
  <c r="F116" i="1"/>
  <c r="D116" i="1" s="1"/>
  <c r="E116" i="1" s="1"/>
  <c r="H116" i="1" s="1"/>
  <c r="B117" i="1" s="1"/>
  <c r="W205" i="5" l="1"/>
  <c r="U205" i="5"/>
  <c r="V205" i="5"/>
  <c r="Q205" i="5"/>
  <c r="M205" i="5"/>
  <c r="O207" i="5"/>
  <c r="N207" i="5"/>
  <c r="T206" i="5"/>
  <c r="P206" i="5"/>
  <c r="F115" i="4"/>
  <c r="D115" i="4" s="1"/>
  <c r="E115" i="4" s="1"/>
  <c r="H115" i="4" s="1"/>
  <c r="B116" i="4" s="1"/>
  <c r="F117" i="3"/>
  <c r="D117" i="3" s="1"/>
  <c r="E117" i="3" s="1"/>
  <c r="H117" i="3" s="1"/>
  <c r="B118" i="3" s="1"/>
  <c r="C117" i="1"/>
  <c r="W206" i="5" l="1"/>
  <c r="U206" i="5"/>
  <c r="V206" i="5"/>
  <c r="Q206" i="5"/>
  <c r="M206" i="5" s="1"/>
  <c r="O208" i="5"/>
  <c r="N208" i="5"/>
  <c r="T207" i="5"/>
  <c r="P207" i="5"/>
  <c r="C116" i="4"/>
  <c r="C118" i="3"/>
  <c r="F117" i="1"/>
  <c r="D117" i="1" s="1"/>
  <c r="E117" i="1" s="1"/>
  <c r="H117" i="1" s="1"/>
  <c r="B118" i="1" s="1"/>
  <c r="W207" i="5" l="1"/>
  <c r="U207" i="5"/>
  <c r="V207" i="5"/>
  <c r="Q207" i="5"/>
  <c r="M207" i="5" s="1"/>
  <c r="O209" i="5"/>
  <c r="N209" i="5"/>
  <c r="T208" i="5"/>
  <c r="P208" i="5"/>
  <c r="F116" i="4"/>
  <c r="D116" i="4" s="1"/>
  <c r="E116" i="4" s="1"/>
  <c r="H116" i="4" s="1"/>
  <c r="B117" i="4" s="1"/>
  <c r="F118" i="3"/>
  <c r="D118" i="3" s="1"/>
  <c r="E118" i="3" s="1"/>
  <c r="H118" i="3" s="1"/>
  <c r="B119" i="3" s="1"/>
  <c r="C118" i="1"/>
  <c r="W208" i="5" l="1"/>
  <c r="U208" i="5"/>
  <c r="V208" i="5"/>
  <c r="Q208" i="5"/>
  <c r="M208" i="5" s="1"/>
  <c r="O210" i="5"/>
  <c r="N210" i="5"/>
  <c r="T209" i="5"/>
  <c r="P209" i="5"/>
  <c r="C117" i="4"/>
  <c r="C119" i="3"/>
  <c r="F118" i="1"/>
  <c r="D118" i="1" s="1"/>
  <c r="E118" i="1" s="1"/>
  <c r="H118" i="1" s="1"/>
  <c r="B119" i="1" s="1"/>
  <c r="W209" i="5" l="1"/>
  <c r="U209" i="5"/>
  <c r="V209" i="5"/>
  <c r="Q209" i="5"/>
  <c r="M209" i="5" s="1"/>
  <c r="O211" i="5"/>
  <c r="N211" i="5"/>
  <c r="T210" i="5"/>
  <c r="P210" i="5"/>
  <c r="F117" i="4"/>
  <c r="D117" i="4" s="1"/>
  <c r="E117" i="4" s="1"/>
  <c r="H117" i="4" s="1"/>
  <c r="B118" i="4" s="1"/>
  <c r="F119" i="3"/>
  <c r="D119" i="3" s="1"/>
  <c r="E119" i="3" s="1"/>
  <c r="H119" i="3" s="1"/>
  <c r="B120" i="3" s="1"/>
  <c r="C119" i="1"/>
  <c r="W210" i="5" l="1"/>
  <c r="U210" i="5"/>
  <c r="V210" i="5"/>
  <c r="Q210" i="5"/>
  <c r="M210" i="5"/>
  <c r="O212" i="5"/>
  <c r="N212" i="5"/>
  <c r="T211" i="5"/>
  <c r="P211" i="5"/>
  <c r="C118" i="4"/>
  <c r="C120" i="3"/>
  <c r="F119" i="1"/>
  <c r="D119" i="1" s="1"/>
  <c r="E119" i="1" s="1"/>
  <c r="H119" i="1" s="1"/>
  <c r="B120" i="1" s="1"/>
  <c r="W211" i="5" l="1"/>
  <c r="U211" i="5"/>
  <c r="V211" i="5"/>
  <c r="Q211" i="5"/>
  <c r="M211" i="5"/>
  <c r="O213" i="5"/>
  <c r="N213" i="5"/>
  <c r="T212" i="5"/>
  <c r="P212" i="5"/>
  <c r="F118" i="4"/>
  <c r="D118" i="4" s="1"/>
  <c r="E118" i="4" s="1"/>
  <c r="H118" i="4" s="1"/>
  <c r="B119" i="4" s="1"/>
  <c r="F120" i="3"/>
  <c r="D120" i="3" s="1"/>
  <c r="E120" i="3" s="1"/>
  <c r="H120" i="3" s="1"/>
  <c r="B121" i="3" s="1"/>
  <c r="C120" i="1"/>
  <c r="W212" i="5" l="1"/>
  <c r="U212" i="5"/>
  <c r="V212" i="5"/>
  <c r="Q212" i="5"/>
  <c r="M212" i="5"/>
  <c r="O214" i="5"/>
  <c r="N214" i="5"/>
  <c r="T213" i="5"/>
  <c r="P213" i="5"/>
  <c r="C119" i="4"/>
  <c r="C121" i="3"/>
  <c r="F120" i="1"/>
  <c r="D120" i="1" s="1"/>
  <c r="E120" i="1" s="1"/>
  <c r="H120" i="1" s="1"/>
  <c r="B121" i="1" s="1"/>
  <c r="W213" i="5" l="1"/>
  <c r="U213" i="5"/>
  <c r="V213" i="5"/>
  <c r="Q213" i="5"/>
  <c r="M213" i="5"/>
  <c r="O215" i="5"/>
  <c r="N215" i="5"/>
  <c r="T214" i="5"/>
  <c r="P214" i="5"/>
  <c r="F119" i="4"/>
  <c r="D119" i="4" s="1"/>
  <c r="E119" i="4" s="1"/>
  <c r="H119" i="4" s="1"/>
  <c r="B120" i="4" s="1"/>
  <c r="F121" i="3"/>
  <c r="D121" i="3" s="1"/>
  <c r="E121" i="3" s="1"/>
  <c r="H121" i="3" s="1"/>
  <c r="B122" i="3" s="1"/>
  <c r="C121" i="1"/>
  <c r="W214" i="5" l="1"/>
  <c r="U214" i="5"/>
  <c r="V214" i="5"/>
  <c r="Q214" i="5"/>
  <c r="M214" i="5"/>
  <c r="O216" i="5"/>
  <c r="N216" i="5"/>
  <c r="T215" i="5"/>
  <c r="P215" i="5"/>
  <c r="C120" i="4"/>
  <c r="C122" i="3"/>
  <c r="F121" i="1"/>
  <c r="D121" i="1" s="1"/>
  <c r="E121" i="1" s="1"/>
  <c r="H121" i="1" s="1"/>
  <c r="B122" i="1" s="1"/>
  <c r="W215" i="5" l="1"/>
  <c r="U215" i="5"/>
  <c r="V215" i="5"/>
  <c r="Q215" i="5"/>
  <c r="M215" i="5"/>
  <c r="O217" i="5"/>
  <c r="N217" i="5"/>
  <c r="T216" i="5"/>
  <c r="P216" i="5"/>
  <c r="F120" i="4"/>
  <c r="D120" i="4" s="1"/>
  <c r="E120" i="4" s="1"/>
  <c r="H120" i="4" s="1"/>
  <c r="B121" i="4" s="1"/>
  <c r="F122" i="3"/>
  <c r="D122" i="3" s="1"/>
  <c r="E122" i="3" s="1"/>
  <c r="H122" i="3" s="1"/>
  <c r="B123" i="3" s="1"/>
  <c r="C122" i="1"/>
  <c r="W216" i="5" l="1"/>
  <c r="U216" i="5"/>
  <c r="V216" i="5"/>
  <c r="Q216" i="5"/>
  <c r="M216" i="5"/>
  <c r="O218" i="5"/>
  <c r="N218" i="5"/>
  <c r="T217" i="5"/>
  <c r="P217" i="5"/>
  <c r="C121" i="4"/>
  <c r="C123" i="3"/>
  <c r="F122" i="1"/>
  <c r="D122" i="1" s="1"/>
  <c r="E122" i="1" s="1"/>
  <c r="H122" i="1" s="1"/>
  <c r="B123" i="1" s="1"/>
  <c r="W217" i="5" l="1"/>
  <c r="U217" i="5"/>
  <c r="V217" i="5"/>
  <c r="Q217" i="5"/>
  <c r="M217" i="5"/>
  <c r="O219" i="5"/>
  <c r="N219" i="5"/>
  <c r="T218" i="5"/>
  <c r="P218" i="5"/>
  <c r="F121" i="4"/>
  <c r="D121" i="4" s="1"/>
  <c r="E121" i="4" s="1"/>
  <c r="H121" i="4" s="1"/>
  <c r="B122" i="4" s="1"/>
  <c r="F123" i="3"/>
  <c r="D123" i="3" s="1"/>
  <c r="E123" i="3" s="1"/>
  <c r="H123" i="3" s="1"/>
  <c r="B124" i="3" s="1"/>
  <c r="C123" i="1"/>
  <c r="W218" i="5" l="1"/>
  <c r="U218" i="5"/>
  <c r="V218" i="5"/>
  <c r="Q218" i="5"/>
  <c r="M218" i="5" s="1"/>
  <c r="O220" i="5"/>
  <c r="N220" i="5"/>
  <c r="T219" i="5"/>
  <c r="P219" i="5"/>
  <c r="C122" i="4"/>
  <c r="C124" i="3"/>
  <c r="F123" i="1"/>
  <c r="D123" i="1" s="1"/>
  <c r="E123" i="1" s="1"/>
  <c r="H123" i="1" s="1"/>
  <c r="B124" i="1" s="1"/>
  <c r="W219" i="5" l="1"/>
  <c r="U219" i="5"/>
  <c r="V219" i="5"/>
  <c r="Q219" i="5"/>
  <c r="M219" i="5" s="1"/>
  <c r="O221" i="5"/>
  <c r="N221" i="5"/>
  <c r="T220" i="5"/>
  <c r="P220" i="5"/>
  <c r="F122" i="4"/>
  <c r="D122" i="4" s="1"/>
  <c r="E122" i="4" s="1"/>
  <c r="H122" i="4" s="1"/>
  <c r="B123" i="4" s="1"/>
  <c r="F124" i="3"/>
  <c r="D124" i="3" s="1"/>
  <c r="E124" i="3" s="1"/>
  <c r="H124" i="3" s="1"/>
  <c r="B125" i="3" s="1"/>
  <c r="C124" i="1"/>
  <c r="W220" i="5" l="1"/>
  <c r="U220" i="5"/>
  <c r="V220" i="5"/>
  <c r="Q220" i="5"/>
  <c r="M220" i="5" s="1"/>
  <c r="O222" i="5"/>
  <c r="N222" i="5"/>
  <c r="T221" i="5"/>
  <c r="P221" i="5"/>
  <c r="C123" i="4"/>
  <c r="C125" i="3"/>
  <c r="F124" i="1"/>
  <c r="D124" i="1" s="1"/>
  <c r="E124" i="1" s="1"/>
  <c r="H124" i="1" s="1"/>
  <c r="B125" i="1" s="1"/>
  <c r="W221" i="5" l="1"/>
  <c r="U221" i="5"/>
  <c r="V221" i="5"/>
  <c r="Q221" i="5"/>
  <c r="M221" i="5" s="1"/>
  <c r="O223" i="5"/>
  <c r="N223" i="5"/>
  <c r="T222" i="5"/>
  <c r="P222" i="5"/>
  <c r="F123" i="4"/>
  <c r="D123" i="4" s="1"/>
  <c r="E123" i="4" s="1"/>
  <c r="H123" i="4" s="1"/>
  <c r="B124" i="4" s="1"/>
  <c r="F125" i="3"/>
  <c r="D125" i="3" s="1"/>
  <c r="E125" i="3" s="1"/>
  <c r="H125" i="3" s="1"/>
  <c r="B126" i="3" s="1"/>
  <c r="C125" i="1"/>
  <c r="W222" i="5" l="1"/>
  <c r="U222" i="5"/>
  <c r="V222" i="5"/>
  <c r="Q222" i="5"/>
  <c r="M222" i="5"/>
  <c r="O224" i="5"/>
  <c r="N224" i="5"/>
  <c r="T223" i="5"/>
  <c r="P223" i="5"/>
  <c r="C124" i="4"/>
  <c r="C126" i="3"/>
  <c r="F125" i="1"/>
  <c r="D125" i="1" s="1"/>
  <c r="E125" i="1" s="1"/>
  <c r="H125" i="1" s="1"/>
  <c r="B126" i="1" s="1"/>
  <c r="Q223" i="5" l="1"/>
  <c r="M223" i="5"/>
  <c r="O225" i="5"/>
  <c r="N225" i="5"/>
  <c r="T224" i="5"/>
  <c r="P224" i="5"/>
  <c r="W223" i="5"/>
  <c r="U223" i="5"/>
  <c r="V223" i="5"/>
  <c r="F124" i="4"/>
  <c r="D124" i="4" s="1"/>
  <c r="E124" i="4" s="1"/>
  <c r="H124" i="4" s="1"/>
  <c r="B125" i="4" s="1"/>
  <c r="F126" i="3"/>
  <c r="D126" i="3" s="1"/>
  <c r="E126" i="3" s="1"/>
  <c r="H126" i="3" s="1"/>
  <c r="B127" i="3" s="1"/>
  <c r="C126" i="1"/>
  <c r="W224" i="5" l="1"/>
  <c r="U224" i="5"/>
  <c r="V224" i="5"/>
  <c r="Q224" i="5"/>
  <c r="M224" i="5"/>
  <c r="O226" i="5"/>
  <c r="N226" i="5"/>
  <c r="T225" i="5"/>
  <c r="P225" i="5"/>
  <c r="C125" i="4"/>
  <c r="C127" i="3"/>
  <c r="F126" i="1"/>
  <c r="D126" i="1" s="1"/>
  <c r="E126" i="1" s="1"/>
  <c r="H126" i="1" s="1"/>
  <c r="B127" i="1" s="1"/>
  <c r="O227" i="5" l="1"/>
  <c r="N227" i="5"/>
  <c r="T226" i="5"/>
  <c r="P226" i="5"/>
  <c r="Q225" i="5"/>
  <c r="M225" i="5"/>
  <c r="W225" i="5"/>
  <c r="U225" i="5"/>
  <c r="V225" i="5"/>
  <c r="F125" i="4"/>
  <c r="D125" i="4" s="1"/>
  <c r="E125" i="4" s="1"/>
  <c r="H125" i="4" s="1"/>
  <c r="B126" i="4" s="1"/>
  <c r="F127" i="3"/>
  <c r="D127" i="3" s="1"/>
  <c r="E127" i="3" s="1"/>
  <c r="H127" i="3" s="1"/>
  <c r="B128" i="3" s="1"/>
  <c r="C127" i="1"/>
  <c r="W226" i="5" l="1"/>
  <c r="U226" i="5"/>
  <c r="V226" i="5"/>
  <c r="Q226" i="5"/>
  <c r="M226" i="5"/>
  <c r="O228" i="5"/>
  <c r="N228" i="5"/>
  <c r="T227" i="5"/>
  <c r="P227" i="5"/>
  <c r="C126" i="4"/>
  <c r="C128" i="3"/>
  <c r="F127" i="1"/>
  <c r="D127" i="1" s="1"/>
  <c r="E127" i="1" s="1"/>
  <c r="H127" i="1" s="1"/>
  <c r="B128" i="1" s="1"/>
  <c r="Q227" i="5" l="1"/>
  <c r="M227" i="5"/>
  <c r="O229" i="5"/>
  <c r="N229" i="5"/>
  <c r="T228" i="5"/>
  <c r="P228" i="5"/>
  <c r="W227" i="5"/>
  <c r="U227" i="5"/>
  <c r="V227" i="5"/>
  <c r="F126" i="4"/>
  <c r="D126" i="4" s="1"/>
  <c r="E126" i="4" s="1"/>
  <c r="H126" i="4" s="1"/>
  <c r="B127" i="4" s="1"/>
  <c r="F128" i="3"/>
  <c r="D128" i="3" s="1"/>
  <c r="E128" i="3" s="1"/>
  <c r="H128" i="3" s="1"/>
  <c r="B129" i="3" s="1"/>
  <c r="C128" i="1"/>
  <c r="W228" i="5" l="1"/>
  <c r="U228" i="5"/>
  <c r="V228" i="5"/>
  <c r="Q228" i="5"/>
  <c r="M228" i="5"/>
  <c r="O230" i="5"/>
  <c r="N230" i="5"/>
  <c r="T229" i="5"/>
  <c r="P229" i="5"/>
  <c r="C127" i="4"/>
  <c r="C129" i="3"/>
  <c r="F128" i="1"/>
  <c r="D128" i="1" s="1"/>
  <c r="E128" i="1" s="1"/>
  <c r="H128" i="1" s="1"/>
  <c r="B129" i="1" s="1"/>
  <c r="Q229" i="5" l="1"/>
  <c r="M229" i="5"/>
  <c r="O231" i="5"/>
  <c r="N231" i="5"/>
  <c r="T230" i="5"/>
  <c r="P230" i="5"/>
  <c r="W229" i="5"/>
  <c r="U229" i="5"/>
  <c r="V229" i="5"/>
  <c r="F127" i="4"/>
  <c r="D127" i="4" s="1"/>
  <c r="E127" i="4" s="1"/>
  <c r="H127" i="4" s="1"/>
  <c r="B128" i="4" s="1"/>
  <c r="F129" i="3"/>
  <c r="D129" i="3" s="1"/>
  <c r="E129" i="3" s="1"/>
  <c r="H129" i="3" s="1"/>
  <c r="B130" i="3" s="1"/>
  <c r="C129" i="1"/>
  <c r="W230" i="5" l="1"/>
  <c r="U230" i="5"/>
  <c r="V230" i="5"/>
  <c r="Q230" i="5"/>
  <c r="M230" i="5"/>
  <c r="O232" i="5"/>
  <c r="N232" i="5"/>
  <c r="T231" i="5"/>
  <c r="P231" i="5"/>
  <c r="C128" i="4"/>
  <c r="C130" i="3"/>
  <c r="F129" i="1"/>
  <c r="D129" i="1" s="1"/>
  <c r="E129" i="1" s="1"/>
  <c r="H129" i="1" s="1"/>
  <c r="B130" i="1" s="1"/>
  <c r="Q231" i="5" l="1"/>
  <c r="M231" i="5" s="1"/>
  <c r="O233" i="5"/>
  <c r="N233" i="5"/>
  <c r="T232" i="5"/>
  <c r="P232" i="5"/>
  <c r="W231" i="5"/>
  <c r="U231" i="5"/>
  <c r="V231" i="5"/>
  <c r="F128" i="4"/>
  <c r="D128" i="4" s="1"/>
  <c r="E128" i="4" s="1"/>
  <c r="H128" i="4" s="1"/>
  <c r="B129" i="4" s="1"/>
  <c r="F130" i="3"/>
  <c r="D130" i="3" s="1"/>
  <c r="E130" i="3" s="1"/>
  <c r="H130" i="3" s="1"/>
  <c r="B131" i="3" s="1"/>
  <c r="C130" i="1"/>
  <c r="W232" i="5" l="1"/>
  <c r="U232" i="5"/>
  <c r="V232" i="5"/>
  <c r="Q232" i="5"/>
  <c r="M232" i="5" s="1"/>
  <c r="O234" i="5"/>
  <c r="N234" i="5"/>
  <c r="T233" i="5"/>
  <c r="P233" i="5"/>
  <c r="C129" i="4"/>
  <c r="C131" i="3"/>
  <c r="F130" i="1"/>
  <c r="D130" i="1" s="1"/>
  <c r="E130" i="1" s="1"/>
  <c r="H130" i="1" s="1"/>
  <c r="B131" i="1" s="1"/>
  <c r="W233" i="5" l="1"/>
  <c r="U233" i="5"/>
  <c r="V233" i="5"/>
  <c r="Q233" i="5"/>
  <c r="M233" i="5" s="1"/>
  <c r="O235" i="5"/>
  <c r="N235" i="5"/>
  <c r="T234" i="5"/>
  <c r="P234" i="5"/>
  <c r="F129" i="4"/>
  <c r="D129" i="4" s="1"/>
  <c r="E129" i="4" s="1"/>
  <c r="H129" i="4" s="1"/>
  <c r="B130" i="4" s="1"/>
  <c r="F131" i="3"/>
  <c r="D131" i="3" s="1"/>
  <c r="E131" i="3" s="1"/>
  <c r="H131" i="3" s="1"/>
  <c r="B132" i="3" s="1"/>
  <c r="C131" i="1"/>
  <c r="W234" i="5" l="1"/>
  <c r="U234" i="5"/>
  <c r="V234" i="5"/>
  <c r="Q234" i="5"/>
  <c r="M234" i="5"/>
  <c r="O236" i="5"/>
  <c r="N236" i="5"/>
  <c r="T235" i="5"/>
  <c r="P235" i="5"/>
  <c r="C130" i="4"/>
  <c r="C132" i="3"/>
  <c r="F131" i="1"/>
  <c r="D131" i="1" s="1"/>
  <c r="E131" i="1" s="1"/>
  <c r="H131" i="1" s="1"/>
  <c r="B132" i="1" s="1"/>
  <c r="W235" i="5" l="1"/>
  <c r="U235" i="5"/>
  <c r="V235" i="5"/>
  <c r="Q235" i="5"/>
  <c r="M235" i="5"/>
  <c r="O237" i="5"/>
  <c r="N237" i="5"/>
  <c r="T236" i="5"/>
  <c r="P236" i="5"/>
  <c r="F130" i="4"/>
  <c r="D130" i="4" s="1"/>
  <c r="E130" i="4" s="1"/>
  <c r="H130" i="4" s="1"/>
  <c r="B131" i="4" s="1"/>
  <c r="F132" i="3"/>
  <c r="D132" i="3" s="1"/>
  <c r="E132" i="3" s="1"/>
  <c r="H132" i="3" s="1"/>
  <c r="B133" i="3" s="1"/>
  <c r="C132" i="1"/>
  <c r="W236" i="5" l="1"/>
  <c r="U236" i="5"/>
  <c r="V236" i="5"/>
  <c r="Q236" i="5"/>
  <c r="M236" i="5"/>
  <c r="O238" i="5"/>
  <c r="N238" i="5"/>
  <c r="T237" i="5"/>
  <c r="P237" i="5"/>
  <c r="C131" i="4"/>
  <c r="C133" i="3"/>
  <c r="F132" i="1"/>
  <c r="D132" i="1" s="1"/>
  <c r="E132" i="1" s="1"/>
  <c r="H132" i="1" s="1"/>
  <c r="B133" i="1" s="1"/>
  <c r="W237" i="5" l="1"/>
  <c r="U237" i="5"/>
  <c r="V237" i="5"/>
  <c r="Q237" i="5"/>
  <c r="M237" i="5"/>
  <c r="O239" i="5"/>
  <c r="N239" i="5"/>
  <c r="T238" i="5"/>
  <c r="P238" i="5"/>
  <c r="F131" i="4"/>
  <c r="D131" i="4" s="1"/>
  <c r="E131" i="4" s="1"/>
  <c r="H131" i="4" s="1"/>
  <c r="B132" i="4" s="1"/>
  <c r="F133" i="3"/>
  <c r="D133" i="3" s="1"/>
  <c r="E133" i="3" s="1"/>
  <c r="H133" i="3" s="1"/>
  <c r="B134" i="3" s="1"/>
  <c r="C133" i="1"/>
  <c r="W238" i="5" l="1"/>
  <c r="U238" i="5"/>
  <c r="V238" i="5"/>
  <c r="Q238" i="5"/>
  <c r="M238" i="5"/>
  <c r="O240" i="5"/>
  <c r="N240" i="5"/>
  <c r="T239" i="5"/>
  <c r="P239" i="5"/>
  <c r="C132" i="4"/>
  <c r="C134" i="3"/>
  <c r="F133" i="1"/>
  <c r="D133" i="1" s="1"/>
  <c r="E133" i="1" s="1"/>
  <c r="H133" i="1" s="1"/>
  <c r="B134" i="1" s="1"/>
  <c r="W239" i="5" l="1"/>
  <c r="U239" i="5"/>
  <c r="V239" i="5"/>
  <c r="Q239" i="5"/>
  <c r="M239" i="5"/>
  <c r="O241" i="5"/>
  <c r="N241" i="5"/>
  <c r="T240" i="5"/>
  <c r="P240" i="5"/>
  <c r="F132" i="4"/>
  <c r="D132" i="4" s="1"/>
  <c r="E132" i="4" s="1"/>
  <c r="H132" i="4" s="1"/>
  <c r="B133" i="4" s="1"/>
  <c r="F134" i="3"/>
  <c r="D134" i="3" s="1"/>
  <c r="E134" i="3" s="1"/>
  <c r="H134" i="3" s="1"/>
  <c r="B135" i="3" s="1"/>
  <c r="C134" i="1"/>
  <c r="W240" i="5" l="1"/>
  <c r="U240" i="5"/>
  <c r="V240" i="5"/>
  <c r="Q240" i="5"/>
  <c r="M240" i="5"/>
  <c r="O242" i="5"/>
  <c r="N242" i="5"/>
  <c r="T241" i="5"/>
  <c r="P241" i="5"/>
  <c r="C133" i="4"/>
  <c r="C135" i="3"/>
  <c r="F134" i="1"/>
  <c r="D134" i="1" s="1"/>
  <c r="E134" i="1" s="1"/>
  <c r="H134" i="1" s="1"/>
  <c r="B135" i="1" s="1"/>
  <c r="W241" i="5" l="1"/>
  <c r="U241" i="5"/>
  <c r="V241" i="5"/>
  <c r="Q241" i="5"/>
  <c r="M241" i="5"/>
  <c r="O243" i="5"/>
  <c r="N243" i="5"/>
  <c r="T242" i="5"/>
  <c r="P242" i="5"/>
  <c r="F133" i="4"/>
  <c r="D133" i="4" s="1"/>
  <c r="E133" i="4" s="1"/>
  <c r="H133" i="4" s="1"/>
  <c r="B134" i="4" s="1"/>
  <c r="F135" i="3"/>
  <c r="D135" i="3" s="1"/>
  <c r="E135" i="3" s="1"/>
  <c r="H135" i="3" s="1"/>
  <c r="B136" i="3" s="1"/>
  <c r="C135" i="1"/>
  <c r="W242" i="5" l="1"/>
  <c r="U242" i="5"/>
  <c r="V242" i="5"/>
  <c r="Q242" i="5"/>
  <c r="M242" i="5" s="1"/>
  <c r="O244" i="5"/>
  <c r="N244" i="5"/>
  <c r="T243" i="5"/>
  <c r="P243" i="5"/>
  <c r="C134" i="4"/>
  <c r="C136" i="3"/>
  <c r="F135" i="1"/>
  <c r="D135" i="1" s="1"/>
  <c r="E135" i="1" s="1"/>
  <c r="H135" i="1" s="1"/>
  <c r="B136" i="1" s="1"/>
  <c r="W243" i="5" l="1"/>
  <c r="U243" i="5"/>
  <c r="V243" i="5"/>
  <c r="Q243" i="5"/>
  <c r="M243" i="5" s="1"/>
  <c r="O245" i="5"/>
  <c r="N245" i="5"/>
  <c r="T244" i="5"/>
  <c r="P244" i="5"/>
  <c r="F134" i="4"/>
  <c r="D134" i="4" s="1"/>
  <c r="E134" i="4" s="1"/>
  <c r="H134" i="4" s="1"/>
  <c r="B135" i="4" s="1"/>
  <c r="F136" i="3"/>
  <c r="D136" i="3" s="1"/>
  <c r="E136" i="3" s="1"/>
  <c r="H136" i="3" s="1"/>
  <c r="B137" i="3" s="1"/>
  <c r="C136" i="1"/>
  <c r="W244" i="5" l="1"/>
  <c r="U244" i="5"/>
  <c r="V244" i="5"/>
  <c r="Q244" i="5"/>
  <c r="M244" i="5" s="1"/>
  <c r="O246" i="5"/>
  <c r="N246" i="5"/>
  <c r="T245" i="5"/>
  <c r="P245" i="5"/>
  <c r="C135" i="4"/>
  <c r="C137" i="3"/>
  <c r="F136" i="1"/>
  <c r="D136" i="1" s="1"/>
  <c r="E136" i="1" s="1"/>
  <c r="H136" i="1" s="1"/>
  <c r="B137" i="1" s="1"/>
  <c r="W245" i="5" l="1"/>
  <c r="U245" i="5"/>
  <c r="V245" i="5"/>
  <c r="Q245" i="5"/>
  <c r="M245" i="5" s="1"/>
  <c r="O247" i="5"/>
  <c r="N247" i="5"/>
  <c r="T246" i="5"/>
  <c r="P246" i="5"/>
  <c r="F135" i="4"/>
  <c r="D135" i="4" s="1"/>
  <c r="E135" i="4" s="1"/>
  <c r="H135" i="4" s="1"/>
  <c r="B136" i="4" s="1"/>
  <c r="F137" i="3"/>
  <c r="D137" i="3" s="1"/>
  <c r="E137" i="3" s="1"/>
  <c r="H137" i="3" s="1"/>
  <c r="B138" i="3" s="1"/>
  <c r="C137" i="1"/>
  <c r="W246" i="5" l="1"/>
  <c r="U246" i="5"/>
  <c r="V246" i="5"/>
  <c r="Q246" i="5"/>
  <c r="M246" i="5"/>
  <c r="O248" i="5"/>
  <c r="N248" i="5"/>
  <c r="T247" i="5"/>
  <c r="P247" i="5"/>
  <c r="C136" i="4"/>
  <c r="C138" i="3"/>
  <c r="F137" i="1"/>
  <c r="D137" i="1" s="1"/>
  <c r="E137" i="1" s="1"/>
  <c r="H137" i="1" s="1"/>
  <c r="B138" i="1" s="1"/>
  <c r="W247" i="5" l="1"/>
  <c r="U247" i="5"/>
  <c r="V247" i="5"/>
  <c r="Q247" i="5"/>
  <c r="M247" i="5"/>
  <c r="O249" i="5"/>
  <c r="N249" i="5"/>
  <c r="T248" i="5"/>
  <c r="P248" i="5"/>
  <c r="F136" i="4"/>
  <c r="D136" i="4" s="1"/>
  <c r="E136" i="4" s="1"/>
  <c r="H136" i="4" s="1"/>
  <c r="B137" i="4" s="1"/>
  <c r="F138" i="3"/>
  <c r="D138" i="3" s="1"/>
  <c r="E138" i="3" s="1"/>
  <c r="H138" i="3" s="1"/>
  <c r="B139" i="3" s="1"/>
  <c r="C138" i="1"/>
  <c r="W248" i="5" l="1"/>
  <c r="U248" i="5"/>
  <c r="V248" i="5"/>
  <c r="Q248" i="5"/>
  <c r="M248" i="5"/>
  <c r="O250" i="5"/>
  <c r="N250" i="5"/>
  <c r="T249" i="5"/>
  <c r="P249" i="5"/>
  <c r="C137" i="4"/>
  <c r="C139" i="3"/>
  <c r="F138" i="1"/>
  <c r="D138" i="1" s="1"/>
  <c r="E138" i="1" s="1"/>
  <c r="H138" i="1" s="1"/>
  <c r="B139" i="1" s="1"/>
  <c r="W249" i="5" l="1"/>
  <c r="U249" i="5"/>
  <c r="V249" i="5"/>
  <c r="Q249" i="5"/>
  <c r="M249" i="5"/>
  <c r="O251" i="5"/>
  <c r="N251" i="5"/>
  <c r="T250" i="5"/>
  <c r="P250" i="5"/>
  <c r="F137" i="4"/>
  <c r="D137" i="4" s="1"/>
  <c r="E137" i="4" s="1"/>
  <c r="H137" i="4" s="1"/>
  <c r="B138" i="4" s="1"/>
  <c r="F139" i="3"/>
  <c r="D139" i="3" s="1"/>
  <c r="E139" i="3" s="1"/>
  <c r="H139" i="3" s="1"/>
  <c r="B140" i="3" s="1"/>
  <c r="C139" i="1"/>
  <c r="W250" i="5" l="1"/>
  <c r="U250" i="5"/>
  <c r="V250" i="5"/>
  <c r="Q250" i="5"/>
  <c r="M250" i="5"/>
  <c r="O252" i="5"/>
  <c r="N252" i="5"/>
  <c r="T251" i="5"/>
  <c r="P251" i="5"/>
  <c r="C138" i="4"/>
  <c r="C140" i="3"/>
  <c r="F139" i="1"/>
  <c r="D139" i="1" s="1"/>
  <c r="E139" i="1" s="1"/>
  <c r="H139" i="1" s="1"/>
  <c r="B140" i="1" s="1"/>
  <c r="W251" i="5" l="1"/>
  <c r="U251" i="5"/>
  <c r="V251" i="5"/>
  <c r="Q251" i="5"/>
  <c r="M251" i="5"/>
  <c r="O253" i="5"/>
  <c r="N253" i="5"/>
  <c r="T252" i="5"/>
  <c r="P252" i="5"/>
  <c r="F138" i="4"/>
  <c r="D138" i="4" s="1"/>
  <c r="E138" i="4" s="1"/>
  <c r="H138" i="4" s="1"/>
  <c r="B139" i="4" s="1"/>
  <c r="F140" i="3"/>
  <c r="D140" i="3" s="1"/>
  <c r="E140" i="3" s="1"/>
  <c r="H140" i="3" s="1"/>
  <c r="B141" i="3" s="1"/>
  <c r="C140" i="1"/>
  <c r="W252" i="5" l="1"/>
  <c r="U252" i="5"/>
  <c r="V252" i="5"/>
  <c r="Q252" i="5"/>
  <c r="M252" i="5"/>
  <c r="O254" i="5"/>
  <c r="N254" i="5"/>
  <c r="T253" i="5"/>
  <c r="P253" i="5"/>
  <c r="C139" i="4"/>
  <c r="C141" i="3"/>
  <c r="F140" i="1"/>
  <c r="D140" i="1" s="1"/>
  <c r="E140" i="1" s="1"/>
  <c r="H140" i="1" s="1"/>
  <c r="B141" i="1" s="1"/>
  <c r="W253" i="5" l="1"/>
  <c r="U253" i="5"/>
  <c r="V253" i="5"/>
  <c r="Q253" i="5"/>
  <c r="M253" i="5"/>
  <c r="O255" i="5"/>
  <c r="N255" i="5"/>
  <c r="T254" i="5"/>
  <c r="P254" i="5"/>
  <c r="F139" i="4"/>
  <c r="D139" i="4" s="1"/>
  <c r="E139" i="4" s="1"/>
  <c r="H139" i="4" s="1"/>
  <c r="B140" i="4" s="1"/>
  <c r="F141" i="3"/>
  <c r="D141" i="3" s="1"/>
  <c r="E141" i="3" s="1"/>
  <c r="H141" i="3" s="1"/>
  <c r="B142" i="3" s="1"/>
  <c r="C141" i="1"/>
  <c r="W254" i="5" l="1"/>
  <c r="U254" i="5"/>
  <c r="V254" i="5"/>
  <c r="Q254" i="5"/>
  <c r="M254" i="5" s="1"/>
  <c r="O256" i="5"/>
  <c r="N256" i="5"/>
  <c r="T255" i="5"/>
  <c r="P255" i="5"/>
  <c r="C140" i="4"/>
  <c r="C142" i="3"/>
  <c r="F141" i="1"/>
  <c r="D141" i="1" s="1"/>
  <c r="E141" i="1" s="1"/>
  <c r="H141" i="1" s="1"/>
  <c r="B142" i="1" s="1"/>
  <c r="W255" i="5" l="1"/>
  <c r="U255" i="5"/>
  <c r="V255" i="5"/>
  <c r="Q255" i="5"/>
  <c r="M255" i="5" s="1"/>
  <c r="O257" i="5"/>
  <c r="N257" i="5"/>
  <c r="T256" i="5"/>
  <c r="P256" i="5"/>
  <c r="F140" i="4"/>
  <c r="D140" i="4" s="1"/>
  <c r="E140" i="4" s="1"/>
  <c r="H140" i="4" s="1"/>
  <c r="B141" i="4" s="1"/>
  <c r="F142" i="3"/>
  <c r="D142" i="3" s="1"/>
  <c r="E142" i="3" s="1"/>
  <c r="H142" i="3" s="1"/>
  <c r="B143" i="3" s="1"/>
  <c r="C142" i="1"/>
  <c r="W256" i="5" l="1"/>
  <c r="U256" i="5"/>
  <c r="V256" i="5"/>
  <c r="Q256" i="5"/>
  <c r="M256" i="5" s="1"/>
  <c r="O258" i="5"/>
  <c r="N258" i="5"/>
  <c r="T257" i="5"/>
  <c r="P257" i="5"/>
  <c r="C141" i="4"/>
  <c r="H143" i="3"/>
  <c r="C143" i="3"/>
  <c r="B144" i="3"/>
  <c r="F142" i="1"/>
  <c r="D142" i="1" s="1"/>
  <c r="E142" i="1" s="1"/>
  <c r="H142" i="1" s="1"/>
  <c r="B143" i="1" s="1"/>
  <c r="W257" i="5" l="1"/>
  <c r="U257" i="5"/>
  <c r="V257" i="5"/>
  <c r="Q257" i="5"/>
  <c r="M257" i="5" s="1"/>
  <c r="O259" i="5"/>
  <c r="N259" i="5"/>
  <c r="T258" i="5"/>
  <c r="P258" i="5"/>
  <c r="F141" i="4"/>
  <c r="D141" i="4" s="1"/>
  <c r="E141" i="4" s="1"/>
  <c r="H141" i="4" s="1"/>
  <c r="B142" i="4" s="1"/>
  <c r="H144" i="3"/>
  <c r="C144" i="3"/>
  <c r="B145" i="3"/>
  <c r="E143" i="3"/>
  <c r="D143" i="3"/>
  <c r="F143" i="3"/>
  <c r="C143" i="1"/>
  <c r="W258" i="5" l="1"/>
  <c r="U258" i="5"/>
  <c r="V258" i="5"/>
  <c r="Q258" i="5"/>
  <c r="M258" i="5"/>
  <c r="O260" i="5"/>
  <c r="N260" i="5"/>
  <c r="T259" i="5"/>
  <c r="P259" i="5"/>
  <c r="C142" i="4"/>
  <c r="H145" i="3"/>
  <c r="C145" i="3"/>
  <c r="B146" i="3"/>
  <c r="E144" i="3"/>
  <c r="F144" i="3"/>
  <c r="D144" i="3"/>
  <c r="F143" i="1"/>
  <c r="D143" i="1" s="1"/>
  <c r="E143" i="1" s="1"/>
  <c r="H143" i="1" s="1"/>
  <c r="B144" i="1" s="1"/>
  <c r="W259" i="5" l="1"/>
  <c r="U259" i="5"/>
  <c r="V259" i="5"/>
  <c r="Q259" i="5"/>
  <c r="M259" i="5"/>
  <c r="O261" i="5"/>
  <c r="N261" i="5"/>
  <c r="T260" i="5"/>
  <c r="P260" i="5"/>
  <c r="F142" i="4"/>
  <c r="D142" i="4" s="1"/>
  <c r="E142" i="4" s="1"/>
  <c r="H142" i="4" s="1"/>
  <c r="B143" i="4" s="1"/>
  <c r="H146" i="3"/>
  <c r="C146" i="3"/>
  <c r="B147" i="3"/>
  <c r="E145" i="3"/>
  <c r="D145" i="3"/>
  <c r="F145" i="3"/>
  <c r="C144" i="1"/>
  <c r="W260" i="5" l="1"/>
  <c r="U260" i="5"/>
  <c r="V260" i="5"/>
  <c r="Q260" i="5"/>
  <c r="M260" i="5"/>
  <c r="O262" i="5"/>
  <c r="N262" i="5"/>
  <c r="T261" i="5"/>
  <c r="P261" i="5"/>
  <c r="C143" i="4"/>
  <c r="H147" i="3"/>
  <c r="C147" i="3"/>
  <c r="B148" i="3"/>
  <c r="E146" i="3"/>
  <c r="F146" i="3"/>
  <c r="D146" i="3"/>
  <c r="F144" i="1"/>
  <c r="D144" i="1" s="1"/>
  <c r="E144" i="1" s="1"/>
  <c r="H144" i="1" s="1"/>
  <c r="B145" i="1" s="1"/>
  <c r="W261" i="5" l="1"/>
  <c r="U261" i="5"/>
  <c r="V261" i="5"/>
  <c r="Q261" i="5"/>
  <c r="M261" i="5"/>
  <c r="O263" i="5"/>
  <c r="N263" i="5"/>
  <c r="T262" i="5"/>
  <c r="P262" i="5"/>
  <c r="F143" i="4"/>
  <c r="D143" i="4" s="1"/>
  <c r="E143" i="4" s="1"/>
  <c r="H143" i="4" s="1"/>
  <c r="B144" i="4" s="1"/>
  <c r="E147" i="3"/>
  <c r="D147" i="3"/>
  <c r="F147" i="3"/>
  <c r="H148" i="3"/>
  <c r="C148" i="3"/>
  <c r="B149" i="3"/>
  <c r="C145" i="1"/>
  <c r="W262" i="5" l="1"/>
  <c r="U262" i="5"/>
  <c r="V262" i="5"/>
  <c r="Q262" i="5"/>
  <c r="M262" i="5"/>
  <c r="O264" i="5"/>
  <c r="N264" i="5"/>
  <c r="T263" i="5"/>
  <c r="P263" i="5"/>
  <c r="C144" i="4"/>
  <c r="F144" i="4" s="1"/>
  <c r="D144" i="4" s="1"/>
  <c r="E144" i="4" s="1"/>
  <c r="H144" i="4" s="1"/>
  <c r="B145" i="4" s="1"/>
  <c r="H149" i="3"/>
  <c r="C149" i="3"/>
  <c r="B150" i="3"/>
  <c r="E148" i="3"/>
  <c r="F148" i="3"/>
  <c r="D148" i="3"/>
  <c r="F145" i="1"/>
  <c r="D145" i="1" s="1"/>
  <c r="E145" i="1" s="1"/>
  <c r="H145" i="1" s="1"/>
  <c r="B146" i="1" s="1"/>
  <c r="W263" i="5" l="1"/>
  <c r="U263" i="5"/>
  <c r="V263" i="5"/>
  <c r="Q263" i="5"/>
  <c r="M263" i="5"/>
  <c r="N265" i="5"/>
  <c r="O265" i="5"/>
  <c r="T264" i="5"/>
  <c r="P264" i="5"/>
  <c r="C145" i="4"/>
  <c r="H150" i="3"/>
  <c r="C150" i="3"/>
  <c r="B151" i="3"/>
  <c r="E149" i="3"/>
  <c r="D149" i="3"/>
  <c r="F149" i="3"/>
  <c r="C146" i="1"/>
  <c r="W264" i="5" l="1"/>
  <c r="U264" i="5"/>
  <c r="V264" i="5"/>
  <c r="N266" i="5"/>
  <c r="T265" i="5"/>
  <c r="P265" i="5"/>
  <c r="O266" i="5"/>
  <c r="Q264" i="5"/>
  <c r="M264" i="5"/>
  <c r="F145" i="4"/>
  <c r="D145" i="4" s="1"/>
  <c r="E145" i="4" s="1"/>
  <c r="H145" i="4" s="1"/>
  <c r="B146" i="4" s="1"/>
  <c r="H151" i="3"/>
  <c r="C151" i="3"/>
  <c r="B152" i="3"/>
  <c r="E150" i="3"/>
  <c r="F150" i="3"/>
  <c r="D150" i="3"/>
  <c r="F146" i="1"/>
  <c r="D146" i="1" s="1"/>
  <c r="E146" i="1" s="1"/>
  <c r="H146" i="1" s="1"/>
  <c r="B147" i="1" s="1"/>
  <c r="Q265" i="5" l="1"/>
  <c r="M265" i="5"/>
  <c r="N267" i="5"/>
  <c r="T266" i="5"/>
  <c r="P266" i="5"/>
  <c r="O267" i="5"/>
  <c r="V265" i="5"/>
  <c r="W265" i="5"/>
  <c r="U265" i="5"/>
  <c r="C146" i="4"/>
  <c r="H152" i="3"/>
  <c r="C152" i="3"/>
  <c r="B153" i="3"/>
  <c r="E151" i="3"/>
  <c r="D151" i="3"/>
  <c r="F151" i="3"/>
  <c r="C147" i="1"/>
  <c r="V266" i="5" l="1"/>
  <c r="W266" i="5"/>
  <c r="U266" i="5"/>
  <c r="Q266" i="5"/>
  <c r="M266" i="5" s="1"/>
  <c r="N268" i="5"/>
  <c r="T267" i="5"/>
  <c r="P267" i="5"/>
  <c r="O268" i="5"/>
  <c r="F146" i="4"/>
  <c r="D146" i="4" s="1"/>
  <c r="E146" i="4" s="1"/>
  <c r="H146" i="4" s="1"/>
  <c r="B147" i="4" s="1"/>
  <c r="E152" i="3"/>
  <c r="F152" i="3"/>
  <c r="D152" i="3"/>
  <c r="H153" i="3"/>
  <c r="C153" i="3"/>
  <c r="B154" i="3"/>
  <c r="F147" i="1"/>
  <c r="D147" i="1" s="1"/>
  <c r="E147" i="1" s="1"/>
  <c r="H147" i="1" s="1"/>
  <c r="B148" i="1" s="1"/>
  <c r="Q267" i="5" l="1"/>
  <c r="M267" i="5" s="1"/>
  <c r="N269" i="5"/>
  <c r="T268" i="5"/>
  <c r="P268" i="5"/>
  <c r="O269" i="5"/>
  <c r="V267" i="5"/>
  <c r="W267" i="5"/>
  <c r="U267" i="5"/>
  <c r="C147" i="4"/>
  <c r="H154" i="3"/>
  <c r="C154" i="3"/>
  <c r="B155" i="3"/>
  <c r="E153" i="3"/>
  <c r="D153" i="3"/>
  <c r="F153" i="3"/>
  <c r="C148" i="1"/>
  <c r="V268" i="5" l="1"/>
  <c r="W268" i="5"/>
  <c r="U268" i="5"/>
  <c r="Q268" i="5"/>
  <c r="M268" i="5" s="1"/>
  <c r="N270" i="5"/>
  <c r="T269" i="5"/>
  <c r="P269" i="5"/>
  <c r="O270" i="5"/>
  <c r="F147" i="4"/>
  <c r="D147" i="4" s="1"/>
  <c r="E147" i="4" s="1"/>
  <c r="H147" i="4" s="1"/>
  <c r="B148" i="4" s="1"/>
  <c r="H155" i="3"/>
  <c r="C155" i="3"/>
  <c r="B156" i="3"/>
  <c r="E154" i="3"/>
  <c r="F154" i="3"/>
  <c r="D154" i="3"/>
  <c r="F148" i="1"/>
  <c r="D148" i="1" s="1"/>
  <c r="E148" i="1" s="1"/>
  <c r="H148" i="1" s="1"/>
  <c r="B149" i="1" s="1"/>
  <c r="Q269" i="5" l="1"/>
  <c r="M269" i="5" s="1"/>
  <c r="N271" i="5"/>
  <c r="T270" i="5"/>
  <c r="P270" i="5"/>
  <c r="O271" i="5"/>
  <c r="V269" i="5"/>
  <c r="W269" i="5"/>
  <c r="U269" i="5"/>
  <c r="C148" i="4"/>
  <c r="E155" i="3"/>
  <c r="D155" i="3"/>
  <c r="F155" i="3"/>
  <c r="H156" i="3"/>
  <c r="C156" i="3"/>
  <c r="B157" i="3"/>
  <c r="C149" i="1"/>
  <c r="V270" i="5" l="1"/>
  <c r="W270" i="5"/>
  <c r="U270" i="5"/>
  <c r="Q270" i="5"/>
  <c r="M270" i="5"/>
  <c r="N272" i="5"/>
  <c r="T271" i="5"/>
  <c r="P271" i="5"/>
  <c r="O272" i="5"/>
  <c r="F148" i="4"/>
  <c r="D148" i="4" s="1"/>
  <c r="E148" i="4" s="1"/>
  <c r="H148" i="4" s="1"/>
  <c r="B149" i="4" s="1"/>
  <c r="H157" i="3"/>
  <c r="C157" i="3"/>
  <c r="B158" i="3"/>
  <c r="E156" i="3"/>
  <c r="F156" i="3"/>
  <c r="D156" i="3"/>
  <c r="F149" i="1"/>
  <c r="D149" i="1" s="1"/>
  <c r="E149" i="1" s="1"/>
  <c r="H149" i="1" s="1"/>
  <c r="B150" i="1" s="1"/>
  <c r="Q271" i="5" l="1"/>
  <c r="M271" i="5"/>
  <c r="N273" i="5"/>
  <c r="T272" i="5"/>
  <c r="P272" i="5"/>
  <c r="O273" i="5"/>
  <c r="V271" i="5"/>
  <c r="W271" i="5"/>
  <c r="U271" i="5"/>
  <c r="C149" i="4"/>
  <c r="H158" i="3"/>
  <c r="C158" i="3"/>
  <c r="B159" i="3"/>
  <c r="E157" i="3"/>
  <c r="D157" i="3"/>
  <c r="F157" i="3"/>
  <c r="C150" i="1"/>
  <c r="V272" i="5" l="1"/>
  <c r="W272" i="5"/>
  <c r="U272" i="5"/>
  <c r="Q272" i="5"/>
  <c r="M272" i="5"/>
  <c r="N274" i="5"/>
  <c r="T273" i="5"/>
  <c r="P273" i="5"/>
  <c r="O274" i="5"/>
  <c r="F149" i="4"/>
  <c r="D149" i="4" s="1"/>
  <c r="E149" i="4" s="1"/>
  <c r="H149" i="4" s="1"/>
  <c r="B150" i="4" s="1"/>
  <c r="H159" i="3"/>
  <c r="C159" i="3"/>
  <c r="B160" i="3"/>
  <c r="E158" i="3"/>
  <c r="F158" i="3"/>
  <c r="D158" i="3"/>
  <c r="F150" i="1"/>
  <c r="D150" i="1" s="1"/>
  <c r="E150" i="1" s="1"/>
  <c r="H150" i="1" s="1"/>
  <c r="B151" i="1" s="1"/>
  <c r="Q273" i="5" l="1"/>
  <c r="M273" i="5"/>
  <c r="N275" i="5"/>
  <c r="T274" i="5"/>
  <c r="P274" i="5"/>
  <c r="O275" i="5"/>
  <c r="V273" i="5"/>
  <c r="W273" i="5"/>
  <c r="U273" i="5"/>
  <c r="C150" i="4"/>
  <c r="E159" i="3"/>
  <c r="D159" i="3"/>
  <c r="F159" i="3"/>
  <c r="H160" i="3"/>
  <c r="C160" i="3"/>
  <c r="B161" i="3"/>
  <c r="C151" i="1"/>
  <c r="V274" i="5" l="1"/>
  <c r="W274" i="5"/>
  <c r="U274" i="5"/>
  <c r="Q274" i="5"/>
  <c r="M274" i="5"/>
  <c r="N276" i="5"/>
  <c r="T275" i="5"/>
  <c r="P275" i="5"/>
  <c r="O276" i="5"/>
  <c r="F150" i="4"/>
  <c r="D150" i="4" s="1"/>
  <c r="E150" i="4" s="1"/>
  <c r="H150" i="4" s="1"/>
  <c r="B151" i="4" s="1"/>
  <c r="E160" i="3"/>
  <c r="F160" i="3"/>
  <c r="D160" i="3"/>
  <c r="H161" i="3"/>
  <c r="C161" i="3"/>
  <c r="B162" i="3"/>
  <c r="F151" i="1"/>
  <c r="D151" i="1" s="1"/>
  <c r="E151" i="1" s="1"/>
  <c r="H151" i="1" s="1"/>
  <c r="B152" i="1" s="1"/>
  <c r="Q275" i="5" l="1"/>
  <c r="M275" i="5"/>
  <c r="N277" i="5"/>
  <c r="T276" i="5"/>
  <c r="P276" i="5"/>
  <c r="O277" i="5"/>
  <c r="V275" i="5"/>
  <c r="W275" i="5"/>
  <c r="U275" i="5"/>
  <c r="C151" i="4"/>
  <c r="E161" i="3"/>
  <c r="D161" i="3"/>
  <c r="F161" i="3"/>
  <c r="H162" i="3"/>
  <c r="C162" i="3"/>
  <c r="B163" i="3"/>
  <c r="C152" i="1"/>
  <c r="V276" i="5" l="1"/>
  <c r="W276" i="5"/>
  <c r="U276" i="5"/>
  <c r="Q276" i="5"/>
  <c r="M276" i="5"/>
  <c r="N278" i="5"/>
  <c r="T277" i="5"/>
  <c r="P277" i="5"/>
  <c r="O278" i="5"/>
  <c r="F151" i="4"/>
  <c r="D151" i="4" s="1"/>
  <c r="E151" i="4" s="1"/>
  <c r="H151" i="4" s="1"/>
  <c r="B152" i="4" s="1"/>
  <c r="E162" i="3"/>
  <c r="F162" i="3"/>
  <c r="D162" i="3"/>
  <c r="H163" i="3"/>
  <c r="C163" i="3"/>
  <c r="B164" i="3"/>
  <c r="F152" i="1"/>
  <c r="D152" i="1" s="1"/>
  <c r="E152" i="1" s="1"/>
  <c r="H152" i="1" s="1"/>
  <c r="B153" i="1" s="1"/>
  <c r="Q277" i="5" l="1"/>
  <c r="M277" i="5"/>
  <c r="N279" i="5"/>
  <c r="T278" i="5"/>
  <c r="P278" i="5"/>
  <c r="O279" i="5"/>
  <c r="V277" i="5"/>
  <c r="W277" i="5"/>
  <c r="U277" i="5"/>
  <c r="C152" i="4"/>
  <c r="E163" i="3"/>
  <c r="D163" i="3"/>
  <c r="F163" i="3"/>
  <c r="H164" i="3"/>
  <c r="C164" i="3"/>
  <c r="B165" i="3"/>
  <c r="C153" i="1"/>
  <c r="V278" i="5" l="1"/>
  <c r="W278" i="5"/>
  <c r="U278" i="5"/>
  <c r="Q278" i="5"/>
  <c r="M278" i="5" s="1"/>
  <c r="N280" i="5"/>
  <c r="T279" i="5"/>
  <c r="P279" i="5"/>
  <c r="O280" i="5"/>
  <c r="F152" i="4"/>
  <c r="D152" i="4" s="1"/>
  <c r="E152" i="4" s="1"/>
  <c r="H152" i="4" s="1"/>
  <c r="B153" i="4" s="1"/>
  <c r="E164" i="3"/>
  <c r="F164" i="3"/>
  <c r="D164" i="3"/>
  <c r="H165" i="3"/>
  <c r="C165" i="3"/>
  <c r="B166" i="3"/>
  <c r="F153" i="1"/>
  <c r="D153" i="1" s="1"/>
  <c r="E153" i="1" s="1"/>
  <c r="H153" i="1" s="1"/>
  <c r="B154" i="1" s="1"/>
  <c r="Q279" i="5" l="1"/>
  <c r="M279" i="5" s="1"/>
  <c r="N281" i="5"/>
  <c r="T280" i="5"/>
  <c r="P280" i="5"/>
  <c r="O281" i="5"/>
  <c r="V279" i="5"/>
  <c r="W279" i="5"/>
  <c r="U279" i="5"/>
  <c r="C153" i="4"/>
  <c r="E165" i="3"/>
  <c r="D165" i="3"/>
  <c r="F165" i="3"/>
  <c r="H166" i="3"/>
  <c r="C166" i="3"/>
  <c r="B167" i="3"/>
  <c r="C154" i="1"/>
  <c r="V280" i="5" l="1"/>
  <c r="W280" i="5"/>
  <c r="U280" i="5"/>
  <c r="Q280" i="5"/>
  <c r="M280" i="5" s="1"/>
  <c r="N282" i="5"/>
  <c r="T281" i="5"/>
  <c r="P281" i="5"/>
  <c r="O282" i="5"/>
  <c r="F153" i="4"/>
  <c r="D153" i="4" s="1"/>
  <c r="E153" i="4" s="1"/>
  <c r="H153" i="4" s="1"/>
  <c r="B154" i="4" s="1"/>
  <c r="E166" i="3"/>
  <c r="F166" i="3"/>
  <c r="D166" i="3"/>
  <c r="H167" i="3"/>
  <c r="C167" i="3"/>
  <c r="B168" i="3"/>
  <c r="F154" i="1"/>
  <c r="D154" i="1" s="1"/>
  <c r="E154" i="1" s="1"/>
  <c r="H154" i="1" s="1"/>
  <c r="B155" i="1" s="1"/>
  <c r="Q281" i="5" l="1"/>
  <c r="M281" i="5" s="1"/>
  <c r="N283" i="5"/>
  <c r="T282" i="5"/>
  <c r="P282" i="5"/>
  <c r="O283" i="5"/>
  <c r="V281" i="5"/>
  <c r="W281" i="5"/>
  <c r="U281" i="5"/>
  <c r="C154" i="4"/>
  <c r="E167" i="3"/>
  <c r="D167" i="3"/>
  <c r="F167" i="3"/>
  <c r="H168" i="3"/>
  <c r="C168" i="3"/>
  <c r="B169" i="3"/>
  <c r="C155" i="1"/>
  <c r="V282" i="5" l="1"/>
  <c r="W282" i="5"/>
  <c r="U282" i="5"/>
  <c r="Q282" i="5"/>
  <c r="M282" i="5"/>
  <c r="N284" i="5"/>
  <c r="T283" i="5"/>
  <c r="P283" i="5"/>
  <c r="O284" i="5"/>
  <c r="F154" i="4"/>
  <c r="D154" i="4" s="1"/>
  <c r="E154" i="4" s="1"/>
  <c r="H154" i="4" s="1"/>
  <c r="B155" i="4" s="1"/>
  <c r="E168" i="3"/>
  <c r="F168" i="3"/>
  <c r="D168" i="3"/>
  <c r="H169" i="3"/>
  <c r="C169" i="3"/>
  <c r="B170" i="3"/>
  <c r="F155" i="1"/>
  <c r="D155" i="1" s="1"/>
  <c r="E155" i="1" s="1"/>
  <c r="H155" i="1" s="1"/>
  <c r="B156" i="1" s="1"/>
  <c r="Q283" i="5" l="1"/>
  <c r="M283" i="5"/>
  <c r="N285" i="5"/>
  <c r="T284" i="5"/>
  <c r="P284" i="5"/>
  <c r="O285" i="5"/>
  <c r="V283" i="5"/>
  <c r="W283" i="5"/>
  <c r="U283" i="5"/>
  <c r="C155" i="4"/>
  <c r="E169" i="3"/>
  <c r="D169" i="3"/>
  <c r="F169" i="3"/>
  <c r="H170" i="3"/>
  <c r="C170" i="3"/>
  <c r="B171" i="3"/>
  <c r="C156" i="1"/>
  <c r="V284" i="5" l="1"/>
  <c r="W284" i="5"/>
  <c r="U284" i="5"/>
  <c r="Q284" i="5"/>
  <c r="M284" i="5"/>
  <c r="N286" i="5"/>
  <c r="T285" i="5"/>
  <c r="P285" i="5"/>
  <c r="O286" i="5"/>
  <c r="F155" i="4"/>
  <c r="D155" i="4" s="1"/>
  <c r="E155" i="4" s="1"/>
  <c r="H155" i="4" s="1"/>
  <c r="B156" i="4" s="1"/>
  <c r="E170" i="3"/>
  <c r="F170" i="3"/>
  <c r="D170" i="3"/>
  <c r="H171" i="3"/>
  <c r="C171" i="3"/>
  <c r="B172" i="3"/>
  <c r="F156" i="1"/>
  <c r="D156" i="1" s="1"/>
  <c r="E156" i="1" s="1"/>
  <c r="H156" i="1" s="1"/>
  <c r="B157" i="1" s="1"/>
  <c r="Q285" i="5" l="1"/>
  <c r="M285" i="5"/>
  <c r="N287" i="5"/>
  <c r="T286" i="5"/>
  <c r="P286" i="5"/>
  <c r="O287" i="5"/>
  <c r="V285" i="5"/>
  <c r="W285" i="5"/>
  <c r="U285" i="5"/>
  <c r="C156" i="4"/>
  <c r="E171" i="3"/>
  <c r="D171" i="3"/>
  <c r="F171" i="3"/>
  <c r="H172" i="3"/>
  <c r="C172" i="3"/>
  <c r="B173" i="3"/>
  <c r="C157" i="1"/>
  <c r="V286" i="5" l="1"/>
  <c r="W286" i="5"/>
  <c r="U286" i="5"/>
  <c r="Q286" i="5"/>
  <c r="M286" i="5"/>
  <c r="N288" i="5"/>
  <c r="T287" i="5"/>
  <c r="P287" i="5"/>
  <c r="O288" i="5"/>
  <c r="F156" i="4"/>
  <c r="D156" i="4" s="1"/>
  <c r="E156" i="4" s="1"/>
  <c r="H156" i="4" s="1"/>
  <c r="B157" i="4" s="1"/>
  <c r="E172" i="3"/>
  <c r="F172" i="3"/>
  <c r="D172" i="3"/>
  <c r="H173" i="3"/>
  <c r="C173" i="3"/>
  <c r="B174" i="3"/>
  <c r="F157" i="1"/>
  <c r="D157" i="1" s="1"/>
  <c r="E157" i="1" s="1"/>
  <c r="H157" i="1" s="1"/>
  <c r="B158" i="1" s="1"/>
  <c r="Q287" i="5" l="1"/>
  <c r="M287" i="5"/>
  <c r="N289" i="5"/>
  <c r="T288" i="5"/>
  <c r="P288" i="5"/>
  <c r="O289" i="5"/>
  <c r="V287" i="5"/>
  <c r="W287" i="5"/>
  <c r="U287" i="5"/>
  <c r="C157" i="4"/>
  <c r="E173" i="3"/>
  <c r="D173" i="3"/>
  <c r="F173" i="3"/>
  <c r="H174" i="3"/>
  <c r="C174" i="3"/>
  <c r="B175" i="3"/>
  <c r="C158" i="1"/>
  <c r="V288" i="5" l="1"/>
  <c r="W288" i="5"/>
  <c r="U288" i="5"/>
  <c r="Q288" i="5"/>
  <c r="M288" i="5"/>
  <c r="N290" i="5"/>
  <c r="T289" i="5"/>
  <c r="P289" i="5"/>
  <c r="O290" i="5"/>
  <c r="F157" i="4"/>
  <c r="D157" i="4" s="1"/>
  <c r="E157" i="4" s="1"/>
  <c r="H157" i="4" s="1"/>
  <c r="B158" i="4" s="1"/>
  <c r="E174" i="3"/>
  <c r="F174" i="3"/>
  <c r="D174" i="3"/>
  <c r="H175" i="3"/>
  <c r="C175" i="3"/>
  <c r="B176" i="3"/>
  <c r="F158" i="1"/>
  <c r="D158" i="1" s="1"/>
  <c r="E158" i="1" s="1"/>
  <c r="H158" i="1" s="1"/>
  <c r="B159" i="1" s="1"/>
  <c r="V289" i="5" l="1"/>
  <c r="W289" i="5"/>
  <c r="U289" i="5"/>
  <c r="Q289" i="5"/>
  <c r="M289" i="5"/>
  <c r="N291" i="5"/>
  <c r="T290" i="5"/>
  <c r="P290" i="5"/>
  <c r="O291" i="5"/>
  <c r="C158" i="4"/>
  <c r="E175" i="3"/>
  <c r="D175" i="3"/>
  <c r="F175" i="3"/>
  <c r="H176" i="3"/>
  <c r="C176" i="3"/>
  <c r="B177" i="3"/>
  <c r="C159" i="1"/>
  <c r="V290" i="5" l="1"/>
  <c r="W290" i="5"/>
  <c r="U290" i="5"/>
  <c r="Q290" i="5"/>
  <c r="M290" i="5" s="1"/>
  <c r="N292" i="5"/>
  <c r="T291" i="5"/>
  <c r="P291" i="5"/>
  <c r="O292" i="5"/>
  <c r="F158" i="4"/>
  <c r="D158" i="4" s="1"/>
  <c r="E158" i="4" s="1"/>
  <c r="H158" i="4" s="1"/>
  <c r="B159" i="4" s="1"/>
  <c r="E176" i="3"/>
  <c r="F176" i="3"/>
  <c r="D176" i="3"/>
  <c r="H177" i="3"/>
  <c r="C177" i="3"/>
  <c r="B178" i="3"/>
  <c r="F159" i="1"/>
  <c r="D159" i="1" s="1"/>
  <c r="E159" i="1" s="1"/>
  <c r="H159" i="1" s="1"/>
  <c r="B160" i="1" s="1"/>
  <c r="V291" i="5" l="1"/>
  <c r="W291" i="5"/>
  <c r="U291" i="5"/>
  <c r="Q291" i="5"/>
  <c r="M291" i="5" s="1"/>
  <c r="N293" i="5"/>
  <c r="T292" i="5"/>
  <c r="P292" i="5"/>
  <c r="O293" i="5"/>
  <c r="C159" i="4"/>
  <c r="E177" i="3"/>
  <c r="D177" i="3"/>
  <c r="F177" i="3"/>
  <c r="H178" i="3"/>
  <c r="C178" i="3"/>
  <c r="B179" i="3"/>
  <c r="C160" i="1"/>
  <c r="Q292" i="5" l="1"/>
  <c r="M292" i="5" s="1"/>
  <c r="N294" i="5"/>
  <c r="T293" i="5"/>
  <c r="P293" i="5"/>
  <c r="O294" i="5"/>
  <c r="V292" i="5"/>
  <c r="W292" i="5"/>
  <c r="U292" i="5"/>
  <c r="F159" i="4"/>
  <c r="D159" i="4" s="1"/>
  <c r="E159" i="4" s="1"/>
  <c r="H159" i="4" s="1"/>
  <c r="B160" i="4" s="1"/>
  <c r="E178" i="3"/>
  <c r="F178" i="3"/>
  <c r="D178" i="3"/>
  <c r="H179" i="3"/>
  <c r="C179" i="3"/>
  <c r="B180" i="3"/>
  <c r="F160" i="1"/>
  <c r="D160" i="1" s="1"/>
  <c r="E160" i="1" s="1"/>
  <c r="H160" i="1" s="1"/>
  <c r="B161" i="1" s="1"/>
  <c r="V293" i="5" l="1"/>
  <c r="W293" i="5"/>
  <c r="U293" i="5"/>
  <c r="Q293" i="5"/>
  <c r="M293" i="5" s="1"/>
  <c r="N295" i="5"/>
  <c r="T294" i="5"/>
  <c r="P294" i="5"/>
  <c r="O295" i="5"/>
  <c r="C160" i="4"/>
  <c r="E179" i="3"/>
  <c r="D179" i="3"/>
  <c r="F179" i="3"/>
  <c r="H180" i="3"/>
  <c r="C180" i="3"/>
  <c r="B181" i="3"/>
  <c r="C161" i="1"/>
  <c r="Q294" i="5" l="1"/>
  <c r="M294" i="5"/>
  <c r="N296" i="5"/>
  <c r="T295" i="5"/>
  <c r="P295" i="5"/>
  <c r="O296" i="5"/>
  <c r="V294" i="5"/>
  <c r="W294" i="5"/>
  <c r="U294" i="5"/>
  <c r="F160" i="4"/>
  <c r="D160" i="4" s="1"/>
  <c r="E160" i="4" s="1"/>
  <c r="H160" i="4" s="1"/>
  <c r="B161" i="4" s="1"/>
  <c r="E180" i="3"/>
  <c r="F180" i="3"/>
  <c r="D180" i="3"/>
  <c r="H181" i="3"/>
  <c r="C181" i="3"/>
  <c r="B182" i="3"/>
  <c r="F161" i="1"/>
  <c r="D161" i="1" s="1"/>
  <c r="E161" i="1" s="1"/>
  <c r="H161" i="1" s="1"/>
  <c r="B162" i="1" s="1"/>
  <c r="V295" i="5" l="1"/>
  <c r="W295" i="5"/>
  <c r="U295" i="5"/>
  <c r="Q295" i="5"/>
  <c r="M295" i="5"/>
  <c r="N297" i="5"/>
  <c r="T296" i="5"/>
  <c r="P296" i="5"/>
  <c r="O297" i="5"/>
  <c r="C161" i="4"/>
  <c r="E181" i="3"/>
  <c r="D181" i="3"/>
  <c r="F181" i="3"/>
  <c r="H182" i="3"/>
  <c r="C182" i="3"/>
  <c r="B183" i="3"/>
  <c r="C162" i="1"/>
  <c r="Q296" i="5" l="1"/>
  <c r="M296" i="5"/>
  <c r="N298" i="5"/>
  <c r="T297" i="5"/>
  <c r="P297" i="5"/>
  <c r="O298" i="5"/>
  <c r="V296" i="5"/>
  <c r="W296" i="5"/>
  <c r="U296" i="5"/>
  <c r="F161" i="4"/>
  <c r="D161" i="4" s="1"/>
  <c r="E161" i="4" s="1"/>
  <c r="H161" i="4" s="1"/>
  <c r="B162" i="4" s="1"/>
  <c r="E182" i="3"/>
  <c r="F182" i="3"/>
  <c r="D182" i="3"/>
  <c r="H183" i="3"/>
  <c r="C183" i="3"/>
  <c r="B184" i="3"/>
  <c r="F162" i="1"/>
  <c r="D162" i="1" s="1"/>
  <c r="E162" i="1" s="1"/>
  <c r="H162" i="1" s="1"/>
  <c r="B163" i="1" s="1"/>
  <c r="V297" i="5" l="1"/>
  <c r="W297" i="5"/>
  <c r="U297" i="5"/>
  <c r="Q297" i="5"/>
  <c r="M297" i="5"/>
  <c r="N299" i="5"/>
  <c r="T298" i="5"/>
  <c r="P298" i="5"/>
  <c r="O299" i="5"/>
  <c r="C162" i="4"/>
  <c r="E183" i="3"/>
  <c r="D183" i="3"/>
  <c r="F183" i="3"/>
  <c r="H184" i="3"/>
  <c r="C184" i="3"/>
  <c r="B185" i="3"/>
  <c r="C163" i="1"/>
  <c r="Q298" i="5" l="1"/>
  <c r="M298" i="5"/>
  <c r="N300" i="5"/>
  <c r="T299" i="5"/>
  <c r="P299" i="5"/>
  <c r="O300" i="5"/>
  <c r="V298" i="5"/>
  <c r="W298" i="5"/>
  <c r="U298" i="5"/>
  <c r="F162" i="4"/>
  <c r="D162" i="4" s="1"/>
  <c r="E162" i="4" s="1"/>
  <c r="H162" i="4" s="1"/>
  <c r="B163" i="4" s="1"/>
  <c r="E184" i="3"/>
  <c r="F184" i="3"/>
  <c r="D184" i="3"/>
  <c r="H185" i="3"/>
  <c r="C185" i="3"/>
  <c r="B186" i="3"/>
  <c r="F163" i="1"/>
  <c r="D163" i="1" s="1"/>
  <c r="E163" i="1" s="1"/>
  <c r="H163" i="1" s="1"/>
  <c r="B164" i="1" s="1"/>
  <c r="V299" i="5" l="1"/>
  <c r="W299" i="5"/>
  <c r="U299" i="5"/>
  <c r="Q299" i="5"/>
  <c r="M299" i="5"/>
  <c r="N301" i="5"/>
  <c r="T300" i="5"/>
  <c r="P300" i="5"/>
  <c r="O301" i="5"/>
  <c r="C163" i="4"/>
  <c r="E185" i="3"/>
  <c r="D185" i="3"/>
  <c r="F185" i="3"/>
  <c r="H186" i="3"/>
  <c r="C186" i="3"/>
  <c r="B187" i="3"/>
  <c r="C164" i="1"/>
  <c r="Q300" i="5" l="1"/>
  <c r="M300" i="5"/>
  <c r="N302" i="5"/>
  <c r="T301" i="5"/>
  <c r="P301" i="5"/>
  <c r="O302" i="5"/>
  <c r="V300" i="5"/>
  <c r="W300" i="5"/>
  <c r="U300" i="5"/>
  <c r="F163" i="4"/>
  <c r="D163" i="4" s="1"/>
  <c r="E163" i="4" s="1"/>
  <c r="H163" i="4" s="1"/>
  <c r="B164" i="4" s="1"/>
  <c r="E186" i="3"/>
  <c r="F186" i="3"/>
  <c r="D186" i="3"/>
  <c r="H187" i="3"/>
  <c r="C187" i="3"/>
  <c r="B188" i="3"/>
  <c r="F164" i="1"/>
  <c r="D164" i="1" s="1"/>
  <c r="E164" i="1" s="1"/>
  <c r="H164" i="1" s="1"/>
  <c r="B165" i="1" s="1"/>
  <c r="V301" i="5" l="1"/>
  <c r="W301" i="5"/>
  <c r="U301" i="5"/>
  <c r="Q301" i="5"/>
  <c r="M301" i="5"/>
  <c r="N303" i="5"/>
  <c r="T302" i="5"/>
  <c r="P302" i="5"/>
  <c r="O303" i="5"/>
  <c r="C164" i="4"/>
  <c r="E187" i="3"/>
  <c r="D187" i="3"/>
  <c r="F187" i="3"/>
  <c r="H188" i="3"/>
  <c r="C188" i="3"/>
  <c r="B189" i="3"/>
  <c r="C165" i="1"/>
  <c r="Q302" i="5" l="1"/>
  <c r="M302" i="5" s="1"/>
  <c r="N304" i="5"/>
  <c r="T303" i="5"/>
  <c r="P303" i="5"/>
  <c r="O304" i="5"/>
  <c r="V302" i="5"/>
  <c r="W302" i="5"/>
  <c r="U302" i="5"/>
  <c r="F164" i="4"/>
  <c r="D164" i="4" s="1"/>
  <c r="E164" i="4" s="1"/>
  <c r="H164" i="4" s="1"/>
  <c r="B165" i="4" s="1"/>
  <c r="H189" i="3"/>
  <c r="C189" i="3"/>
  <c r="B190" i="3"/>
  <c r="E188" i="3"/>
  <c r="F188" i="3"/>
  <c r="D188" i="3"/>
  <c r="F165" i="1"/>
  <c r="D165" i="1" s="1"/>
  <c r="E165" i="1" s="1"/>
  <c r="H165" i="1" s="1"/>
  <c r="B166" i="1" s="1"/>
  <c r="V303" i="5" l="1"/>
  <c r="W303" i="5"/>
  <c r="U303" i="5"/>
  <c r="Q303" i="5"/>
  <c r="M303" i="5" s="1"/>
  <c r="N305" i="5"/>
  <c r="T304" i="5"/>
  <c r="P304" i="5"/>
  <c r="O305" i="5"/>
  <c r="C165" i="4"/>
  <c r="H190" i="3"/>
  <c r="C190" i="3"/>
  <c r="B191" i="3"/>
  <c r="E189" i="3"/>
  <c r="D189" i="3"/>
  <c r="F189" i="3"/>
  <c r="C166" i="1"/>
  <c r="Q304" i="5" l="1"/>
  <c r="M304" i="5" s="1"/>
  <c r="N306" i="5"/>
  <c r="T305" i="5"/>
  <c r="P305" i="5"/>
  <c r="O306" i="5"/>
  <c r="V304" i="5"/>
  <c r="W304" i="5"/>
  <c r="U304" i="5"/>
  <c r="F165" i="4"/>
  <c r="D165" i="4" s="1"/>
  <c r="E165" i="4" s="1"/>
  <c r="H165" i="4" s="1"/>
  <c r="B166" i="4" s="1"/>
  <c r="H191" i="3"/>
  <c r="C191" i="3"/>
  <c r="B192" i="3"/>
  <c r="E190" i="3"/>
  <c r="F190" i="3"/>
  <c r="D190" i="3"/>
  <c r="F166" i="1"/>
  <c r="D166" i="1" s="1"/>
  <c r="E166" i="1" s="1"/>
  <c r="H166" i="1" s="1"/>
  <c r="B167" i="1" s="1"/>
  <c r="V305" i="5" l="1"/>
  <c r="W305" i="5"/>
  <c r="U305" i="5"/>
  <c r="Q305" i="5"/>
  <c r="M305" i="5" s="1"/>
  <c r="N307" i="5"/>
  <c r="T306" i="5"/>
  <c r="P306" i="5"/>
  <c r="O307" i="5"/>
  <c r="C166" i="4"/>
  <c r="E191" i="3"/>
  <c r="D191" i="3"/>
  <c r="F191" i="3"/>
  <c r="H192" i="3"/>
  <c r="C192" i="3"/>
  <c r="B193" i="3"/>
  <c r="C167" i="1"/>
  <c r="Q306" i="5" l="1"/>
  <c r="M306" i="5"/>
  <c r="N308" i="5"/>
  <c r="T307" i="5"/>
  <c r="P307" i="5"/>
  <c r="O308" i="5"/>
  <c r="V306" i="5"/>
  <c r="W306" i="5"/>
  <c r="U306" i="5"/>
  <c r="F166" i="4"/>
  <c r="D166" i="4" s="1"/>
  <c r="E166" i="4" s="1"/>
  <c r="H166" i="4" s="1"/>
  <c r="B167" i="4" s="1"/>
  <c r="H193" i="3"/>
  <c r="C193" i="3"/>
  <c r="B194" i="3"/>
  <c r="E192" i="3"/>
  <c r="F192" i="3"/>
  <c r="D192" i="3"/>
  <c r="F167" i="1"/>
  <c r="D167" i="1" s="1"/>
  <c r="E167" i="1" s="1"/>
  <c r="H167" i="1" s="1"/>
  <c r="B168" i="1" s="1"/>
  <c r="V307" i="5" l="1"/>
  <c r="W307" i="5"/>
  <c r="U307" i="5"/>
  <c r="Q307" i="5"/>
  <c r="M307" i="5"/>
  <c r="N309" i="5"/>
  <c r="T308" i="5"/>
  <c r="P308" i="5"/>
  <c r="O309" i="5"/>
  <c r="C167" i="4"/>
  <c r="H194" i="3"/>
  <c r="C194" i="3"/>
  <c r="B195" i="3"/>
  <c r="E193" i="3"/>
  <c r="D193" i="3"/>
  <c r="F193" i="3"/>
  <c r="C168" i="1"/>
  <c r="Q308" i="5" l="1"/>
  <c r="M308" i="5"/>
  <c r="N310" i="5"/>
  <c r="T309" i="5"/>
  <c r="P309" i="5"/>
  <c r="O310" i="5"/>
  <c r="V308" i="5"/>
  <c r="W308" i="5"/>
  <c r="U308" i="5"/>
  <c r="F167" i="4"/>
  <c r="D167" i="4" s="1"/>
  <c r="E167" i="4" s="1"/>
  <c r="H167" i="4" s="1"/>
  <c r="B168" i="4" s="1"/>
  <c r="H195" i="3"/>
  <c r="C195" i="3"/>
  <c r="B196" i="3"/>
  <c r="E194" i="3"/>
  <c r="F194" i="3"/>
  <c r="D194" i="3"/>
  <c r="F168" i="1"/>
  <c r="D168" i="1" s="1"/>
  <c r="E168" i="1" s="1"/>
  <c r="H168" i="1" s="1"/>
  <c r="B169" i="1" s="1"/>
  <c r="V309" i="5" l="1"/>
  <c r="W309" i="5"/>
  <c r="U309" i="5"/>
  <c r="Q309" i="5"/>
  <c r="M309" i="5"/>
  <c r="N311" i="5"/>
  <c r="T310" i="5"/>
  <c r="P310" i="5"/>
  <c r="O311" i="5"/>
  <c r="C168" i="4"/>
  <c r="H196" i="3"/>
  <c r="C196" i="3"/>
  <c r="B197" i="3"/>
  <c r="E195" i="3"/>
  <c r="D195" i="3"/>
  <c r="F195" i="3"/>
  <c r="C169" i="1"/>
  <c r="Q310" i="5" l="1"/>
  <c r="M310" i="5"/>
  <c r="N312" i="5"/>
  <c r="T311" i="5"/>
  <c r="P311" i="5"/>
  <c r="O312" i="5"/>
  <c r="V310" i="5"/>
  <c r="W310" i="5"/>
  <c r="U310" i="5"/>
  <c r="F168" i="4"/>
  <c r="D168" i="4" s="1"/>
  <c r="E168" i="4" s="1"/>
  <c r="H168" i="4" s="1"/>
  <c r="B169" i="4" s="1"/>
  <c r="H197" i="3"/>
  <c r="C197" i="3"/>
  <c r="B198" i="3"/>
  <c r="E196" i="3"/>
  <c r="F196" i="3"/>
  <c r="D196" i="3"/>
  <c r="F169" i="1"/>
  <c r="D169" i="1" s="1"/>
  <c r="E169" i="1" s="1"/>
  <c r="H169" i="1" s="1"/>
  <c r="B170" i="1" s="1"/>
  <c r="V311" i="5" l="1"/>
  <c r="W311" i="5"/>
  <c r="U311" i="5"/>
  <c r="Q311" i="5"/>
  <c r="M311" i="5"/>
  <c r="N313" i="5"/>
  <c r="T312" i="5"/>
  <c r="P312" i="5"/>
  <c r="O313" i="5"/>
  <c r="C169" i="4"/>
  <c r="H198" i="3"/>
  <c r="C198" i="3"/>
  <c r="B199" i="3"/>
  <c r="E197" i="3"/>
  <c r="D197" i="3"/>
  <c r="F197" i="3"/>
  <c r="C170" i="1"/>
  <c r="Q312" i="5" l="1"/>
  <c r="M312" i="5"/>
  <c r="N314" i="5"/>
  <c r="T313" i="5"/>
  <c r="P313" i="5"/>
  <c r="O314" i="5"/>
  <c r="V312" i="5"/>
  <c r="W312" i="5"/>
  <c r="U312" i="5"/>
  <c r="F169" i="4"/>
  <c r="D169" i="4" s="1"/>
  <c r="E169" i="4" s="1"/>
  <c r="H169" i="4" s="1"/>
  <c r="B170" i="4" s="1"/>
  <c r="H199" i="3"/>
  <c r="C199" i="3"/>
  <c r="B200" i="3"/>
  <c r="E198" i="3"/>
  <c r="F198" i="3"/>
  <c r="D198" i="3"/>
  <c r="F170" i="1"/>
  <c r="D170" i="1" s="1"/>
  <c r="E170" i="1" s="1"/>
  <c r="H170" i="1" s="1"/>
  <c r="B171" i="1" s="1"/>
  <c r="V313" i="5" l="1"/>
  <c r="W313" i="5"/>
  <c r="U313" i="5"/>
  <c r="Q313" i="5"/>
  <c r="M313" i="5"/>
  <c r="N315" i="5"/>
  <c r="T314" i="5"/>
  <c r="P314" i="5"/>
  <c r="O315" i="5"/>
  <c r="C170" i="4"/>
  <c r="H200" i="3"/>
  <c r="C200" i="3"/>
  <c r="B201" i="3"/>
  <c r="E199" i="3"/>
  <c r="D199" i="3"/>
  <c r="F199" i="3"/>
  <c r="C171" i="1"/>
  <c r="Q314" i="5" l="1"/>
  <c r="M314" i="5" s="1"/>
  <c r="N316" i="5"/>
  <c r="T315" i="5"/>
  <c r="P315" i="5"/>
  <c r="O316" i="5"/>
  <c r="V314" i="5"/>
  <c r="W314" i="5"/>
  <c r="U314" i="5"/>
  <c r="F170" i="4"/>
  <c r="D170" i="4" s="1"/>
  <c r="E170" i="4" s="1"/>
  <c r="H170" i="4" s="1"/>
  <c r="B171" i="4" s="1"/>
  <c r="H201" i="3"/>
  <c r="C201" i="3"/>
  <c r="B202" i="3"/>
  <c r="E200" i="3"/>
  <c r="F200" i="3"/>
  <c r="D200" i="3"/>
  <c r="F171" i="1"/>
  <c r="D171" i="1" s="1"/>
  <c r="E171" i="1" s="1"/>
  <c r="H171" i="1" s="1"/>
  <c r="B172" i="1" s="1"/>
  <c r="V315" i="5" l="1"/>
  <c r="W315" i="5"/>
  <c r="U315" i="5"/>
  <c r="Q315" i="5"/>
  <c r="M315" i="5" s="1"/>
  <c r="N317" i="5"/>
  <c r="T316" i="5"/>
  <c r="P316" i="5"/>
  <c r="O317" i="5"/>
  <c r="C171" i="4"/>
  <c r="E201" i="3"/>
  <c r="D201" i="3"/>
  <c r="F201" i="3"/>
  <c r="H202" i="3"/>
  <c r="C202" i="3"/>
  <c r="B203" i="3"/>
  <c r="C172" i="1"/>
  <c r="Q316" i="5" l="1"/>
  <c r="M316" i="5" s="1"/>
  <c r="N318" i="5"/>
  <c r="T317" i="5"/>
  <c r="P317" i="5"/>
  <c r="O318" i="5"/>
  <c r="V316" i="5"/>
  <c r="W316" i="5"/>
  <c r="U316" i="5"/>
  <c r="F171" i="4"/>
  <c r="D171" i="4" s="1"/>
  <c r="E171" i="4" s="1"/>
  <c r="H171" i="4" s="1"/>
  <c r="B172" i="4" s="1"/>
  <c r="H203" i="3"/>
  <c r="C203" i="3"/>
  <c r="B204" i="3"/>
  <c r="E202" i="3"/>
  <c r="F202" i="3"/>
  <c r="D202" i="3"/>
  <c r="F172" i="1"/>
  <c r="D172" i="1" s="1"/>
  <c r="E172" i="1" s="1"/>
  <c r="H172" i="1" s="1"/>
  <c r="B173" i="1" s="1"/>
  <c r="V317" i="5" l="1"/>
  <c r="W317" i="5"/>
  <c r="U317" i="5"/>
  <c r="Q317" i="5"/>
  <c r="M317" i="5" s="1"/>
  <c r="N319" i="5"/>
  <c r="T318" i="5"/>
  <c r="P318" i="5"/>
  <c r="O319" i="5"/>
  <c r="C172" i="4"/>
  <c r="H204" i="3"/>
  <c r="C204" i="3"/>
  <c r="B205" i="3"/>
  <c r="E203" i="3"/>
  <c r="D203" i="3"/>
  <c r="F203" i="3"/>
  <c r="C173" i="1"/>
  <c r="Q318" i="5" l="1"/>
  <c r="M318" i="5"/>
  <c r="N320" i="5"/>
  <c r="T319" i="5"/>
  <c r="P319" i="5"/>
  <c r="O320" i="5"/>
  <c r="V318" i="5"/>
  <c r="W318" i="5"/>
  <c r="U318" i="5"/>
  <c r="F172" i="4"/>
  <c r="D172" i="4" s="1"/>
  <c r="E172" i="4" s="1"/>
  <c r="H172" i="4" s="1"/>
  <c r="B173" i="4" s="1"/>
  <c r="H205" i="3"/>
  <c r="C205" i="3"/>
  <c r="B206" i="3"/>
  <c r="E204" i="3"/>
  <c r="F204" i="3"/>
  <c r="D204" i="3"/>
  <c r="F173" i="1"/>
  <c r="D173" i="1" s="1"/>
  <c r="E173" i="1" s="1"/>
  <c r="H173" i="1" s="1"/>
  <c r="B174" i="1" s="1"/>
  <c r="V319" i="5" l="1"/>
  <c r="W319" i="5"/>
  <c r="U319" i="5"/>
  <c r="Q319" i="5"/>
  <c r="M319" i="5"/>
  <c r="N321" i="5"/>
  <c r="T320" i="5"/>
  <c r="P320" i="5"/>
  <c r="O321" i="5"/>
  <c r="C173" i="4"/>
  <c r="H206" i="3"/>
  <c r="C206" i="3"/>
  <c r="B207" i="3"/>
  <c r="E205" i="3"/>
  <c r="D205" i="3"/>
  <c r="F205" i="3"/>
  <c r="C174" i="1"/>
  <c r="Q320" i="5" l="1"/>
  <c r="M320" i="5"/>
  <c r="N322" i="5"/>
  <c r="T321" i="5"/>
  <c r="P321" i="5"/>
  <c r="O322" i="5"/>
  <c r="V320" i="5"/>
  <c r="W320" i="5"/>
  <c r="U320" i="5"/>
  <c r="F173" i="4"/>
  <c r="D173" i="4" s="1"/>
  <c r="E173" i="4" s="1"/>
  <c r="H173" i="4" s="1"/>
  <c r="B174" i="4" s="1"/>
  <c r="H207" i="3"/>
  <c r="C207" i="3"/>
  <c r="B208" i="3"/>
  <c r="E206" i="3"/>
  <c r="F206" i="3"/>
  <c r="D206" i="3"/>
  <c r="F174" i="1"/>
  <c r="D174" i="1" s="1"/>
  <c r="E174" i="1" s="1"/>
  <c r="H174" i="1" s="1"/>
  <c r="B175" i="1" s="1"/>
  <c r="V321" i="5" l="1"/>
  <c r="W321" i="5"/>
  <c r="U321" i="5"/>
  <c r="Q321" i="5"/>
  <c r="M321" i="5"/>
  <c r="N323" i="5"/>
  <c r="T322" i="5"/>
  <c r="P322" i="5"/>
  <c r="O323" i="5"/>
  <c r="C174" i="4"/>
  <c r="H208" i="3"/>
  <c r="C208" i="3"/>
  <c r="B209" i="3"/>
  <c r="E207" i="3"/>
  <c r="D207" i="3"/>
  <c r="F207" i="3"/>
  <c r="C175" i="1"/>
  <c r="Q322" i="5" l="1"/>
  <c r="M322" i="5"/>
  <c r="N324" i="5"/>
  <c r="T323" i="5"/>
  <c r="P323" i="5"/>
  <c r="O324" i="5"/>
  <c r="V322" i="5"/>
  <c r="W322" i="5"/>
  <c r="U322" i="5"/>
  <c r="F174" i="4"/>
  <c r="D174" i="4" s="1"/>
  <c r="E174" i="4" s="1"/>
  <c r="H174" i="4" s="1"/>
  <c r="B175" i="4" s="1"/>
  <c r="H209" i="3"/>
  <c r="C209" i="3"/>
  <c r="B210" i="3"/>
  <c r="E208" i="3"/>
  <c r="F208" i="3"/>
  <c r="D208" i="3"/>
  <c r="F175" i="1"/>
  <c r="D175" i="1" s="1"/>
  <c r="E175" i="1" s="1"/>
  <c r="H175" i="1" s="1"/>
  <c r="B176" i="1" s="1"/>
  <c r="V323" i="5" l="1"/>
  <c r="W323" i="5"/>
  <c r="U323" i="5"/>
  <c r="Q323" i="5"/>
  <c r="M323" i="5"/>
  <c r="N325" i="5"/>
  <c r="T324" i="5"/>
  <c r="P324" i="5"/>
  <c r="O325" i="5"/>
  <c r="C175" i="4"/>
  <c r="H210" i="3"/>
  <c r="C210" i="3"/>
  <c r="B211" i="3"/>
  <c r="E209" i="3"/>
  <c r="D209" i="3"/>
  <c r="F209" i="3"/>
  <c r="C176" i="1"/>
  <c r="Q324" i="5" l="1"/>
  <c r="M324" i="5"/>
  <c r="N326" i="5"/>
  <c r="T325" i="5"/>
  <c r="P325" i="5"/>
  <c r="O326" i="5"/>
  <c r="V324" i="5"/>
  <c r="W324" i="5"/>
  <c r="U324" i="5"/>
  <c r="F175" i="4"/>
  <c r="D175" i="4" s="1"/>
  <c r="E175" i="4" s="1"/>
  <c r="H175" i="4" s="1"/>
  <c r="B176" i="4" s="1"/>
  <c r="H211" i="3"/>
  <c r="C211" i="3"/>
  <c r="B212" i="3"/>
  <c r="E210" i="3"/>
  <c r="F210" i="3"/>
  <c r="D210" i="3"/>
  <c r="F176" i="1"/>
  <c r="D176" i="1" s="1"/>
  <c r="E176" i="1" s="1"/>
  <c r="H176" i="1" s="1"/>
  <c r="B177" i="1" s="1"/>
  <c r="V325" i="5" l="1"/>
  <c r="W325" i="5"/>
  <c r="U325" i="5"/>
  <c r="Q325" i="5"/>
  <c r="M325" i="5"/>
  <c r="N327" i="5"/>
  <c r="T326" i="5"/>
  <c r="P326" i="5"/>
  <c r="O327" i="5"/>
  <c r="C176" i="4"/>
  <c r="H212" i="3"/>
  <c r="C212" i="3"/>
  <c r="B213" i="3"/>
  <c r="E211" i="3"/>
  <c r="D211" i="3"/>
  <c r="F211" i="3"/>
  <c r="C177" i="1"/>
  <c r="Q326" i="5" l="1"/>
  <c r="M326" i="5" s="1"/>
  <c r="N328" i="5"/>
  <c r="T327" i="5"/>
  <c r="P327" i="5"/>
  <c r="O328" i="5"/>
  <c r="V326" i="5"/>
  <c r="W326" i="5"/>
  <c r="U326" i="5"/>
  <c r="F176" i="4"/>
  <c r="D176" i="4" s="1"/>
  <c r="E176" i="4" s="1"/>
  <c r="H176" i="4" s="1"/>
  <c r="B177" i="4" s="1"/>
  <c r="H213" i="3"/>
  <c r="C213" i="3"/>
  <c r="B214" i="3"/>
  <c r="E212" i="3"/>
  <c r="F212" i="3"/>
  <c r="D212" i="3"/>
  <c r="F177" i="1"/>
  <c r="D177" i="1" s="1"/>
  <c r="E177" i="1" s="1"/>
  <c r="H177" i="1" s="1"/>
  <c r="B178" i="1" s="1"/>
  <c r="V327" i="5" l="1"/>
  <c r="W327" i="5"/>
  <c r="U327" i="5"/>
  <c r="Q327" i="5"/>
  <c r="M327" i="5" s="1"/>
  <c r="N329" i="5"/>
  <c r="T328" i="5"/>
  <c r="P328" i="5"/>
  <c r="O329" i="5"/>
  <c r="C177" i="4"/>
  <c r="H214" i="3"/>
  <c r="C214" i="3"/>
  <c r="B215" i="3"/>
  <c r="E213" i="3"/>
  <c r="D213" i="3"/>
  <c r="F213" i="3"/>
  <c r="C178" i="1"/>
  <c r="Q328" i="5" l="1"/>
  <c r="M328" i="5" s="1"/>
  <c r="N330" i="5"/>
  <c r="T329" i="5"/>
  <c r="P329" i="5"/>
  <c r="O330" i="5"/>
  <c r="V328" i="5"/>
  <c r="W328" i="5"/>
  <c r="U328" i="5"/>
  <c r="F177" i="4"/>
  <c r="D177" i="4" s="1"/>
  <c r="E177" i="4" s="1"/>
  <c r="H177" i="4" s="1"/>
  <c r="B178" i="4" s="1"/>
  <c r="H215" i="3"/>
  <c r="C215" i="3"/>
  <c r="B216" i="3"/>
  <c r="E214" i="3"/>
  <c r="F214" i="3"/>
  <c r="D214" i="3"/>
  <c r="F178" i="1"/>
  <c r="D178" i="1" s="1"/>
  <c r="E178" i="1" s="1"/>
  <c r="H178" i="1" s="1"/>
  <c r="B179" i="1" s="1"/>
  <c r="V329" i="5" l="1"/>
  <c r="W329" i="5"/>
  <c r="U329" i="5"/>
  <c r="Q329" i="5"/>
  <c r="M329" i="5" s="1"/>
  <c r="N331" i="5"/>
  <c r="T330" i="5"/>
  <c r="P330" i="5"/>
  <c r="O331" i="5"/>
  <c r="C178" i="4"/>
  <c r="H216" i="3"/>
  <c r="C216" i="3"/>
  <c r="B217" i="3"/>
  <c r="E215" i="3"/>
  <c r="D215" i="3"/>
  <c r="F215" i="3"/>
  <c r="C179" i="1"/>
  <c r="Q330" i="5" l="1"/>
  <c r="M330" i="5"/>
  <c r="N332" i="5"/>
  <c r="T331" i="5"/>
  <c r="P331" i="5"/>
  <c r="O332" i="5"/>
  <c r="V330" i="5"/>
  <c r="W330" i="5"/>
  <c r="U330" i="5"/>
  <c r="F178" i="4"/>
  <c r="D178" i="4" s="1"/>
  <c r="E178" i="4" s="1"/>
  <c r="H178" i="4" s="1"/>
  <c r="B179" i="4" s="1"/>
  <c r="H217" i="3"/>
  <c r="C217" i="3"/>
  <c r="B218" i="3"/>
  <c r="E216" i="3"/>
  <c r="F216" i="3"/>
  <c r="D216" i="3"/>
  <c r="F179" i="1"/>
  <c r="D179" i="1" s="1"/>
  <c r="E179" i="1" s="1"/>
  <c r="H179" i="1" s="1"/>
  <c r="B180" i="1" s="1"/>
  <c r="V331" i="5" l="1"/>
  <c r="W331" i="5"/>
  <c r="U331" i="5"/>
  <c r="Q331" i="5"/>
  <c r="M331" i="5"/>
  <c r="N333" i="5"/>
  <c r="T332" i="5"/>
  <c r="P332" i="5"/>
  <c r="O333" i="5"/>
  <c r="C179" i="4"/>
  <c r="H218" i="3"/>
  <c r="C218" i="3"/>
  <c r="B219" i="3"/>
  <c r="E217" i="3"/>
  <c r="D217" i="3"/>
  <c r="F217" i="3"/>
  <c r="C180" i="1"/>
  <c r="Q332" i="5" l="1"/>
  <c r="M332" i="5"/>
  <c r="N334" i="5"/>
  <c r="T333" i="5"/>
  <c r="P333" i="5"/>
  <c r="O334" i="5"/>
  <c r="V332" i="5"/>
  <c r="W332" i="5"/>
  <c r="U332" i="5"/>
  <c r="F179" i="4"/>
  <c r="D179" i="4" s="1"/>
  <c r="E179" i="4" s="1"/>
  <c r="H179" i="4" s="1"/>
  <c r="B180" i="4" s="1"/>
  <c r="H219" i="3"/>
  <c r="C219" i="3"/>
  <c r="B220" i="3"/>
  <c r="E218" i="3"/>
  <c r="F218" i="3"/>
  <c r="D218" i="3"/>
  <c r="F180" i="1"/>
  <c r="D180" i="1" s="1"/>
  <c r="E180" i="1" s="1"/>
  <c r="H180" i="1" s="1"/>
  <c r="B181" i="1" s="1"/>
  <c r="V333" i="5" l="1"/>
  <c r="W333" i="5"/>
  <c r="U333" i="5"/>
  <c r="Q333" i="5"/>
  <c r="M333" i="5"/>
  <c r="N335" i="5"/>
  <c r="T334" i="5"/>
  <c r="P334" i="5"/>
  <c r="O335" i="5"/>
  <c r="C180" i="4"/>
  <c r="H220" i="3"/>
  <c r="C220" i="3"/>
  <c r="B221" i="3"/>
  <c r="E219" i="3"/>
  <c r="D219" i="3"/>
  <c r="F219" i="3"/>
  <c r="C181" i="1"/>
  <c r="Q334" i="5" l="1"/>
  <c r="M334" i="5"/>
  <c r="N336" i="5"/>
  <c r="T335" i="5"/>
  <c r="P335" i="5"/>
  <c r="O336" i="5"/>
  <c r="V334" i="5"/>
  <c r="W334" i="5"/>
  <c r="U334" i="5"/>
  <c r="F180" i="4"/>
  <c r="D180" i="4" s="1"/>
  <c r="E180" i="4" s="1"/>
  <c r="H180" i="4" s="1"/>
  <c r="B181" i="4" s="1"/>
  <c r="H221" i="3"/>
  <c r="C221" i="3"/>
  <c r="B222" i="3"/>
  <c r="E220" i="3"/>
  <c r="F220" i="3"/>
  <c r="D220" i="3"/>
  <c r="F181" i="1"/>
  <c r="D181" i="1" s="1"/>
  <c r="E181" i="1" s="1"/>
  <c r="H181" i="1" s="1"/>
  <c r="B182" i="1" s="1"/>
  <c r="V335" i="5" l="1"/>
  <c r="W335" i="5"/>
  <c r="U335" i="5"/>
  <c r="Q335" i="5"/>
  <c r="M335" i="5"/>
  <c r="N337" i="5"/>
  <c r="T336" i="5"/>
  <c r="P336" i="5"/>
  <c r="O337" i="5"/>
  <c r="C181" i="4"/>
  <c r="H222" i="3"/>
  <c r="C222" i="3"/>
  <c r="B223" i="3"/>
  <c r="E221" i="3"/>
  <c r="D221" i="3"/>
  <c r="F221" i="3"/>
  <c r="C182" i="1"/>
  <c r="Q336" i="5" l="1"/>
  <c r="M336" i="5"/>
  <c r="N338" i="5"/>
  <c r="T337" i="5"/>
  <c r="P337" i="5"/>
  <c r="O338" i="5"/>
  <c r="V336" i="5"/>
  <c r="W336" i="5"/>
  <c r="U336" i="5"/>
  <c r="F181" i="4"/>
  <c r="D181" i="4" s="1"/>
  <c r="E181" i="4" s="1"/>
  <c r="H181" i="4" s="1"/>
  <c r="B182" i="4" s="1"/>
  <c r="H223" i="3"/>
  <c r="C223" i="3"/>
  <c r="B224" i="3"/>
  <c r="E222" i="3"/>
  <c r="F222" i="3"/>
  <c r="D222" i="3"/>
  <c r="F182" i="1"/>
  <c r="D182" i="1" s="1"/>
  <c r="E182" i="1" s="1"/>
  <c r="H182" i="1" s="1"/>
  <c r="B183" i="1" s="1"/>
  <c r="V337" i="5" l="1"/>
  <c r="W337" i="5"/>
  <c r="U337" i="5"/>
  <c r="Q337" i="5"/>
  <c r="M337" i="5"/>
  <c r="N339" i="5"/>
  <c r="T338" i="5"/>
  <c r="P338" i="5"/>
  <c r="O339" i="5"/>
  <c r="C182" i="4"/>
  <c r="H224" i="3"/>
  <c r="C224" i="3"/>
  <c r="B225" i="3"/>
  <c r="E223" i="3"/>
  <c r="D223" i="3"/>
  <c r="F223" i="3"/>
  <c r="C183" i="1"/>
  <c r="Q338" i="5" l="1"/>
  <c r="M338" i="5" s="1"/>
  <c r="N340" i="5"/>
  <c r="T339" i="5"/>
  <c r="P339" i="5"/>
  <c r="O340" i="5"/>
  <c r="V338" i="5"/>
  <c r="W338" i="5"/>
  <c r="U338" i="5"/>
  <c r="F182" i="4"/>
  <c r="D182" i="4" s="1"/>
  <c r="E182" i="4" s="1"/>
  <c r="H182" i="4" s="1"/>
  <c r="B183" i="4" s="1"/>
  <c r="H225" i="3"/>
  <c r="C225" i="3"/>
  <c r="B226" i="3"/>
  <c r="E224" i="3"/>
  <c r="F224" i="3"/>
  <c r="D224" i="3"/>
  <c r="F183" i="1"/>
  <c r="D183" i="1" s="1"/>
  <c r="E183" i="1" s="1"/>
  <c r="H183" i="1" s="1"/>
  <c r="B184" i="1" s="1"/>
  <c r="V339" i="5" l="1"/>
  <c r="W339" i="5"/>
  <c r="U339" i="5"/>
  <c r="Q339" i="5"/>
  <c r="M339" i="5" s="1"/>
  <c r="N341" i="5"/>
  <c r="T340" i="5"/>
  <c r="P340" i="5"/>
  <c r="O341" i="5"/>
  <c r="C183" i="4"/>
  <c r="H226" i="3"/>
  <c r="C226" i="3"/>
  <c r="B227" i="3"/>
  <c r="E225" i="3"/>
  <c r="D225" i="3"/>
  <c r="F225" i="3"/>
  <c r="C184" i="1"/>
  <c r="Q340" i="5" l="1"/>
  <c r="M340" i="5" s="1"/>
  <c r="N342" i="5"/>
  <c r="T341" i="5"/>
  <c r="P341" i="5"/>
  <c r="O342" i="5"/>
  <c r="V340" i="5"/>
  <c r="W340" i="5"/>
  <c r="U340" i="5"/>
  <c r="F183" i="4"/>
  <c r="D183" i="4" s="1"/>
  <c r="E183" i="4" s="1"/>
  <c r="H183" i="4" s="1"/>
  <c r="B184" i="4" s="1"/>
  <c r="H227" i="3"/>
  <c r="C227" i="3"/>
  <c r="B228" i="3"/>
  <c r="E226" i="3"/>
  <c r="F226" i="3"/>
  <c r="D226" i="3"/>
  <c r="F184" i="1"/>
  <c r="D184" i="1" s="1"/>
  <c r="E184" i="1" s="1"/>
  <c r="H184" i="1" s="1"/>
  <c r="B185" i="1" s="1"/>
  <c r="V341" i="5" l="1"/>
  <c r="W341" i="5"/>
  <c r="U341" i="5"/>
  <c r="Q341" i="5"/>
  <c r="M341" i="5" s="1"/>
  <c r="N343" i="5"/>
  <c r="T342" i="5"/>
  <c r="P342" i="5"/>
  <c r="O343" i="5"/>
  <c r="C184" i="4"/>
  <c r="H228" i="3"/>
  <c r="C228" i="3"/>
  <c r="B229" i="3"/>
  <c r="E227" i="3"/>
  <c r="D227" i="3"/>
  <c r="F227" i="3"/>
  <c r="C185" i="1"/>
  <c r="Q342" i="5" l="1"/>
  <c r="M342" i="5"/>
  <c r="N344" i="5"/>
  <c r="T343" i="5"/>
  <c r="P343" i="5"/>
  <c r="O344" i="5"/>
  <c r="V342" i="5"/>
  <c r="W342" i="5"/>
  <c r="U342" i="5"/>
  <c r="F184" i="4"/>
  <c r="D184" i="4" s="1"/>
  <c r="E184" i="4" s="1"/>
  <c r="H184" i="4" s="1"/>
  <c r="B185" i="4" s="1"/>
  <c r="H229" i="3"/>
  <c r="C229" i="3"/>
  <c r="B230" i="3"/>
  <c r="E228" i="3"/>
  <c r="F228" i="3"/>
  <c r="D228" i="3"/>
  <c r="F185" i="1"/>
  <c r="D185" i="1" s="1"/>
  <c r="E185" i="1" s="1"/>
  <c r="H185" i="1" s="1"/>
  <c r="B186" i="1" s="1"/>
  <c r="V343" i="5" l="1"/>
  <c r="W343" i="5"/>
  <c r="U343" i="5"/>
  <c r="Q343" i="5"/>
  <c r="M343" i="5"/>
  <c r="N345" i="5"/>
  <c r="T344" i="5"/>
  <c r="P344" i="5"/>
  <c r="O345" i="5"/>
  <c r="C185" i="4"/>
  <c r="H230" i="3"/>
  <c r="C230" i="3"/>
  <c r="B231" i="3"/>
  <c r="E229" i="3"/>
  <c r="D229" i="3"/>
  <c r="F229" i="3"/>
  <c r="C186" i="1"/>
  <c r="Q344" i="5" l="1"/>
  <c r="M344" i="5"/>
  <c r="N346" i="5"/>
  <c r="T345" i="5"/>
  <c r="P345" i="5"/>
  <c r="O346" i="5"/>
  <c r="V344" i="5"/>
  <c r="W344" i="5"/>
  <c r="U344" i="5"/>
  <c r="F185" i="4"/>
  <c r="D185" i="4" s="1"/>
  <c r="E185" i="4" s="1"/>
  <c r="H185" i="4" s="1"/>
  <c r="B186" i="4" s="1"/>
  <c r="H231" i="3"/>
  <c r="C231" i="3"/>
  <c r="B232" i="3"/>
  <c r="E230" i="3"/>
  <c r="F230" i="3"/>
  <c r="D230" i="3"/>
  <c r="F186" i="1"/>
  <c r="D186" i="1" s="1"/>
  <c r="E186" i="1" s="1"/>
  <c r="H186" i="1" s="1"/>
  <c r="B187" i="1" s="1"/>
  <c r="V345" i="5" l="1"/>
  <c r="W345" i="5"/>
  <c r="U345" i="5"/>
  <c r="Q345" i="5"/>
  <c r="M345" i="5"/>
  <c r="N347" i="5"/>
  <c r="T346" i="5"/>
  <c r="P346" i="5"/>
  <c r="O347" i="5"/>
  <c r="C186" i="4"/>
  <c r="H232" i="3"/>
  <c r="C232" i="3"/>
  <c r="B233" i="3"/>
  <c r="E231" i="3"/>
  <c r="D231" i="3"/>
  <c r="F231" i="3"/>
  <c r="C187" i="1"/>
  <c r="Q346" i="5" l="1"/>
  <c r="M346" i="5"/>
  <c r="N348" i="5"/>
  <c r="T347" i="5"/>
  <c r="P347" i="5"/>
  <c r="O348" i="5"/>
  <c r="V346" i="5"/>
  <c r="W346" i="5"/>
  <c r="U346" i="5"/>
  <c r="F186" i="4"/>
  <c r="D186" i="4" s="1"/>
  <c r="E186" i="4" s="1"/>
  <c r="H186" i="4" s="1"/>
  <c r="B187" i="4" s="1"/>
  <c r="H233" i="3"/>
  <c r="C233" i="3"/>
  <c r="B234" i="3"/>
  <c r="E232" i="3"/>
  <c r="F232" i="3"/>
  <c r="D232" i="3"/>
  <c r="F187" i="1"/>
  <c r="D187" i="1" s="1"/>
  <c r="E187" i="1" s="1"/>
  <c r="H187" i="1" s="1"/>
  <c r="B188" i="1" s="1"/>
  <c r="V347" i="5" l="1"/>
  <c r="W347" i="5"/>
  <c r="U347" i="5"/>
  <c r="Q347" i="5"/>
  <c r="M347" i="5"/>
  <c r="N349" i="5"/>
  <c r="T348" i="5"/>
  <c r="P348" i="5"/>
  <c r="O349" i="5"/>
  <c r="C187" i="4"/>
  <c r="H234" i="3"/>
  <c r="C234" i="3"/>
  <c r="B235" i="3"/>
  <c r="E233" i="3"/>
  <c r="D233" i="3"/>
  <c r="F233" i="3"/>
  <c r="C188" i="1"/>
  <c r="Q348" i="5" l="1"/>
  <c r="M348" i="5"/>
  <c r="N350" i="5"/>
  <c r="T349" i="5"/>
  <c r="P349" i="5"/>
  <c r="O350" i="5"/>
  <c r="V348" i="5"/>
  <c r="W348" i="5"/>
  <c r="U348" i="5"/>
  <c r="F187" i="4"/>
  <c r="D187" i="4" s="1"/>
  <c r="E187" i="4" s="1"/>
  <c r="H187" i="4" s="1"/>
  <c r="B188" i="4" s="1"/>
  <c r="H235" i="3"/>
  <c r="C235" i="3"/>
  <c r="B236" i="3"/>
  <c r="E234" i="3"/>
  <c r="F234" i="3"/>
  <c r="D234" i="3"/>
  <c r="F188" i="1"/>
  <c r="D188" i="1" s="1"/>
  <c r="E188" i="1" s="1"/>
  <c r="H188" i="1" s="1"/>
  <c r="B189" i="1" s="1"/>
  <c r="V349" i="5" l="1"/>
  <c r="W349" i="5"/>
  <c r="U349" i="5"/>
  <c r="Q349" i="5"/>
  <c r="M349" i="5"/>
  <c r="N351" i="5"/>
  <c r="T350" i="5"/>
  <c r="P350" i="5"/>
  <c r="O351" i="5"/>
  <c r="C188" i="4"/>
  <c r="H236" i="3"/>
  <c r="C236" i="3"/>
  <c r="B237" i="3"/>
  <c r="E235" i="3"/>
  <c r="D235" i="3"/>
  <c r="F235" i="3"/>
  <c r="C189" i="1"/>
  <c r="Q350" i="5" l="1"/>
  <c r="M350" i="5"/>
  <c r="N352" i="5"/>
  <c r="T351" i="5"/>
  <c r="P351" i="5"/>
  <c r="O352" i="5"/>
  <c r="V350" i="5"/>
  <c r="W350" i="5"/>
  <c r="U350" i="5"/>
  <c r="F188" i="4"/>
  <c r="D188" i="4" s="1"/>
  <c r="E188" i="4" s="1"/>
  <c r="H188" i="4" s="1"/>
  <c r="B189" i="4" s="1"/>
  <c r="H237" i="3"/>
  <c r="C237" i="3"/>
  <c r="B238" i="3"/>
  <c r="E236" i="3"/>
  <c r="F236" i="3"/>
  <c r="D236" i="3"/>
  <c r="F189" i="1"/>
  <c r="D189" i="1" s="1"/>
  <c r="E189" i="1" s="1"/>
  <c r="H189" i="1" s="1"/>
  <c r="B190" i="1" s="1"/>
  <c r="V351" i="5" l="1"/>
  <c r="W351" i="5"/>
  <c r="U351" i="5"/>
  <c r="Q351" i="5"/>
  <c r="M351" i="5" s="1"/>
  <c r="N353" i="5"/>
  <c r="T352" i="5"/>
  <c r="P352" i="5"/>
  <c r="O353" i="5"/>
  <c r="C189" i="4"/>
  <c r="H238" i="3"/>
  <c r="C238" i="3"/>
  <c r="B239" i="3"/>
  <c r="E237" i="3"/>
  <c r="D237" i="3"/>
  <c r="F237" i="3"/>
  <c r="C190" i="1"/>
  <c r="Q352" i="5" l="1"/>
  <c r="M352" i="5" s="1"/>
  <c r="N354" i="5"/>
  <c r="T353" i="5"/>
  <c r="P353" i="5"/>
  <c r="O354" i="5"/>
  <c r="V352" i="5"/>
  <c r="W352" i="5"/>
  <c r="U352" i="5"/>
  <c r="F189" i="4"/>
  <c r="D189" i="4" s="1"/>
  <c r="E189" i="4" s="1"/>
  <c r="H189" i="4" s="1"/>
  <c r="B190" i="4" s="1"/>
  <c r="H239" i="3"/>
  <c r="C239" i="3"/>
  <c r="B240" i="3"/>
  <c r="E238" i="3"/>
  <c r="F238" i="3"/>
  <c r="D238" i="3"/>
  <c r="F190" i="1"/>
  <c r="D190" i="1" s="1"/>
  <c r="E190" i="1" s="1"/>
  <c r="H190" i="1" s="1"/>
  <c r="B191" i="1" s="1"/>
  <c r="V353" i="5" l="1"/>
  <c r="W353" i="5"/>
  <c r="U353" i="5"/>
  <c r="Q353" i="5"/>
  <c r="M353" i="5" s="1"/>
  <c r="O355" i="5"/>
  <c r="N355" i="5"/>
  <c r="T354" i="5"/>
  <c r="P354" i="5"/>
  <c r="C190" i="4"/>
  <c r="H240" i="3"/>
  <c r="C240" i="3"/>
  <c r="B241" i="3"/>
  <c r="E239" i="3"/>
  <c r="D239" i="3"/>
  <c r="F239" i="3"/>
  <c r="C191" i="1"/>
  <c r="W354" i="5" l="1"/>
  <c r="U354" i="5"/>
  <c r="V354" i="5"/>
  <c r="Q354" i="5"/>
  <c r="M354" i="5"/>
  <c r="O356" i="5"/>
  <c r="N356" i="5"/>
  <c r="T355" i="5"/>
  <c r="P355" i="5"/>
  <c r="F190" i="4"/>
  <c r="D190" i="4" s="1"/>
  <c r="E190" i="4" s="1"/>
  <c r="H190" i="4" s="1"/>
  <c r="B191" i="4" s="1"/>
  <c r="H241" i="3"/>
  <c r="C241" i="3"/>
  <c r="B242" i="3"/>
  <c r="E240" i="3"/>
  <c r="F240" i="3"/>
  <c r="D240" i="3"/>
  <c r="F191" i="1"/>
  <c r="D191" i="1" s="1"/>
  <c r="E191" i="1" s="1"/>
  <c r="H191" i="1" s="1"/>
  <c r="B192" i="1" s="1"/>
  <c r="W355" i="5" l="1"/>
  <c r="U355" i="5"/>
  <c r="V355" i="5"/>
  <c r="Q355" i="5"/>
  <c r="M355" i="5"/>
  <c r="O357" i="5"/>
  <c r="N357" i="5"/>
  <c r="T356" i="5"/>
  <c r="P356" i="5"/>
  <c r="C191" i="4"/>
  <c r="H242" i="3"/>
  <c r="C242" i="3"/>
  <c r="B243" i="3"/>
  <c r="E241" i="3"/>
  <c r="D241" i="3"/>
  <c r="F241" i="3"/>
  <c r="C192" i="1"/>
  <c r="Q356" i="5" l="1"/>
  <c r="M356" i="5"/>
  <c r="O358" i="5"/>
  <c r="N358" i="5"/>
  <c r="T357" i="5"/>
  <c r="P357" i="5"/>
  <c r="W356" i="5"/>
  <c r="U356" i="5"/>
  <c r="V356" i="5"/>
  <c r="F191" i="4"/>
  <c r="D191" i="4" s="1"/>
  <c r="E191" i="4" s="1"/>
  <c r="H191" i="4" s="1"/>
  <c r="B192" i="4" s="1"/>
  <c r="H243" i="3"/>
  <c r="C243" i="3"/>
  <c r="B244" i="3"/>
  <c r="E242" i="3"/>
  <c r="F242" i="3"/>
  <c r="D242" i="3"/>
  <c r="F192" i="1"/>
  <c r="D192" i="1" s="1"/>
  <c r="E192" i="1" s="1"/>
  <c r="H192" i="1" s="1"/>
  <c r="B193" i="1" s="1"/>
  <c r="W357" i="5" l="1"/>
  <c r="U357" i="5"/>
  <c r="V357" i="5"/>
  <c r="Q357" i="5"/>
  <c r="M357" i="5"/>
  <c r="O359" i="5"/>
  <c r="N359" i="5"/>
  <c r="T358" i="5"/>
  <c r="P358" i="5"/>
  <c r="C192" i="4"/>
  <c r="H244" i="3"/>
  <c r="C244" i="3"/>
  <c r="B245" i="3"/>
  <c r="E243" i="3"/>
  <c r="D243" i="3"/>
  <c r="F243" i="3"/>
  <c r="C193" i="1"/>
  <c r="O360" i="5" l="1"/>
  <c r="N360" i="5"/>
  <c r="T359" i="5"/>
  <c r="P359" i="5"/>
  <c r="Q358" i="5"/>
  <c r="M358" i="5"/>
  <c r="W358" i="5"/>
  <c r="U358" i="5"/>
  <c r="V358" i="5"/>
  <c r="F192" i="4"/>
  <c r="D192" i="4" s="1"/>
  <c r="E192" i="4" s="1"/>
  <c r="H192" i="4" s="1"/>
  <c r="B193" i="4" s="1"/>
  <c r="H245" i="3"/>
  <c r="C245" i="3"/>
  <c r="B246" i="3"/>
  <c r="E244" i="3"/>
  <c r="F244" i="3"/>
  <c r="D244" i="3"/>
  <c r="F193" i="1"/>
  <c r="D193" i="1" s="1"/>
  <c r="E193" i="1" s="1"/>
  <c r="H193" i="1" s="1"/>
  <c r="B194" i="1" s="1"/>
  <c r="W359" i="5" l="1"/>
  <c r="U359" i="5"/>
  <c r="V359" i="5"/>
  <c r="Q359" i="5"/>
  <c r="M359" i="5"/>
  <c r="O361" i="5"/>
  <c r="N361" i="5"/>
  <c r="T360" i="5"/>
  <c r="P360" i="5"/>
  <c r="C193" i="4"/>
  <c r="H246" i="3"/>
  <c r="C246" i="3"/>
  <c r="B247" i="3"/>
  <c r="E245" i="3"/>
  <c r="D245" i="3"/>
  <c r="F245" i="3"/>
  <c r="C194" i="1"/>
  <c r="Q360" i="5" l="1"/>
  <c r="M360" i="5"/>
  <c r="O362" i="5"/>
  <c r="N362" i="5"/>
  <c r="T361" i="5"/>
  <c r="P361" i="5"/>
  <c r="W360" i="5"/>
  <c r="U360" i="5"/>
  <c r="V360" i="5"/>
  <c r="F193" i="4"/>
  <c r="D193" i="4" s="1"/>
  <c r="E193" i="4" s="1"/>
  <c r="H193" i="4" s="1"/>
  <c r="B194" i="4" s="1"/>
  <c r="H247" i="3"/>
  <c r="C247" i="3"/>
  <c r="B248" i="3"/>
  <c r="E246" i="3"/>
  <c r="F246" i="3"/>
  <c r="D246" i="3"/>
  <c r="F194" i="1"/>
  <c r="D194" i="1" s="1"/>
  <c r="E194" i="1" s="1"/>
  <c r="H194" i="1" s="1"/>
  <c r="B195" i="1" s="1"/>
  <c r="W361" i="5" l="1"/>
  <c r="U361" i="5"/>
  <c r="V361" i="5"/>
  <c r="Q361" i="5"/>
  <c r="M361" i="5"/>
  <c r="O363" i="5"/>
  <c r="N363" i="5"/>
  <c r="T362" i="5"/>
  <c r="P362" i="5"/>
  <c r="C194" i="4"/>
  <c r="H248" i="3"/>
  <c r="C248" i="3"/>
  <c r="B249" i="3"/>
  <c r="E247" i="3"/>
  <c r="D247" i="3"/>
  <c r="F247" i="3"/>
  <c r="C195" i="1"/>
  <c r="Q362" i="5" l="1"/>
  <c r="M362" i="5" s="1"/>
  <c r="O364" i="5"/>
  <c r="N364" i="5"/>
  <c r="T363" i="5"/>
  <c r="P363" i="5"/>
  <c r="W362" i="5"/>
  <c r="U362" i="5"/>
  <c r="V362" i="5"/>
  <c r="F194" i="4"/>
  <c r="D194" i="4" s="1"/>
  <c r="E194" i="4" s="1"/>
  <c r="H194" i="4" s="1"/>
  <c r="B195" i="4" s="1"/>
  <c r="H249" i="3"/>
  <c r="C249" i="3"/>
  <c r="B250" i="3"/>
  <c r="E248" i="3"/>
  <c r="F248" i="3"/>
  <c r="D248" i="3"/>
  <c r="F195" i="1"/>
  <c r="D195" i="1" s="1"/>
  <c r="E195" i="1" s="1"/>
  <c r="H195" i="1" s="1"/>
  <c r="B196" i="1" s="1"/>
  <c r="W363" i="5" l="1"/>
  <c r="U363" i="5"/>
  <c r="V363" i="5"/>
  <c r="Q363" i="5"/>
  <c r="M363" i="5" s="1"/>
  <c r="O365" i="5"/>
  <c r="N365" i="5"/>
  <c r="T364" i="5"/>
  <c r="P364" i="5"/>
  <c r="C195" i="4"/>
  <c r="H250" i="3"/>
  <c r="C250" i="3"/>
  <c r="B251" i="3"/>
  <c r="E249" i="3"/>
  <c r="D249" i="3"/>
  <c r="F249" i="3"/>
  <c r="C196" i="1"/>
  <c r="Q364" i="5" l="1"/>
  <c r="M364" i="5" s="1"/>
  <c r="O366" i="5"/>
  <c r="N366" i="5"/>
  <c r="T365" i="5"/>
  <c r="P365" i="5"/>
  <c r="W364" i="5"/>
  <c r="U364" i="5"/>
  <c r="V364" i="5"/>
  <c r="F195" i="4"/>
  <c r="D195" i="4" s="1"/>
  <c r="E195" i="4" s="1"/>
  <c r="H195" i="4" s="1"/>
  <c r="B196" i="4" s="1"/>
  <c r="H251" i="3"/>
  <c r="C251" i="3"/>
  <c r="B252" i="3"/>
  <c r="E250" i="3"/>
  <c r="F250" i="3"/>
  <c r="D250" i="3"/>
  <c r="F196" i="1"/>
  <c r="D196" i="1" s="1"/>
  <c r="E196" i="1" s="1"/>
  <c r="H196" i="1" s="1"/>
  <c r="B197" i="1" s="1"/>
  <c r="W365" i="5" l="1"/>
  <c r="U365" i="5"/>
  <c r="V365" i="5"/>
  <c r="Q365" i="5"/>
  <c r="M365" i="5"/>
  <c r="O367" i="5"/>
  <c r="N367" i="5"/>
  <c r="T366" i="5"/>
  <c r="P366" i="5"/>
  <c r="C196" i="4"/>
  <c r="H252" i="3"/>
  <c r="C252" i="3"/>
  <c r="B253" i="3"/>
  <c r="E251" i="3"/>
  <c r="D251" i="3"/>
  <c r="F251" i="3"/>
  <c r="C197" i="1"/>
  <c r="Q366" i="5" l="1"/>
  <c r="M366" i="5"/>
  <c r="O368" i="5"/>
  <c r="N368" i="5"/>
  <c r="T367" i="5"/>
  <c r="P367" i="5"/>
  <c r="W366" i="5"/>
  <c r="U366" i="5"/>
  <c r="V366" i="5"/>
  <c r="F196" i="4"/>
  <c r="D196" i="4" s="1"/>
  <c r="E196" i="4" s="1"/>
  <c r="H196" i="4" s="1"/>
  <c r="B197" i="4" s="1"/>
  <c r="H253" i="3"/>
  <c r="C253" i="3"/>
  <c r="B254" i="3"/>
  <c r="E252" i="3"/>
  <c r="F252" i="3"/>
  <c r="D252" i="3"/>
  <c r="F197" i="1"/>
  <c r="D197" i="1" s="1"/>
  <c r="E197" i="1" s="1"/>
  <c r="H197" i="1" s="1"/>
  <c r="B198" i="1" s="1"/>
  <c r="W367" i="5" l="1"/>
  <c r="U367" i="5"/>
  <c r="V367" i="5"/>
  <c r="Q367" i="5"/>
  <c r="M367" i="5"/>
  <c r="O369" i="5"/>
  <c r="N369" i="5"/>
  <c r="T368" i="5"/>
  <c r="P368" i="5"/>
  <c r="C197" i="4"/>
  <c r="E253" i="3"/>
  <c r="D253" i="3"/>
  <c r="F253" i="3"/>
  <c r="H254" i="3"/>
  <c r="C254" i="3"/>
  <c r="B255" i="3"/>
  <c r="C198" i="1"/>
  <c r="Q368" i="5" l="1"/>
  <c r="M368" i="5"/>
  <c r="O370" i="5"/>
  <c r="N370" i="5"/>
  <c r="T369" i="5"/>
  <c r="P369" i="5"/>
  <c r="W368" i="5"/>
  <c r="U368" i="5"/>
  <c r="V368" i="5"/>
  <c r="F197" i="4"/>
  <c r="D197" i="4" s="1"/>
  <c r="E197" i="4" s="1"/>
  <c r="H197" i="4" s="1"/>
  <c r="B198" i="4" s="1"/>
  <c r="H255" i="3"/>
  <c r="C255" i="3"/>
  <c r="B256" i="3"/>
  <c r="E254" i="3"/>
  <c r="F254" i="3"/>
  <c r="D254" i="3"/>
  <c r="F198" i="1"/>
  <c r="D198" i="1" s="1"/>
  <c r="E198" i="1" s="1"/>
  <c r="H198" i="1" s="1"/>
  <c r="B199" i="1" s="1"/>
  <c r="W369" i="5" l="1"/>
  <c r="U369" i="5"/>
  <c r="V369" i="5"/>
  <c r="Q369" i="5"/>
  <c r="M369" i="5"/>
  <c r="O371" i="5"/>
  <c r="N371" i="5"/>
  <c r="T370" i="5"/>
  <c r="P370" i="5"/>
  <c r="C198" i="4"/>
  <c r="H256" i="3"/>
  <c r="C256" i="3"/>
  <c r="B257" i="3"/>
  <c r="E255" i="3"/>
  <c r="D255" i="3"/>
  <c r="F255" i="3"/>
  <c r="C199" i="1"/>
  <c r="Q370" i="5" l="1"/>
  <c r="M370" i="5"/>
  <c r="O372" i="5"/>
  <c r="N372" i="5"/>
  <c r="T371" i="5"/>
  <c r="P371" i="5"/>
  <c r="W370" i="5"/>
  <c r="U370" i="5"/>
  <c r="V370" i="5"/>
  <c r="F198" i="4"/>
  <c r="D198" i="4" s="1"/>
  <c r="E198" i="4" s="1"/>
  <c r="H198" i="4" s="1"/>
  <c r="B199" i="4" s="1"/>
  <c r="H257" i="3"/>
  <c r="C257" i="3"/>
  <c r="B258" i="3"/>
  <c r="E256" i="3"/>
  <c r="F256" i="3"/>
  <c r="D256" i="3"/>
  <c r="F199" i="1"/>
  <c r="D199" i="1" s="1"/>
  <c r="E199" i="1" s="1"/>
  <c r="H199" i="1" s="1"/>
  <c r="B200" i="1" s="1"/>
  <c r="W371" i="5" l="1"/>
  <c r="U371" i="5"/>
  <c r="V371" i="5"/>
  <c r="Q371" i="5"/>
  <c r="M371" i="5"/>
  <c r="O373" i="5"/>
  <c r="N373" i="5"/>
  <c r="T372" i="5"/>
  <c r="P372" i="5"/>
  <c r="C199" i="4"/>
  <c r="H258" i="3"/>
  <c r="C258" i="3"/>
  <c r="B259" i="3"/>
  <c r="E257" i="3"/>
  <c r="D257" i="3"/>
  <c r="F257" i="3"/>
  <c r="C200" i="1"/>
  <c r="Q372" i="5" l="1"/>
  <c r="M372" i="5"/>
  <c r="O374" i="5"/>
  <c r="N374" i="5"/>
  <c r="T373" i="5"/>
  <c r="P373" i="5"/>
  <c r="W372" i="5"/>
  <c r="U372" i="5"/>
  <c r="V372" i="5"/>
  <c r="F199" i="4"/>
  <c r="D199" i="4" s="1"/>
  <c r="E199" i="4" s="1"/>
  <c r="H199" i="4" s="1"/>
  <c r="B200" i="4" s="1"/>
  <c r="H259" i="3"/>
  <c r="C259" i="3"/>
  <c r="B260" i="3"/>
  <c r="E258" i="3"/>
  <c r="F258" i="3"/>
  <c r="D258" i="3"/>
  <c r="F200" i="1"/>
  <c r="D200" i="1" s="1"/>
  <c r="E200" i="1" s="1"/>
  <c r="H200" i="1" s="1"/>
  <c r="B201" i="1" s="1"/>
  <c r="Q373" i="5" l="1"/>
  <c r="M373" i="5"/>
  <c r="W373" i="5"/>
  <c r="U373" i="5"/>
  <c r="V373" i="5"/>
  <c r="O375" i="5"/>
  <c r="N375" i="5"/>
  <c r="T374" i="5"/>
  <c r="P374" i="5"/>
  <c r="C200" i="4"/>
  <c r="H260" i="3"/>
  <c r="C260" i="3"/>
  <c r="B261" i="3"/>
  <c r="E259" i="3"/>
  <c r="D259" i="3"/>
  <c r="F259" i="3"/>
  <c r="C201" i="1"/>
  <c r="Q374" i="5" l="1"/>
  <c r="M374" i="5" s="1"/>
  <c r="N376" i="5"/>
  <c r="O376" i="5"/>
  <c r="T375" i="5"/>
  <c r="P375" i="5"/>
  <c r="W374" i="5"/>
  <c r="U374" i="5"/>
  <c r="V374" i="5"/>
  <c r="F200" i="4"/>
  <c r="D200" i="4" s="1"/>
  <c r="E200" i="4" s="1"/>
  <c r="H200" i="4" s="1"/>
  <c r="B201" i="4" s="1"/>
  <c r="H261" i="3"/>
  <c r="C261" i="3"/>
  <c r="B262" i="3"/>
  <c r="E260" i="3"/>
  <c r="F260" i="3"/>
  <c r="D260" i="3"/>
  <c r="F201" i="1"/>
  <c r="D201" i="1" s="1"/>
  <c r="E201" i="1" s="1"/>
  <c r="H201" i="1" s="1"/>
  <c r="B202" i="1" s="1"/>
  <c r="V375" i="5" l="1"/>
  <c r="W375" i="5"/>
  <c r="U375" i="5"/>
  <c r="N377" i="5"/>
  <c r="T376" i="5"/>
  <c r="P376" i="5"/>
  <c r="O377" i="5"/>
  <c r="Q375" i="5"/>
  <c r="M375" i="5" s="1"/>
  <c r="C201" i="4"/>
  <c r="H262" i="3"/>
  <c r="C262" i="3"/>
  <c r="B263" i="3"/>
  <c r="E261" i="3"/>
  <c r="D261" i="3"/>
  <c r="F261" i="3"/>
  <c r="C202" i="1"/>
  <c r="V376" i="5" l="1"/>
  <c r="W376" i="5"/>
  <c r="U376" i="5"/>
  <c r="Q376" i="5"/>
  <c r="M376" i="5" s="1"/>
  <c r="N378" i="5"/>
  <c r="T377" i="5"/>
  <c r="P377" i="5"/>
  <c r="O378" i="5"/>
  <c r="F201" i="4"/>
  <c r="D201" i="4" s="1"/>
  <c r="E201" i="4" s="1"/>
  <c r="H201" i="4" s="1"/>
  <c r="B202" i="4" s="1"/>
  <c r="H263" i="3"/>
  <c r="C263" i="3"/>
  <c r="B264" i="3"/>
  <c r="E262" i="3"/>
  <c r="F262" i="3"/>
  <c r="D262" i="3"/>
  <c r="F202" i="1"/>
  <c r="D202" i="1" s="1"/>
  <c r="E202" i="1" s="1"/>
  <c r="H202" i="1" s="1"/>
  <c r="B203" i="1" s="1"/>
  <c r="V377" i="5" l="1"/>
  <c r="W377" i="5"/>
  <c r="U377" i="5"/>
  <c r="Q377" i="5"/>
  <c r="M377" i="5" s="1"/>
  <c r="N379" i="5"/>
  <c r="T378" i="5"/>
  <c r="P378" i="5"/>
  <c r="O379" i="5"/>
  <c r="C202" i="4"/>
  <c r="H264" i="3"/>
  <c r="C264" i="3"/>
  <c r="B265" i="3"/>
  <c r="E263" i="3"/>
  <c r="D263" i="3"/>
  <c r="F263" i="3"/>
  <c r="C203" i="1"/>
  <c r="Q378" i="5" l="1"/>
  <c r="M378" i="5"/>
  <c r="N380" i="5"/>
  <c r="T379" i="5"/>
  <c r="P379" i="5"/>
  <c r="O380" i="5"/>
  <c r="V378" i="5"/>
  <c r="W378" i="5"/>
  <c r="U378" i="5"/>
  <c r="F202" i="4"/>
  <c r="D202" i="4" s="1"/>
  <c r="E202" i="4" s="1"/>
  <c r="H202" i="4" s="1"/>
  <c r="B203" i="4" s="1"/>
  <c r="H265" i="3"/>
  <c r="C265" i="3"/>
  <c r="B266" i="3"/>
  <c r="E264" i="3"/>
  <c r="F264" i="3"/>
  <c r="D264" i="3"/>
  <c r="F203" i="1"/>
  <c r="D203" i="1" s="1"/>
  <c r="E203" i="1" s="1"/>
  <c r="H203" i="1" s="1"/>
  <c r="B204" i="1" s="1"/>
  <c r="V379" i="5" l="1"/>
  <c r="W379" i="5"/>
  <c r="U379" i="5"/>
  <c r="Q379" i="5"/>
  <c r="M379" i="5"/>
  <c r="N381" i="5"/>
  <c r="T380" i="5"/>
  <c r="P380" i="5"/>
  <c r="O381" i="5"/>
  <c r="C203" i="4"/>
  <c r="H266" i="3"/>
  <c r="C266" i="3"/>
  <c r="B267" i="3"/>
  <c r="E265" i="3"/>
  <c r="D265" i="3"/>
  <c r="F265" i="3"/>
  <c r="C204" i="1"/>
  <c r="Q380" i="5" l="1"/>
  <c r="M380" i="5"/>
  <c r="N382" i="5"/>
  <c r="T381" i="5"/>
  <c r="P381" i="5"/>
  <c r="O382" i="5"/>
  <c r="V380" i="5"/>
  <c r="W380" i="5"/>
  <c r="U380" i="5"/>
  <c r="F203" i="4"/>
  <c r="D203" i="4" s="1"/>
  <c r="E203" i="4" s="1"/>
  <c r="H203" i="4" s="1"/>
  <c r="B204" i="4" s="1"/>
  <c r="H267" i="3"/>
  <c r="C267" i="3"/>
  <c r="B268" i="3"/>
  <c r="E266" i="3"/>
  <c r="F266" i="3"/>
  <c r="D266" i="3"/>
  <c r="F204" i="1"/>
  <c r="D204" i="1" s="1"/>
  <c r="E204" i="1" s="1"/>
  <c r="H204" i="1" s="1"/>
  <c r="B205" i="1" s="1"/>
  <c r="V381" i="5" l="1"/>
  <c r="W381" i="5"/>
  <c r="U381" i="5"/>
  <c r="Q381" i="5"/>
  <c r="M381" i="5"/>
  <c r="N383" i="5"/>
  <c r="T382" i="5"/>
  <c r="P382" i="5"/>
  <c r="O383" i="5"/>
  <c r="C204" i="4"/>
  <c r="H268" i="3"/>
  <c r="C268" i="3"/>
  <c r="B269" i="3"/>
  <c r="E267" i="3"/>
  <c r="D267" i="3"/>
  <c r="F267" i="3"/>
  <c r="C205" i="1"/>
  <c r="Q382" i="5" l="1"/>
  <c r="M382" i="5"/>
  <c r="N384" i="5"/>
  <c r="T383" i="5"/>
  <c r="P383" i="5"/>
  <c r="O384" i="5"/>
  <c r="V382" i="5"/>
  <c r="W382" i="5"/>
  <c r="U382" i="5"/>
  <c r="F204" i="4"/>
  <c r="D204" i="4" s="1"/>
  <c r="E204" i="4" s="1"/>
  <c r="H204" i="4" s="1"/>
  <c r="B205" i="4" s="1"/>
  <c r="H269" i="3"/>
  <c r="C269" i="3"/>
  <c r="B270" i="3"/>
  <c r="E268" i="3"/>
  <c r="F268" i="3"/>
  <c r="D268" i="3"/>
  <c r="F205" i="1"/>
  <c r="D205" i="1" s="1"/>
  <c r="E205" i="1" s="1"/>
  <c r="H205" i="1" s="1"/>
  <c r="B206" i="1" s="1"/>
  <c r="V383" i="5" l="1"/>
  <c r="W383" i="5"/>
  <c r="U383" i="5"/>
  <c r="Q383" i="5"/>
  <c r="M383" i="5"/>
  <c r="N385" i="5"/>
  <c r="T384" i="5"/>
  <c r="P384" i="5"/>
  <c r="O385" i="5"/>
  <c r="C205" i="4"/>
  <c r="H270" i="3"/>
  <c r="C270" i="3"/>
  <c r="B271" i="3"/>
  <c r="E269" i="3"/>
  <c r="D269" i="3"/>
  <c r="F269" i="3"/>
  <c r="C206" i="1"/>
  <c r="Q384" i="5" l="1"/>
  <c r="M384" i="5"/>
  <c r="N386" i="5"/>
  <c r="T385" i="5"/>
  <c r="P385" i="5"/>
  <c r="O386" i="5"/>
  <c r="V384" i="5"/>
  <c r="W384" i="5"/>
  <c r="U384" i="5"/>
  <c r="F205" i="4"/>
  <c r="D205" i="4" s="1"/>
  <c r="E205" i="4" s="1"/>
  <c r="H205" i="4" s="1"/>
  <c r="B206" i="4" s="1"/>
  <c r="H271" i="3"/>
  <c r="C271" i="3"/>
  <c r="B272" i="3"/>
  <c r="E270" i="3"/>
  <c r="F270" i="3"/>
  <c r="D270" i="3"/>
  <c r="F206" i="1"/>
  <c r="D206" i="1" s="1"/>
  <c r="E206" i="1" s="1"/>
  <c r="H206" i="1" s="1"/>
  <c r="B207" i="1" s="1"/>
  <c r="V385" i="5" l="1"/>
  <c r="W385" i="5"/>
  <c r="U385" i="5"/>
  <c r="Q385" i="5"/>
  <c r="M385" i="5"/>
  <c r="N387" i="5"/>
  <c r="T386" i="5"/>
  <c r="P386" i="5"/>
  <c r="O387" i="5"/>
  <c r="C206" i="4"/>
  <c r="H272" i="3"/>
  <c r="C272" i="3"/>
  <c r="B273" i="3"/>
  <c r="E271" i="3"/>
  <c r="D271" i="3"/>
  <c r="F271" i="3"/>
  <c r="C207" i="1"/>
  <c r="Q386" i="5" l="1"/>
  <c r="M386" i="5" s="1"/>
  <c r="N388" i="5"/>
  <c r="T387" i="5"/>
  <c r="P387" i="5"/>
  <c r="O388" i="5"/>
  <c r="V386" i="5"/>
  <c r="W386" i="5"/>
  <c r="U386" i="5"/>
  <c r="F206" i="4"/>
  <c r="D206" i="4" s="1"/>
  <c r="E206" i="4" s="1"/>
  <c r="H206" i="4" s="1"/>
  <c r="B207" i="4" s="1"/>
  <c r="H273" i="3"/>
  <c r="C273" i="3"/>
  <c r="B274" i="3"/>
  <c r="E272" i="3"/>
  <c r="F272" i="3"/>
  <c r="D272" i="3"/>
  <c r="F207" i="1"/>
  <c r="D207" i="1" s="1"/>
  <c r="E207" i="1" s="1"/>
  <c r="H207" i="1" s="1"/>
  <c r="B208" i="1" s="1"/>
  <c r="V387" i="5" l="1"/>
  <c r="W387" i="5"/>
  <c r="U387" i="5"/>
  <c r="Q387" i="5"/>
  <c r="M387" i="5" s="1"/>
  <c r="N389" i="5"/>
  <c r="T388" i="5"/>
  <c r="P388" i="5"/>
  <c r="O389" i="5"/>
  <c r="C207" i="4"/>
  <c r="H274" i="3"/>
  <c r="C274" i="3"/>
  <c r="B275" i="3"/>
  <c r="E273" i="3"/>
  <c r="D273" i="3"/>
  <c r="F273" i="3"/>
  <c r="C208" i="1"/>
  <c r="Q388" i="5" l="1"/>
  <c r="M388" i="5" s="1"/>
  <c r="N390" i="5"/>
  <c r="T389" i="5"/>
  <c r="P389" i="5"/>
  <c r="O390" i="5"/>
  <c r="V388" i="5"/>
  <c r="W388" i="5"/>
  <c r="U388" i="5"/>
  <c r="F207" i="4"/>
  <c r="D207" i="4" s="1"/>
  <c r="E207" i="4" s="1"/>
  <c r="H207" i="4" s="1"/>
  <c r="B208" i="4" s="1"/>
  <c r="H275" i="3"/>
  <c r="C275" i="3"/>
  <c r="B276" i="3"/>
  <c r="E274" i="3"/>
  <c r="F274" i="3"/>
  <c r="D274" i="3"/>
  <c r="F208" i="1"/>
  <c r="D208" i="1" s="1"/>
  <c r="E208" i="1" s="1"/>
  <c r="H208" i="1" s="1"/>
  <c r="B209" i="1" s="1"/>
  <c r="V389" i="5" l="1"/>
  <c r="W389" i="5"/>
  <c r="U389" i="5"/>
  <c r="Q389" i="5"/>
  <c r="M389" i="5" s="1"/>
  <c r="N391" i="5"/>
  <c r="T390" i="5"/>
  <c r="P390" i="5"/>
  <c r="O391" i="5"/>
  <c r="C208" i="4"/>
  <c r="H276" i="3"/>
  <c r="C276" i="3"/>
  <c r="B277" i="3"/>
  <c r="E275" i="3"/>
  <c r="D275" i="3"/>
  <c r="F275" i="3"/>
  <c r="C209" i="1"/>
  <c r="Q390" i="5" l="1"/>
  <c r="M390" i="5"/>
  <c r="N392" i="5"/>
  <c r="T391" i="5"/>
  <c r="P391" i="5"/>
  <c r="O392" i="5"/>
  <c r="V390" i="5"/>
  <c r="W390" i="5"/>
  <c r="U390" i="5"/>
  <c r="F208" i="4"/>
  <c r="D208" i="4" s="1"/>
  <c r="E208" i="4" s="1"/>
  <c r="H208" i="4" s="1"/>
  <c r="B209" i="4" s="1"/>
  <c r="H277" i="3"/>
  <c r="C277" i="3"/>
  <c r="B278" i="3"/>
  <c r="E276" i="3"/>
  <c r="F276" i="3"/>
  <c r="D276" i="3"/>
  <c r="F209" i="1"/>
  <c r="D209" i="1" s="1"/>
  <c r="E209" i="1" s="1"/>
  <c r="H209" i="1" s="1"/>
  <c r="B210" i="1" s="1"/>
  <c r="V391" i="5" l="1"/>
  <c r="W391" i="5"/>
  <c r="U391" i="5"/>
  <c r="Q391" i="5"/>
  <c r="M391" i="5"/>
  <c r="N393" i="5"/>
  <c r="T392" i="5"/>
  <c r="P392" i="5"/>
  <c r="O393" i="5"/>
  <c r="C209" i="4"/>
  <c r="H278" i="3"/>
  <c r="C278" i="3"/>
  <c r="B279" i="3"/>
  <c r="E277" i="3"/>
  <c r="D277" i="3"/>
  <c r="F277" i="3"/>
  <c r="C210" i="1"/>
  <c r="Q392" i="5" l="1"/>
  <c r="M392" i="5"/>
  <c r="N394" i="5"/>
  <c r="T393" i="5"/>
  <c r="P393" i="5"/>
  <c r="O394" i="5"/>
  <c r="V392" i="5"/>
  <c r="W392" i="5"/>
  <c r="U392" i="5"/>
  <c r="F209" i="4"/>
  <c r="D209" i="4" s="1"/>
  <c r="E209" i="4" s="1"/>
  <c r="H209" i="4" s="1"/>
  <c r="B210" i="4" s="1"/>
  <c r="H279" i="3"/>
  <c r="C279" i="3"/>
  <c r="B280" i="3"/>
  <c r="E278" i="3"/>
  <c r="F278" i="3"/>
  <c r="D278" i="3"/>
  <c r="F210" i="1"/>
  <c r="D210" i="1" s="1"/>
  <c r="E210" i="1" s="1"/>
  <c r="H210" i="1" s="1"/>
  <c r="B211" i="1" s="1"/>
  <c r="V393" i="5" l="1"/>
  <c r="W393" i="5"/>
  <c r="U393" i="5"/>
  <c r="Q393" i="5"/>
  <c r="M393" i="5"/>
  <c r="N395" i="5"/>
  <c r="T394" i="5"/>
  <c r="P394" i="5"/>
  <c r="O395" i="5"/>
  <c r="C210" i="4"/>
  <c r="H280" i="3"/>
  <c r="C280" i="3"/>
  <c r="B281" i="3"/>
  <c r="E279" i="3"/>
  <c r="D279" i="3"/>
  <c r="F279" i="3"/>
  <c r="C211" i="1"/>
  <c r="Q394" i="5" l="1"/>
  <c r="M394" i="5"/>
  <c r="N396" i="5"/>
  <c r="T395" i="5"/>
  <c r="P395" i="5"/>
  <c r="O396" i="5"/>
  <c r="V394" i="5"/>
  <c r="W394" i="5"/>
  <c r="U394" i="5"/>
  <c r="F210" i="4"/>
  <c r="D210" i="4" s="1"/>
  <c r="E210" i="4" s="1"/>
  <c r="H210" i="4" s="1"/>
  <c r="B211" i="4" s="1"/>
  <c r="H281" i="3"/>
  <c r="C281" i="3"/>
  <c r="B282" i="3"/>
  <c r="E280" i="3"/>
  <c r="F280" i="3"/>
  <c r="D280" i="3"/>
  <c r="F211" i="1"/>
  <c r="D211" i="1" s="1"/>
  <c r="E211" i="1" s="1"/>
  <c r="H211" i="1" s="1"/>
  <c r="B212" i="1" s="1"/>
  <c r="V395" i="5" l="1"/>
  <c r="W395" i="5"/>
  <c r="U395" i="5"/>
  <c r="Q395" i="5"/>
  <c r="M395" i="5"/>
  <c r="N397" i="5"/>
  <c r="T396" i="5"/>
  <c r="P396" i="5"/>
  <c r="O397" i="5"/>
  <c r="C211" i="4"/>
  <c r="H282" i="3"/>
  <c r="C282" i="3"/>
  <c r="B283" i="3"/>
  <c r="E281" i="3"/>
  <c r="D281" i="3"/>
  <c r="F281" i="3"/>
  <c r="C212" i="1"/>
  <c r="Q396" i="5" l="1"/>
  <c r="M396" i="5"/>
  <c r="N398" i="5"/>
  <c r="T397" i="5"/>
  <c r="P397" i="5"/>
  <c r="O398" i="5"/>
  <c r="V396" i="5"/>
  <c r="W396" i="5"/>
  <c r="U396" i="5"/>
  <c r="F211" i="4"/>
  <c r="D211" i="4" s="1"/>
  <c r="E211" i="4" s="1"/>
  <c r="H211" i="4" s="1"/>
  <c r="B212" i="4" s="1"/>
  <c r="H283" i="3"/>
  <c r="C283" i="3"/>
  <c r="B284" i="3"/>
  <c r="E282" i="3"/>
  <c r="F282" i="3"/>
  <c r="D282" i="3"/>
  <c r="F212" i="1"/>
  <c r="D212" i="1" s="1"/>
  <c r="E212" i="1" s="1"/>
  <c r="H212" i="1" s="1"/>
  <c r="B213" i="1" s="1"/>
  <c r="V397" i="5" l="1"/>
  <c r="W397" i="5"/>
  <c r="U397" i="5"/>
  <c r="Q397" i="5"/>
  <c r="M397" i="5"/>
  <c r="N399" i="5"/>
  <c r="T398" i="5"/>
  <c r="P398" i="5"/>
  <c r="O399" i="5"/>
  <c r="C212" i="4"/>
  <c r="H284" i="3"/>
  <c r="C284" i="3"/>
  <c r="B285" i="3"/>
  <c r="E283" i="3"/>
  <c r="D283" i="3"/>
  <c r="F283" i="3"/>
  <c r="C213" i="1"/>
  <c r="Q398" i="5" l="1"/>
  <c r="M398" i="5" s="1"/>
  <c r="N400" i="5"/>
  <c r="T399" i="5"/>
  <c r="P399" i="5"/>
  <c r="O400" i="5"/>
  <c r="V398" i="5"/>
  <c r="W398" i="5"/>
  <c r="U398" i="5"/>
  <c r="F212" i="4"/>
  <c r="D212" i="4" s="1"/>
  <c r="E212" i="4" s="1"/>
  <c r="H212" i="4" s="1"/>
  <c r="B213" i="4" s="1"/>
  <c r="H285" i="3"/>
  <c r="C285" i="3"/>
  <c r="B286" i="3"/>
  <c r="E284" i="3"/>
  <c r="F284" i="3"/>
  <c r="D284" i="3"/>
  <c r="F213" i="1"/>
  <c r="D213" i="1" s="1"/>
  <c r="E213" i="1" s="1"/>
  <c r="H213" i="1" s="1"/>
  <c r="B214" i="1" s="1"/>
  <c r="V399" i="5" l="1"/>
  <c r="W399" i="5"/>
  <c r="U399" i="5"/>
  <c r="Q399" i="5"/>
  <c r="M399" i="5" s="1"/>
  <c r="N401" i="5"/>
  <c r="T400" i="5"/>
  <c r="P400" i="5"/>
  <c r="O401" i="5"/>
  <c r="C213" i="4"/>
  <c r="H286" i="3"/>
  <c r="C286" i="3"/>
  <c r="B287" i="3"/>
  <c r="E285" i="3"/>
  <c r="D285" i="3"/>
  <c r="F285" i="3"/>
  <c r="C214" i="1"/>
  <c r="Q400" i="5" l="1"/>
  <c r="M400" i="5" s="1"/>
  <c r="N402" i="5"/>
  <c r="T401" i="5"/>
  <c r="P401" i="5"/>
  <c r="O402" i="5"/>
  <c r="V400" i="5"/>
  <c r="W400" i="5"/>
  <c r="U400" i="5"/>
  <c r="F213" i="4"/>
  <c r="D213" i="4" s="1"/>
  <c r="E213" i="4" s="1"/>
  <c r="H213" i="4" s="1"/>
  <c r="B214" i="4" s="1"/>
  <c r="H287" i="3"/>
  <c r="C287" i="3"/>
  <c r="B288" i="3"/>
  <c r="E286" i="3"/>
  <c r="F286" i="3"/>
  <c r="D286" i="3"/>
  <c r="F214" i="1"/>
  <c r="D214" i="1" s="1"/>
  <c r="E214" i="1" s="1"/>
  <c r="H214" i="1" s="1"/>
  <c r="B215" i="1" s="1"/>
  <c r="V401" i="5" l="1"/>
  <c r="W401" i="5"/>
  <c r="U401" i="5"/>
  <c r="Q401" i="5"/>
  <c r="M401" i="5" s="1"/>
  <c r="N403" i="5"/>
  <c r="T402" i="5"/>
  <c r="P402" i="5"/>
  <c r="O403" i="5"/>
  <c r="C214" i="4"/>
  <c r="H288" i="3"/>
  <c r="C288" i="3"/>
  <c r="B289" i="3"/>
  <c r="E287" i="3"/>
  <c r="D287" i="3"/>
  <c r="F287" i="3"/>
  <c r="C215" i="1"/>
  <c r="Q402" i="5" l="1"/>
  <c r="M402" i="5"/>
  <c r="N404" i="5"/>
  <c r="T403" i="5"/>
  <c r="P403" i="5"/>
  <c r="O404" i="5"/>
  <c r="V402" i="5"/>
  <c r="W402" i="5"/>
  <c r="U402" i="5"/>
  <c r="F214" i="4"/>
  <c r="D214" i="4" s="1"/>
  <c r="E214" i="4" s="1"/>
  <c r="H214" i="4" s="1"/>
  <c r="B215" i="4" s="1"/>
  <c r="H289" i="3"/>
  <c r="C289" i="3"/>
  <c r="B290" i="3"/>
  <c r="E288" i="3"/>
  <c r="F288" i="3"/>
  <c r="D288" i="3"/>
  <c r="F215" i="1"/>
  <c r="D215" i="1" s="1"/>
  <c r="E215" i="1" s="1"/>
  <c r="H215" i="1" s="1"/>
  <c r="B216" i="1" s="1"/>
  <c r="V403" i="5" l="1"/>
  <c r="W403" i="5"/>
  <c r="U403" i="5"/>
  <c r="Q403" i="5"/>
  <c r="M403" i="5"/>
  <c r="N405" i="5"/>
  <c r="T404" i="5"/>
  <c r="P404" i="5"/>
  <c r="O405" i="5"/>
  <c r="C215" i="4"/>
  <c r="H290" i="3"/>
  <c r="C290" i="3"/>
  <c r="B291" i="3"/>
  <c r="E289" i="3"/>
  <c r="D289" i="3"/>
  <c r="F289" i="3"/>
  <c r="C216" i="1"/>
  <c r="Q404" i="5" l="1"/>
  <c r="M404" i="5"/>
  <c r="N406" i="5"/>
  <c r="T405" i="5"/>
  <c r="P405" i="5"/>
  <c r="O406" i="5"/>
  <c r="V404" i="5"/>
  <c r="W404" i="5"/>
  <c r="U404" i="5"/>
  <c r="F215" i="4"/>
  <c r="D215" i="4" s="1"/>
  <c r="E215" i="4" s="1"/>
  <c r="H215" i="4" s="1"/>
  <c r="B216" i="4" s="1"/>
  <c r="H291" i="3"/>
  <c r="C291" i="3"/>
  <c r="B292" i="3"/>
  <c r="E290" i="3"/>
  <c r="F290" i="3"/>
  <c r="D290" i="3"/>
  <c r="F216" i="1"/>
  <c r="D216" i="1" s="1"/>
  <c r="E216" i="1" s="1"/>
  <c r="H216" i="1" s="1"/>
  <c r="B217" i="1" s="1"/>
  <c r="V405" i="5" l="1"/>
  <c r="W405" i="5"/>
  <c r="U405" i="5"/>
  <c r="Q405" i="5"/>
  <c r="M405" i="5"/>
  <c r="N407" i="5"/>
  <c r="T406" i="5"/>
  <c r="P406" i="5"/>
  <c r="O407" i="5"/>
  <c r="C216" i="4"/>
  <c r="H292" i="3"/>
  <c r="C292" i="3"/>
  <c r="B293" i="3"/>
  <c r="E291" i="3"/>
  <c r="D291" i="3"/>
  <c r="F291" i="3"/>
  <c r="C217" i="1"/>
  <c r="Q406" i="5" l="1"/>
  <c r="M406" i="5"/>
  <c r="N408" i="5"/>
  <c r="T407" i="5"/>
  <c r="P407" i="5"/>
  <c r="O408" i="5"/>
  <c r="V406" i="5"/>
  <c r="W406" i="5"/>
  <c r="U406" i="5"/>
  <c r="F216" i="4"/>
  <c r="D216" i="4" s="1"/>
  <c r="E216" i="4" s="1"/>
  <c r="H216" i="4" s="1"/>
  <c r="B217" i="4" s="1"/>
  <c r="H293" i="3"/>
  <c r="C293" i="3"/>
  <c r="B294" i="3"/>
  <c r="E292" i="3"/>
  <c r="F292" i="3"/>
  <c r="D292" i="3"/>
  <c r="F217" i="1"/>
  <c r="D217" i="1" s="1"/>
  <c r="E217" i="1" s="1"/>
  <c r="H217" i="1" s="1"/>
  <c r="B218" i="1" s="1"/>
  <c r="V407" i="5" l="1"/>
  <c r="W407" i="5"/>
  <c r="U407" i="5"/>
  <c r="Q407" i="5"/>
  <c r="M407" i="5"/>
  <c r="N409" i="5"/>
  <c r="T408" i="5"/>
  <c r="P408" i="5"/>
  <c r="O409" i="5"/>
  <c r="C217" i="4"/>
  <c r="H294" i="3"/>
  <c r="C294" i="3"/>
  <c r="B295" i="3"/>
  <c r="E293" i="3"/>
  <c r="D293" i="3"/>
  <c r="F293" i="3"/>
  <c r="C218" i="1"/>
  <c r="Q408" i="5" l="1"/>
  <c r="M408" i="5"/>
  <c r="N410" i="5"/>
  <c r="T409" i="5"/>
  <c r="P409" i="5"/>
  <c r="O410" i="5"/>
  <c r="V408" i="5"/>
  <c r="W408" i="5"/>
  <c r="U408" i="5"/>
  <c r="F217" i="4"/>
  <c r="D217" i="4" s="1"/>
  <c r="E217" i="4" s="1"/>
  <c r="H217" i="4" s="1"/>
  <c r="B218" i="4" s="1"/>
  <c r="H295" i="3"/>
  <c r="C295" i="3"/>
  <c r="B296" i="3"/>
  <c r="E294" i="3"/>
  <c r="F294" i="3"/>
  <c r="D294" i="3"/>
  <c r="F218" i="1"/>
  <c r="D218" i="1" s="1"/>
  <c r="E218" i="1" s="1"/>
  <c r="H218" i="1" s="1"/>
  <c r="B219" i="1" s="1"/>
  <c r="V409" i="5" l="1"/>
  <c r="W409" i="5"/>
  <c r="U409" i="5"/>
  <c r="Q409" i="5"/>
  <c r="M409" i="5"/>
  <c r="N411" i="5"/>
  <c r="T410" i="5"/>
  <c r="P410" i="5"/>
  <c r="O411" i="5"/>
  <c r="C218" i="4"/>
  <c r="H296" i="3"/>
  <c r="C296" i="3"/>
  <c r="B297" i="3"/>
  <c r="E295" i="3"/>
  <c r="D295" i="3"/>
  <c r="F295" i="3"/>
  <c r="C219" i="1"/>
  <c r="Q410" i="5" l="1"/>
  <c r="M410" i="5" s="1"/>
  <c r="N412" i="5"/>
  <c r="T411" i="5"/>
  <c r="P411" i="5"/>
  <c r="O412" i="5"/>
  <c r="V410" i="5"/>
  <c r="W410" i="5"/>
  <c r="U410" i="5"/>
  <c r="F218" i="4"/>
  <c r="D218" i="4" s="1"/>
  <c r="E218" i="4" s="1"/>
  <c r="H218" i="4" s="1"/>
  <c r="B219" i="4" s="1"/>
  <c r="H297" i="3"/>
  <c r="C297" i="3"/>
  <c r="B298" i="3"/>
  <c r="E296" i="3"/>
  <c r="F296" i="3"/>
  <c r="D296" i="3"/>
  <c r="F219" i="1"/>
  <c r="D219" i="1" s="1"/>
  <c r="E219" i="1" s="1"/>
  <c r="H219" i="1" s="1"/>
  <c r="B220" i="1" s="1"/>
  <c r="V411" i="5" l="1"/>
  <c r="W411" i="5"/>
  <c r="U411" i="5"/>
  <c r="Q411" i="5"/>
  <c r="M411" i="5" s="1"/>
  <c r="N413" i="5"/>
  <c r="T412" i="5"/>
  <c r="P412" i="5"/>
  <c r="O413" i="5"/>
  <c r="C219" i="4"/>
  <c r="H298" i="3"/>
  <c r="C298" i="3"/>
  <c r="B299" i="3"/>
  <c r="E297" i="3"/>
  <c r="D297" i="3"/>
  <c r="F297" i="3"/>
  <c r="C220" i="1"/>
  <c r="Q412" i="5" l="1"/>
  <c r="M412" i="5" s="1"/>
  <c r="N414" i="5"/>
  <c r="T413" i="5"/>
  <c r="P413" i="5"/>
  <c r="O414" i="5"/>
  <c r="V412" i="5"/>
  <c r="W412" i="5"/>
  <c r="U412" i="5"/>
  <c r="F219" i="4"/>
  <c r="D219" i="4" s="1"/>
  <c r="E219" i="4" s="1"/>
  <c r="H219" i="4" s="1"/>
  <c r="B220" i="4" s="1"/>
  <c r="H299" i="3"/>
  <c r="C299" i="3"/>
  <c r="B300" i="3"/>
  <c r="E298" i="3"/>
  <c r="F298" i="3"/>
  <c r="D298" i="3"/>
  <c r="F220" i="1"/>
  <c r="D220" i="1" s="1"/>
  <c r="E220" i="1" s="1"/>
  <c r="H220" i="1" s="1"/>
  <c r="B221" i="1" s="1"/>
  <c r="V413" i="5" l="1"/>
  <c r="W413" i="5"/>
  <c r="U413" i="5"/>
  <c r="Q413" i="5"/>
  <c r="M413" i="5" s="1"/>
  <c r="N415" i="5"/>
  <c r="T414" i="5"/>
  <c r="P414" i="5"/>
  <c r="O415" i="5"/>
  <c r="C220" i="4"/>
  <c r="H300" i="3"/>
  <c r="C300" i="3"/>
  <c r="B301" i="3"/>
  <c r="E299" i="3"/>
  <c r="D299" i="3"/>
  <c r="F299" i="3"/>
  <c r="C221" i="1"/>
  <c r="Q414" i="5" l="1"/>
  <c r="M414" i="5"/>
  <c r="N416" i="5"/>
  <c r="T415" i="5"/>
  <c r="P415" i="5"/>
  <c r="O416" i="5"/>
  <c r="V414" i="5"/>
  <c r="W414" i="5"/>
  <c r="U414" i="5"/>
  <c r="F220" i="4"/>
  <c r="D220" i="4" s="1"/>
  <c r="E220" i="4" s="1"/>
  <c r="H220" i="4" s="1"/>
  <c r="B221" i="4" s="1"/>
  <c r="H301" i="3"/>
  <c r="C301" i="3"/>
  <c r="B302" i="3"/>
  <c r="E300" i="3"/>
  <c r="F300" i="3"/>
  <c r="D300" i="3"/>
  <c r="F221" i="1"/>
  <c r="D221" i="1" s="1"/>
  <c r="E221" i="1" s="1"/>
  <c r="H221" i="1" s="1"/>
  <c r="B222" i="1" s="1"/>
  <c r="V415" i="5" l="1"/>
  <c r="W415" i="5"/>
  <c r="U415" i="5"/>
  <c r="Q415" i="5"/>
  <c r="M415" i="5"/>
  <c r="N417" i="5"/>
  <c r="T416" i="5"/>
  <c r="P416" i="5"/>
  <c r="O417" i="5"/>
  <c r="C221" i="4"/>
  <c r="H302" i="3"/>
  <c r="C302" i="3"/>
  <c r="B303" i="3"/>
  <c r="E301" i="3"/>
  <c r="D301" i="3"/>
  <c r="F301" i="3"/>
  <c r="C222" i="1"/>
  <c r="Q416" i="5" l="1"/>
  <c r="M416" i="5"/>
  <c r="N418" i="5"/>
  <c r="T417" i="5"/>
  <c r="P417" i="5"/>
  <c r="O418" i="5"/>
  <c r="V416" i="5"/>
  <c r="W416" i="5"/>
  <c r="U416" i="5"/>
  <c r="F221" i="4"/>
  <c r="D221" i="4" s="1"/>
  <c r="E221" i="4" s="1"/>
  <c r="H221" i="4" s="1"/>
  <c r="B222" i="4" s="1"/>
  <c r="H303" i="3"/>
  <c r="C303" i="3"/>
  <c r="B304" i="3"/>
  <c r="E302" i="3"/>
  <c r="F302" i="3"/>
  <c r="D302" i="3"/>
  <c r="F222" i="1"/>
  <c r="D222" i="1" s="1"/>
  <c r="E222" i="1" s="1"/>
  <c r="H222" i="1" s="1"/>
  <c r="B223" i="1" s="1"/>
  <c r="V417" i="5" l="1"/>
  <c r="W417" i="5"/>
  <c r="U417" i="5"/>
  <c r="Q417" i="5"/>
  <c r="M417" i="5"/>
  <c r="N419" i="5"/>
  <c r="T418" i="5"/>
  <c r="P418" i="5"/>
  <c r="O419" i="5"/>
  <c r="C222" i="4"/>
  <c r="H304" i="3"/>
  <c r="C304" i="3"/>
  <c r="B305" i="3"/>
  <c r="E303" i="3"/>
  <c r="D303" i="3"/>
  <c r="F303" i="3"/>
  <c r="C223" i="1"/>
  <c r="Q418" i="5" l="1"/>
  <c r="M418" i="5"/>
  <c r="N420" i="5"/>
  <c r="T419" i="5"/>
  <c r="P419" i="5"/>
  <c r="O420" i="5"/>
  <c r="V418" i="5"/>
  <c r="W418" i="5"/>
  <c r="U418" i="5"/>
  <c r="F222" i="4"/>
  <c r="D222" i="4" s="1"/>
  <c r="E222" i="4" s="1"/>
  <c r="H222" i="4" s="1"/>
  <c r="B223" i="4" s="1"/>
  <c r="H305" i="3"/>
  <c r="C305" i="3"/>
  <c r="B306" i="3"/>
  <c r="E304" i="3"/>
  <c r="F304" i="3"/>
  <c r="D304" i="3"/>
  <c r="F223" i="1"/>
  <c r="D223" i="1" s="1"/>
  <c r="E223" i="1" s="1"/>
  <c r="H223" i="1" s="1"/>
  <c r="B224" i="1" s="1"/>
  <c r="V419" i="5" l="1"/>
  <c r="W419" i="5"/>
  <c r="U419" i="5"/>
  <c r="Q419" i="5"/>
  <c r="M419" i="5"/>
  <c r="N421" i="5"/>
  <c r="T420" i="5"/>
  <c r="P420" i="5"/>
  <c r="O421" i="5"/>
  <c r="C223" i="4"/>
  <c r="H306" i="3"/>
  <c r="C306" i="3"/>
  <c r="B307" i="3"/>
  <c r="E305" i="3"/>
  <c r="D305" i="3"/>
  <c r="F305" i="3"/>
  <c r="C224" i="1"/>
  <c r="Q420" i="5" l="1"/>
  <c r="M420" i="5"/>
  <c r="N422" i="5"/>
  <c r="T421" i="5"/>
  <c r="P421" i="5"/>
  <c r="O422" i="5"/>
  <c r="V420" i="5"/>
  <c r="W420" i="5"/>
  <c r="U420" i="5"/>
  <c r="F223" i="4"/>
  <c r="D223" i="4" s="1"/>
  <c r="E223" i="4" s="1"/>
  <c r="H223" i="4" s="1"/>
  <c r="B224" i="4" s="1"/>
  <c r="H307" i="3"/>
  <c r="C307" i="3"/>
  <c r="B308" i="3"/>
  <c r="E306" i="3"/>
  <c r="F306" i="3"/>
  <c r="D306" i="3"/>
  <c r="F224" i="1"/>
  <c r="D224" i="1" s="1"/>
  <c r="E224" i="1" s="1"/>
  <c r="H224" i="1" s="1"/>
  <c r="B225" i="1" s="1"/>
  <c r="V421" i="5" l="1"/>
  <c r="W421" i="5"/>
  <c r="U421" i="5"/>
  <c r="Q421" i="5"/>
  <c r="M421" i="5"/>
  <c r="N423" i="5"/>
  <c r="T422" i="5"/>
  <c r="P422" i="5"/>
  <c r="O423" i="5"/>
  <c r="C224" i="4"/>
  <c r="H308" i="3"/>
  <c r="C308" i="3"/>
  <c r="B309" i="3"/>
  <c r="E307" i="3"/>
  <c r="D307" i="3"/>
  <c r="F307" i="3"/>
  <c r="C225" i="1"/>
  <c r="Q422" i="5" l="1"/>
  <c r="M422" i="5" s="1"/>
  <c r="N424" i="5"/>
  <c r="T423" i="5"/>
  <c r="P423" i="5"/>
  <c r="O424" i="5"/>
  <c r="V422" i="5"/>
  <c r="W422" i="5"/>
  <c r="U422" i="5"/>
  <c r="F224" i="4"/>
  <c r="D224" i="4" s="1"/>
  <c r="E224" i="4" s="1"/>
  <c r="H224" i="4" s="1"/>
  <c r="B225" i="4" s="1"/>
  <c r="H309" i="3"/>
  <c r="C309" i="3"/>
  <c r="B310" i="3"/>
  <c r="E308" i="3"/>
  <c r="F308" i="3"/>
  <c r="D308" i="3"/>
  <c r="F225" i="1"/>
  <c r="D225" i="1" s="1"/>
  <c r="E225" i="1" s="1"/>
  <c r="H225" i="1" s="1"/>
  <c r="B226" i="1" s="1"/>
  <c r="V423" i="5" l="1"/>
  <c r="W423" i="5"/>
  <c r="U423" i="5"/>
  <c r="Q423" i="5"/>
  <c r="M423" i="5" s="1"/>
  <c r="N425" i="5"/>
  <c r="T424" i="5"/>
  <c r="P424" i="5"/>
  <c r="O425" i="5"/>
  <c r="C225" i="4"/>
  <c r="E309" i="3"/>
  <c r="D309" i="3"/>
  <c r="F309" i="3"/>
  <c r="H310" i="3"/>
  <c r="C310" i="3"/>
  <c r="B311" i="3"/>
  <c r="C226" i="1"/>
  <c r="Q424" i="5" l="1"/>
  <c r="M424" i="5" s="1"/>
  <c r="N426" i="5"/>
  <c r="T425" i="5"/>
  <c r="P425" i="5"/>
  <c r="O426" i="5"/>
  <c r="V424" i="5"/>
  <c r="W424" i="5"/>
  <c r="U424" i="5"/>
  <c r="F225" i="4"/>
  <c r="D225" i="4" s="1"/>
  <c r="E225" i="4" s="1"/>
  <c r="H225" i="4" s="1"/>
  <c r="B226" i="4" s="1"/>
  <c r="H311" i="3"/>
  <c r="C311" i="3"/>
  <c r="B312" i="3"/>
  <c r="E310" i="3"/>
  <c r="F310" i="3"/>
  <c r="D310" i="3"/>
  <c r="F226" i="1"/>
  <c r="D226" i="1" s="1"/>
  <c r="E226" i="1" s="1"/>
  <c r="H226" i="1" s="1"/>
  <c r="B227" i="1" s="1"/>
  <c r="V425" i="5" l="1"/>
  <c r="W425" i="5"/>
  <c r="U425" i="5"/>
  <c r="Q425" i="5"/>
  <c r="M425" i="5" s="1"/>
  <c r="N427" i="5"/>
  <c r="T426" i="5"/>
  <c r="P426" i="5"/>
  <c r="O427" i="5"/>
  <c r="C226" i="4"/>
  <c r="H312" i="3"/>
  <c r="C312" i="3"/>
  <c r="B313" i="3"/>
  <c r="E311" i="3"/>
  <c r="D311" i="3"/>
  <c r="F311" i="3"/>
  <c r="C227" i="1"/>
  <c r="Q426" i="5" l="1"/>
  <c r="M426" i="5"/>
  <c r="N428" i="5"/>
  <c r="T427" i="5"/>
  <c r="P427" i="5"/>
  <c r="O428" i="5"/>
  <c r="V426" i="5"/>
  <c r="W426" i="5"/>
  <c r="U426" i="5"/>
  <c r="F226" i="4"/>
  <c r="D226" i="4" s="1"/>
  <c r="E226" i="4" s="1"/>
  <c r="H226" i="4" s="1"/>
  <c r="B227" i="4" s="1"/>
  <c r="H313" i="3"/>
  <c r="C313" i="3"/>
  <c r="B314" i="3"/>
  <c r="E312" i="3"/>
  <c r="F312" i="3"/>
  <c r="D312" i="3"/>
  <c r="F227" i="1"/>
  <c r="D227" i="1" s="1"/>
  <c r="E227" i="1" s="1"/>
  <c r="H227" i="1" s="1"/>
  <c r="B228" i="1" s="1"/>
  <c r="V427" i="5" l="1"/>
  <c r="W427" i="5"/>
  <c r="U427" i="5"/>
  <c r="Q427" i="5"/>
  <c r="M427" i="5"/>
  <c r="N429" i="5"/>
  <c r="T428" i="5"/>
  <c r="P428" i="5"/>
  <c r="O429" i="5"/>
  <c r="C227" i="4"/>
  <c r="H314" i="3"/>
  <c r="C314" i="3"/>
  <c r="B315" i="3"/>
  <c r="E313" i="3"/>
  <c r="D313" i="3"/>
  <c r="F313" i="3"/>
  <c r="C228" i="1"/>
  <c r="V428" i="5" l="1"/>
  <c r="W428" i="5"/>
  <c r="U428" i="5"/>
  <c r="Q428" i="5"/>
  <c r="M428" i="5"/>
  <c r="N430" i="5"/>
  <c r="T429" i="5"/>
  <c r="P429" i="5"/>
  <c r="O430" i="5"/>
  <c r="F227" i="4"/>
  <c r="D227" i="4" s="1"/>
  <c r="E227" i="4" s="1"/>
  <c r="H227" i="4" s="1"/>
  <c r="B228" i="4" s="1"/>
  <c r="H315" i="3"/>
  <c r="C315" i="3"/>
  <c r="B316" i="3"/>
  <c r="E314" i="3"/>
  <c r="F314" i="3"/>
  <c r="D314" i="3"/>
  <c r="F228" i="1"/>
  <c r="D228" i="1" s="1"/>
  <c r="E228" i="1" s="1"/>
  <c r="H228" i="1" s="1"/>
  <c r="B229" i="1" s="1"/>
  <c r="V429" i="5" l="1"/>
  <c r="W429" i="5"/>
  <c r="U429" i="5"/>
  <c r="Q429" i="5"/>
  <c r="M429" i="5"/>
  <c r="N431" i="5"/>
  <c r="T430" i="5"/>
  <c r="P430" i="5"/>
  <c r="O431" i="5"/>
  <c r="C228" i="4"/>
  <c r="H316" i="3"/>
  <c r="C316" i="3"/>
  <c r="B317" i="3"/>
  <c r="E315" i="3"/>
  <c r="D315" i="3"/>
  <c r="F315" i="3"/>
  <c r="C229" i="1"/>
  <c r="V430" i="5" l="1"/>
  <c r="W430" i="5"/>
  <c r="U430" i="5"/>
  <c r="Q430" i="5"/>
  <c r="M430" i="5"/>
  <c r="N432" i="5"/>
  <c r="T431" i="5"/>
  <c r="P431" i="5"/>
  <c r="O432" i="5"/>
  <c r="F228" i="4"/>
  <c r="D228" i="4" s="1"/>
  <c r="E228" i="4" s="1"/>
  <c r="H228" i="4" s="1"/>
  <c r="B229" i="4" s="1"/>
  <c r="H317" i="3"/>
  <c r="C317" i="3"/>
  <c r="B318" i="3"/>
  <c r="E316" i="3"/>
  <c r="F316" i="3"/>
  <c r="D316" i="3"/>
  <c r="F229" i="1"/>
  <c r="D229" i="1" s="1"/>
  <c r="E229" i="1" s="1"/>
  <c r="H229" i="1" s="1"/>
  <c r="B230" i="1" s="1"/>
  <c r="V431" i="5" l="1"/>
  <c r="W431" i="5"/>
  <c r="U431" i="5"/>
  <c r="Q431" i="5"/>
  <c r="M431" i="5"/>
  <c r="N433" i="5"/>
  <c r="T432" i="5"/>
  <c r="P432" i="5"/>
  <c r="O433" i="5"/>
  <c r="C229" i="4"/>
  <c r="H318" i="3"/>
  <c r="C318" i="3"/>
  <c r="B319" i="3"/>
  <c r="E317" i="3"/>
  <c r="D317" i="3"/>
  <c r="F317" i="3"/>
  <c r="C230" i="1"/>
  <c r="V432" i="5" l="1"/>
  <c r="W432" i="5"/>
  <c r="U432" i="5"/>
  <c r="Q432" i="5"/>
  <c r="M432" i="5"/>
  <c r="N434" i="5"/>
  <c r="T433" i="5"/>
  <c r="P433" i="5"/>
  <c r="O434" i="5"/>
  <c r="F229" i="4"/>
  <c r="D229" i="4" s="1"/>
  <c r="E229" i="4" s="1"/>
  <c r="H229" i="4" s="1"/>
  <c r="B230" i="4" s="1"/>
  <c r="H319" i="3"/>
  <c r="C319" i="3"/>
  <c r="B320" i="3"/>
  <c r="E318" i="3"/>
  <c r="F318" i="3"/>
  <c r="D318" i="3"/>
  <c r="F230" i="1"/>
  <c r="D230" i="1" s="1"/>
  <c r="E230" i="1" s="1"/>
  <c r="H230" i="1" s="1"/>
  <c r="B231" i="1" s="1"/>
  <c r="V433" i="5" l="1"/>
  <c r="W433" i="5"/>
  <c r="U433" i="5"/>
  <c r="Q433" i="5"/>
  <c r="M433" i="5"/>
  <c r="N435" i="5"/>
  <c r="T434" i="5"/>
  <c r="P434" i="5"/>
  <c r="O435" i="5"/>
  <c r="C230" i="4"/>
  <c r="H320" i="3"/>
  <c r="C320" i="3"/>
  <c r="B321" i="3"/>
  <c r="E319" i="3"/>
  <c r="D319" i="3"/>
  <c r="F319" i="3"/>
  <c r="C231" i="1"/>
  <c r="V434" i="5" l="1"/>
  <c r="W434" i="5"/>
  <c r="U434" i="5"/>
  <c r="Q434" i="5"/>
  <c r="M434" i="5"/>
  <c r="N436" i="5"/>
  <c r="T435" i="5"/>
  <c r="P435" i="5"/>
  <c r="O436" i="5"/>
  <c r="F230" i="4"/>
  <c r="D230" i="4" s="1"/>
  <c r="E230" i="4" s="1"/>
  <c r="H230" i="4" s="1"/>
  <c r="B231" i="4" s="1"/>
  <c r="H321" i="3"/>
  <c r="C321" i="3"/>
  <c r="B322" i="3"/>
  <c r="E320" i="3"/>
  <c r="F320" i="3"/>
  <c r="D320" i="3"/>
  <c r="F231" i="1"/>
  <c r="D231" i="1" s="1"/>
  <c r="E231" i="1" s="1"/>
  <c r="H231" i="1" s="1"/>
  <c r="B232" i="1" s="1"/>
  <c r="V435" i="5" l="1"/>
  <c r="W435" i="5"/>
  <c r="U435" i="5"/>
  <c r="Q435" i="5"/>
  <c r="M435" i="5"/>
  <c r="O437" i="5"/>
  <c r="N437" i="5"/>
  <c r="T436" i="5"/>
  <c r="P436" i="5"/>
  <c r="C231" i="4"/>
  <c r="H322" i="3"/>
  <c r="C322" i="3"/>
  <c r="B323" i="3"/>
  <c r="E321" i="3"/>
  <c r="D321" i="3"/>
  <c r="F321" i="3"/>
  <c r="C232" i="1"/>
  <c r="Q436" i="5" l="1"/>
  <c r="M436" i="5" s="1"/>
  <c r="O438" i="5"/>
  <c r="N438" i="5"/>
  <c r="T437" i="5"/>
  <c r="P437" i="5"/>
  <c r="V436" i="5"/>
  <c r="W436" i="5"/>
  <c r="U436" i="5"/>
  <c r="F231" i="4"/>
  <c r="D231" i="4" s="1"/>
  <c r="E231" i="4" s="1"/>
  <c r="H231" i="4" s="1"/>
  <c r="B232" i="4" s="1"/>
  <c r="H323" i="3"/>
  <c r="C323" i="3"/>
  <c r="B324" i="3"/>
  <c r="E322" i="3"/>
  <c r="F322" i="3"/>
  <c r="D322" i="3"/>
  <c r="F232" i="1"/>
  <c r="D232" i="1" s="1"/>
  <c r="E232" i="1" s="1"/>
  <c r="H232" i="1" s="1"/>
  <c r="B233" i="1" s="1"/>
  <c r="W437" i="5" l="1"/>
  <c r="U437" i="5"/>
  <c r="V437" i="5"/>
  <c r="Q437" i="5"/>
  <c r="M437" i="5" s="1"/>
  <c r="O439" i="5"/>
  <c r="N439" i="5"/>
  <c r="T438" i="5"/>
  <c r="P438" i="5"/>
  <c r="C232" i="4"/>
  <c r="H324" i="3"/>
  <c r="C324" i="3"/>
  <c r="B325" i="3"/>
  <c r="E323" i="3"/>
  <c r="D323" i="3"/>
  <c r="F323" i="3"/>
  <c r="C233" i="1"/>
  <c r="Q438" i="5" l="1"/>
  <c r="M438" i="5"/>
  <c r="O440" i="5"/>
  <c r="N440" i="5"/>
  <c r="T439" i="5"/>
  <c r="P439" i="5"/>
  <c r="W438" i="5"/>
  <c r="U438" i="5"/>
  <c r="V438" i="5"/>
  <c r="F232" i="4"/>
  <c r="D232" i="4" s="1"/>
  <c r="E232" i="4" s="1"/>
  <c r="H232" i="4" s="1"/>
  <c r="B233" i="4" s="1"/>
  <c r="H325" i="3"/>
  <c r="C325" i="3"/>
  <c r="B326" i="3"/>
  <c r="E324" i="3"/>
  <c r="F324" i="3"/>
  <c r="D324" i="3"/>
  <c r="F233" i="1"/>
  <c r="D233" i="1" s="1"/>
  <c r="E233" i="1" s="1"/>
  <c r="H233" i="1" s="1"/>
  <c r="B234" i="1" s="1"/>
  <c r="W439" i="5" l="1"/>
  <c r="U439" i="5"/>
  <c r="V439" i="5"/>
  <c r="Q439" i="5"/>
  <c r="M439" i="5"/>
  <c r="O441" i="5"/>
  <c r="N441" i="5"/>
  <c r="T440" i="5"/>
  <c r="P440" i="5"/>
  <c r="C233" i="4"/>
  <c r="H326" i="3"/>
  <c r="C326" i="3"/>
  <c r="B327" i="3"/>
  <c r="E325" i="3"/>
  <c r="D325" i="3"/>
  <c r="F325" i="3"/>
  <c r="C234" i="1"/>
  <c r="Q440" i="5" l="1"/>
  <c r="M440" i="5"/>
  <c r="O442" i="5"/>
  <c r="N442" i="5"/>
  <c r="T441" i="5"/>
  <c r="P441" i="5"/>
  <c r="W440" i="5"/>
  <c r="U440" i="5"/>
  <c r="V440" i="5"/>
  <c r="F233" i="4"/>
  <c r="D233" i="4" s="1"/>
  <c r="E233" i="4" s="1"/>
  <c r="H233" i="4" s="1"/>
  <c r="B234" i="4" s="1"/>
  <c r="H327" i="3"/>
  <c r="C327" i="3"/>
  <c r="B328" i="3"/>
  <c r="E326" i="3"/>
  <c r="F326" i="3"/>
  <c r="D326" i="3"/>
  <c r="F234" i="1"/>
  <c r="D234" i="1" s="1"/>
  <c r="E234" i="1" s="1"/>
  <c r="H234" i="1" s="1"/>
  <c r="B235" i="1" s="1"/>
  <c r="W441" i="5" l="1"/>
  <c r="U441" i="5"/>
  <c r="V441" i="5"/>
  <c r="Q441" i="5"/>
  <c r="M441" i="5"/>
  <c r="O443" i="5"/>
  <c r="N443" i="5"/>
  <c r="T442" i="5"/>
  <c r="P442" i="5"/>
  <c r="C234" i="4"/>
  <c r="H328" i="3"/>
  <c r="C328" i="3"/>
  <c r="B329" i="3"/>
  <c r="E327" i="3"/>
  <c r="D327" i="3"/>
  <c r="F327" i="3"/>
  <c r="C235" i="1"/>
  <c r="Q442" i="5" l="1"/>
  <c r="M442" i="5"/>
  <c r="O444" i="5"/>
  <c r="N444" i="5"/>
  <c r="T443" i="5"/>
  <c r="P443" i="5"/>
  <c r="W442" i="5"/>
  <c r="U442" i="5"/>
  <c r="V442" i="5"/>
  <c r="F234" i="4"/>
  <c r="D234" i="4" s="1"/>
  <c r="E234" i="4" s="1"/>
  <c r="H234" i="4" s="1"/>
  <c r="B235" i="4" s="1"/>
  <c r="H329" i="3"/>
  <c r="C329" i="3"/>
  <c r="B330" i="3"/>
  <c r="E328" i="3"/>
  <c r="F328" i="3"/>
  <c r="D328" i="3"/>
  <c r="F235" i="1"/>
  <c r="D235" i="1" s="1"/>
  <c r="E235" i="1" s="1"/>
  <c r="H235" i="1" s="1"/>
  <c r="B236" i="1" s="1"/>
  <c r="Q443" i="5" l="1"/>
  <c r="M443" i="5"/>
  <c r="O445" i="5"/>
  <c r="N445" i="5"/>
  <c r="T444" i="5"/>
  <c r="P444" i="5"/>
  <c r="W443" i="5"/>
  <c r="U443" i="5"/>
  <c r="V443" i="5"/>
  <c r="C235" i="4"/>
  <c r="H330" i="3"/>
  <c r="C330" i="3"/>
  <c r="B331" i="3"/>
  <c r="E329" i="3"/>
  <c r="D329" i="3"/>
  <c r="F329" i="3"/>
  <c r="C236" i="1"/>
  <c r="Q444" i="5" l="1"/>
  <c r="M444" i="5"/>
  <c r="O446" i="5"/>
  <c r="N446" i="5"/>
  <c r="T445" i="5"/>
  <c r="P445" i="5"/>
  <c r="W444" i="5"/>
  <c r="U444" i="5"/>
  <c r="V444" i="5"/>
  <c r="F235" i="4"/>
  <c r="D235" i="4" s="1"/>
  <c r="E235" i="4" s="1"/>
  <c r="H235" i="4" s="1"/>
  <c r="B236" i="4" s="1"/>
  <c r="H331" i="3"/>
  <c r="C331" i="3"/>
  <c r="B332" i="3"/>
  <c r="E330" i="3"/>
  <c r="F330" i="3"/>
  <c r="D330" i="3"/>
  <c r="F236" i="1"/>
  <c r="D236" i="1" s="1"/>
  <c r="E236" i="1" s="1"/>
  <c r="H236" i="1" s="1"/>
  <c r="B237" i="1" s="1"/>
  <c r="Q445" i="5" l="1"/>
  <c r="M445" i="5"/>
  <c r="O447" i="5"/>
  <c r="N447" i="5"/>
  <c r="T446" i="5"/>
  <c r="P446" i="5"/>
  <c r="W445" i="5"/>
  <c r="U445" i="5"/>
  <c r="V445" i="5"/>
  <c r="C236" i="4"/>
  <c r="H332" i="3"/>
  <c r="C332" i="3"/>
  <c r="B333" i="3"/>
  <c r="E331" i="3"/>
  <c r="D331" i="3"/>
  <c r="F331" i="3"/>
  <c r="C237" i="1"/>
  <c r="Q446" i="5" l="1"/>
  <c r="M446" i="5" s="1"/>
  <c r="O448" i="5"/>
  <c r="N448" i="5"/>
  <c r="T447" i="5"/>
  <c r="P447" i="5"/>
  <c r="W446" i="5"/>
  <c r="U446" i="5"/>
  <c r="V446" i="5"/>
  <c r="F236" i="4"/>
  <c r="D236" i="4" s="1"/>
  <c r="E236" i="4" s="1"/>
  <c r="H236" i="4" s="1"/>
  <c r="B237" i="4" s="1"/>
  <c r="H333" i="3"/>
  <c r="C333" i="3"/>
  <c r="B334" i="3"/>
  <c r="E332" i="3"/>
  <c r="F332" i="3"/>
  <c r="D332" i="3"/>
  <c r="F237" i="1"/>
  <c r="D237" i="1" s="1"/>
  <c r="E237" i="1" s="1"/>
  <c r="H237" i="1" s="1"/>
  <c r="B238" i="1" s="1"/>
  <c r="Q447" i="5" l="1"/>
  <c r="M447" i="5" s="1"/>
  <c r="O449" i="5"/>
  <c r="N449" i="5"/>
  <c r="T448" i="5"/>
  <c r="P448" i="5"/>
  <c r="W447" i="5"/>
  <c r="U447" i="5"/>
  <c r="V447" i="5"/>
  <c r="C237" i="4"/>
  <c r="H334" i="3"/>
  <c r="C334" i="3"/>
  <c r="B335" i="3"/>
  <c r="E333" i="3"/>
  <c r="D333" i="3"/>
  <c r="F333" i="3"/>
  <c r="C238" i="1"/>
  <c r="Q448" i="5" l="1"/>
  <c r="M448" i="5" s="1"/>
  <c r="O450" i="5"/>
  <c r="N450" i="5"/>
  <c r="T449" i="5"/>
  <c r="P449" i="5"/>
  <c r="W448" i="5"/>
  <c r="U448" i="5"/>
  <c r="V448" i="5"/>
  <c r="F237" i="4"/>
  <c r="D237" i="4" s="1"/>
  <c r="E237" i="4" s="1"/>
  <c r="H237" i="4" s="1"/>
  <c r="B238" i="4" s="1"/>
  <c r="H335" i="3"/>
  <c r="C335" i="3"/>
  <c r="B336" i="3"/>
  <c r="E334" i="3"/>
  <c r="F334" i="3"/>
  <c r="D334" i="3"/>
  <c r="F238" i="1"/>
  <c r="D238" i="1" s="1"/>
  <c r="E238" i="1" s="1"/>
  <c r="H238" i="1" s="1"/>
  <c r="B239" i="1" s="1"/>
  <c r="Q449" i="5" l="1"/>
  <c r="M449" i="5" s="1"/>
  <c r="O451" i="5"/>
  <c r="N451" i="5"/>
  <c r="T450" i="5"/>
  <c r="P450" i="5"/>
  <c r="W449" i="5"/>
  <c r="U449" i="5"/>
  <c r="V449" i="5"/>
  <c r="C238" i="4"/>
  <c r="H336" i="3"/>
  <c r="C336" i="3"/>
  <c r="B337" i="3"/>
  <c r="E335" i="3"/>
  <c r="D335" i="3"/>
  <c r="F335" i="3"/>
  <c r="C239" i="1"/>
  <c r="Q450" i="5" l="1"/>
  <c r="M450" i="5"/>
  <c r="O452" i="5"/>
  <c r="N452" i="5"/>
  <c r="T451" i="5"/>
  <c r="P451" i="5"/>
  <c r="W450" i="5"/>
  <c r="U450" i="5"/>
  <c r="V450" i="5"/>
  <c r="F238" i="4"/>
  <c r="D238" i="4" s="1"/>
  <c r="E238" i="4" s="1"/>
  <c r="H238" i="4" s="1"/>
  <c r="B239" i="4" s="1"/>
  <c r="H337" i="3"/>
  <c r="C337" i="3"/>
  <c r="B338" i="3"/>
  <c r="E336" i="3"/>
  <c r="F336" i="3"/>
  <c r="D336" i="3"/>
  <c r="F239" i="1"/>
  <c r="D239" i="1" s="1"/>
  <c r="E239" i="1" s="1"/>
  <c r="H239" i="1" s="1"/>
  <c r="B240" i="1" s="1"/>
  <c r="Q451" i="5" l="1"/>
  <c r="M451" i="5"/>
  <c r="O453" i="5"/>
  <c r="N453" i="5"/>
  <c r="T452" i="5"/>
  <c r="P452" i="5"/>
  <c r="W451" i="5"/>
  <c r="U451" i="5"/>
  <c r="V451" i="5"/>
  <c r="C239" i="4"/>
  <c r="E337" i="3"/>
  <c r="D337" i="3"/>
  <c r="F337" i="3"/>
  <c r="H338" i="3"/>
  <c r="C338" i="3"/>
  <c r="B339" i="3"/>
  <c r="C240" i="1"/>
  <c r="B241" i="1"/>
  <c r="Q452" i="5" l="1"/>
  <c r="M452" i="5"/>
  <c r="O454" i="5"/>
  <c r="N454" i="5"/>
  <c r="T453" i="5"/>
  <c r="P453" i="5"/>
  <c r="W452" i="5"/>
  <c r="U452" i="5"/>
  <c r="V452" i="5"/>
  <c r="F239" i="4"/>
  <c r="D239" i="4" s="1"/>
  <c r="E239" i="4" s="1"/>
  <c r="H239" i="4" s="1"/>
  <c r="B240" i="4" s="1"/>
  <c r="H339" i="3"/>
  <c r="C339" i="3"/>
  <c r="B340" i="3"/>
  <c r="E338" i="3"/>
  <c r="F338" i="3"/>
  <c r="D338" i="3"/>
  <c r="F240" i="1"/>
  <c r="D240" i="1" s="1"/>
  <c r="E240" i="1" s="1"/>
  <c r="H240" i="1" s="1"/>
  <c r="C241" i="1"/>
  <c r="B242" i="1"/>
  <c r="H241" i="1"/>
  <c r="Q453" i="5" l="1"/>
  <c r="M453" i="5"/>
  <c r="O455" i="5"/>
  <c r="N455" i="5"/>
  <c r="T454" i="5"/>
  <c r="P454" i="5"/>
  <c r="W453" i="5"/>
  <c r="U453" i="5"/>
  <c r="V453" i="5"/>
  <c r="C240" i="4"/>
  <c r="B241" i="4"/>
  <c r="H340" i="3"/>
  <c r="C340" i="3"/>
  <c r="B341" i="3"/>
  <c r="E339" i="3"/>
  <c r="D339" i="3"/>
  <c r="F339" i="3"/>
  <c r="C242" i="1"/>
  <c r="B243" i="1"/>
  <c r="H242" i="1"/>
  <c r="D241" i="1"/>
  <c r="E241" i="1"/>
  <c r="F241" i="1"/>
  <c r="Q454" i="5" l="1"/>
  <c r="M454" i="5"/>
  <c r="O456" i="5"/>
  <c r="N456" i="5"/>
  <c r="T455" i="5"/>
  <c r="P455" i="5"/>
  <c r="W454" i="5"/>
  <c r="U454" i="5"/>
  <c r="V454" i="5"/>
  <c r="F240" i="4"/>
  <c r="D240" i="4" s="1"/>
  <c r="E240" i="4" s="1"/>
  <c r="H240" i="4" s="1"/>
  <c r="H241" i="4"/>
  <c r="B242" i="4"/>
  <c r="C241" i="4"/>
  <c r="H341" i="3"/>
  <c r="C341" i="3"/>
  <c r="B342" i="3"/>
  <c r="E340" i="3"/>
  <c r="F340" i="3"/>
  <c r="D340" i="3"/>
  <c r="C243" i="1"/>
  <c r="B244" i="1"/>
  <c r="H243" i="1"/>
  <c r="D242" i="1"/>
  <c r="E242" i="1"/>
  <c r="F242" i="1"/>
  <c r="Q455" i="5" l="1"/>
  <c r="M455" i="5"/>
  <c r="O457" i="5"/>
  <c r="N457" i="5"/>
  <c r="T456" i="5"/>
  <c r="P456" i="5"/>
  <c r="W455" i="5"/>
  <c r="U455" i="5"/>
  <c r="V455" i="5"/>
  <c r="H242" i="4"/>
  <c r="B243" i="4"/>
  <c r="C242" i="4"/>
  <c r="F241" i="4"/>
  <c r="E241" i="4"/>
  <c r="D241" i="4"/>
  <c r="H342" i="3"/>
  <c r="C342" i="3"/>
  <c r="B343" i="3"/>
  <c r="E341" i="3"/>
  <c r="D341" i="3"/>
  <c r="F341" i="3"/>
  <c r="H244" i="1"/>
  <c r="C244" i="1"/>
  <c r="B245" i="1"/>
  <c r="E243" i="1"/>
  <c r="F243" i="1"/>
  <c r="D243" i="1"/>
  <c r="Q456" i="5" l="1"/>
  <c r="M456" i="5"/>
  <c r="O458" i="5"/>
  <c r="N458" i="5"/>
  <c r="T457" i="5"/>
  <c r="P457" i="5"/>
  <c r="W456" i="5"/>
  <c r="U456" i="5"/>
  <c r="V456" i="5"/>
  <c r="F242" i="4"/>
  <c r="E242" i="4"/>
  <c r="D242" i="4"/>
  <c r="H243" i="4"/>
  <c r="B244" i="4"/>
  <c r="C243" i="4"/>
  <c r="H343" i="3"/>
  <c r="C343" i="3"/>
  <c r="B344" i="3"/>
  <c r="E342" i="3"/>
  <c r="F342" i="3"/>
  <c r="D342" i="3"/>
  <c r="E244" i="1"/>
  <c r="F244" i="1"/>
  <c r="D244" i="1"/>
  <c r="C245" i="1"/>
  <c r="B246" i="1"/>
  <c r="H245" i="1"/>
  <c r="W457" i="5" l="1"/>
  <c r="U457" i="5"/>
  <c r="V457" i="5"/>
  <c r="Q457" i="5"/>
  <c r="M457" i="5"/>
  <c r="O459" i="5"/>
  <c r="N459" i="5"/>
  <c r="T458" i="5"/>
  <c r="P458" i="5"/>
  <c r="H244" i="4"/>
  <c r="B245" i="4"/>
  <c r="C244" i="4"/>
  <c r="F243" i="4"/>
  <c r="E243" i="4"/>
  <c r="D243" i="4"/>
  <c r="H344" i="3"/>
  <c r="C344" i="3"/>
  <c r="B345" i="3"/>
  <c r="E343" i="3"/>
  <c r="D343" i="3"/>
  <c r="F343" i="3"/>
  <c r="D245" i="1"/>
  <c r="E245" i="1"/>
  <c r="F245" i="1"/>
  <c r="H246" i="1"/>
  <c r="C246" i="1"/>
  <c r="B247" i="1"/>
  <c r="Q458" i="5" l="1"/>
  <c r="M458" i="5" s="1"/>
  <c r="O460" i="5"/>
  <c r="N460" i="5"/>
  <c r="T459" i="5"/>
  <c r="P459" i="5"/>
  <c r="W458" i="5"/>
  <c r="U458" i="5"/>
  <c r="V458" i="5"/>
  <c r="F244" i="4"/>
  <c r="E244" i="4"/>
  <c r="D244" i="4"/>
  <c r="H245" i="4"/>
  <c r="B246" i="4"/>
  <c r="C245" i="4"/>
  <c r="H345" i="3"/>
  <c r="C345" i="3"/>
  <c r="B346" i="3"/>
  <c r="E344" i="3"/>
  <c r="F344" i="3"/>
  <c r="D344" i="3"/>
  <c r="C247" i="1"/>
  <c r="B248" i="1"/>
  <c r="H247" i="1"/>
  <c r="E246" i="1"/>
  <c r="F246" i="1"/>
  <c r="D246" i="1"/>
  <c r="Q459" i="5" l="1"/>
  <c r="M459" i="5" s="1"/>
  <c r="O461" i="5"/>
  <c r="N461" i="5"/>
  <c r="T460" i="5"/>
  <c r="P460" i="5"/>
  <c r="W459" i="5"/>
  <c r="U459" i="5"/>
  <c r="V459" i="5"/>
  <c r="H246" i="4"/>
  <c r="B247" i="4"/>
  <c r="C246" i="4"/>
  <c r="F245" i="4"/>
  <c r="E245" i="4"/>
  <c r="D245" i="4"/>
  <c r="E345" i="3"/>
  <c r="D345" i="3"/>
  <c r="F345" i="3"/>
  <c r="H346" i="3"/>
  <c r="C346" i="3"/>
  <c r="B347" i="3"/>
  <c r="H248" i="1"/>
  <c r="C248" i="1"/>
  <c r="B249" i="1"/>
  <c r="E247" i="1"/>
  <c r="F247" i="1"/>
  <c r="D247" i="1"/>
  <c r="Q460" i="5" l="1"/>
  <c r="M460" i="5" s="1"/>
  <c r="O462" i="5"/>
  <c r="N462" i="5"/>
  <c r="T461" i="5"/>
  <c r="P461" i="5"/>
  <c r="W460" i="5"/>
  <c r="U460" i="5"/>
  <c r="V460" i="5"/>
  <c r="F246" i="4"/>
  <c r="E246" i="4"/>
  <c r="D246" i="4"/>
  <c r="H247" i="4"/>
  <c r="B248" i="4"/>
  <c r="C247" i="4"/>
  <c r="H347" i="3"/>
  <c r="C347" i="3"/>
  <c r="B348" i="3"/>
  <c r="E346" i="3"/>
  <c r="F346" i="3"/>
  <c r="D346" i="3"/>
  <c r="D248" i="1"/>
  <c r="E248" i="1"/>
  <c r="F248" i="1"/>
  <c r="C249" i="1"/>
  <c r="B250" i="1"/>
  <c r="H249" i="1"/>
  <c r="Q461" i="5" l="1"/>
  <c r="M461" i="5" s="1"/>
  <c r="O463" i="5"/>
  <c r="N463" i="5"/>
  <c r="T462" i="5"/>
  <c r="P462" i="5"/>
  <c r="W461" i="5"/>
  <c r="U461" i="5"/>
  <c r="V461" i="5"/>
  <c r="H248" i="4"/>
  <c r="B249" i="4"/>
  <c r="C248" i="4"/>
  <c r="F247" i="4"/>
  <c r="E247" i="4"/>
  <c r="D247" i="4"/>
  <c r="H348" i="3"/>
  <c r="C348" i="3"/>
  <c r="B349" i="3"/>
  <c r="E347" i="3"/>
  <c r="D347" i="3"/>
  <c r="F347" i="3"/>
  <c r="D249" i="1"/>
  <c r="E249" i="1"/>
  <c r="F249" i="1"/>
  <c r="C250" i="1"/>
  <c r="B251" i="1"/>
  <c r="H250" i="1"/>
  <c r="Q462" i="5" l="1"/>
  <c r="M462" i="5"/>
  <c r="O464" i="5"/>
  <c r="N464" i="5"/>
  <c r="T463" i="5"/>
  <c r="P463" i="5"/>
  <c r="W462" i="5"/>
  <c r="U462" i="5"/>
  <c r="V462" i="5"/>
  <c r="F248" i="4"/>
  <c r="E248" i="4"/>
  <c r="D248" i="4"/>
  <c r="H249" i="4"/>
  <c r="B250" i="4"/>
  <c r="C249" i="4"/>
  <c r="H349" i="3"/>
  <c r="C349" i="3"/>
  <c r="B350" i="3"/>
  <c r="E348" i="3"/>
  <c r="F348" i="3"/>
  <c r="D348" i="3"/>
  <c r="D250" i="1"/>
  <c r="E250" i="1"/>
  <c r="F250" i="1"/>
  <c r="C251" i="1"/>
  <c r="B252" i="1"/>
  <c r="H251" i="1"/>
  <c r="Q463" i="5" l="1"/>
  <c r="M463" i="5"/>
  <c r="O465" i="5"/>
  <c r="N465" i="5"/>
  <c r="T464" i="5"/>
  <c r="P464" i="5"/>
  <c r="W463" i="5"/>
  <c r="U463" i="5"/>
  <c r="V463" i="5"/>
  <c r="H250" i="4"/>
  <c r="B251" i="4"/>
  <c r="C250" i="4"/>
  <c r="F249" i="4"/>
  <c r="E249" i="4"/>
  <c r="D249" i="4"/>
  <c r="H350" i="3"/>
  <c r="C350" i="3"/>
  <c r="B351" i="3"/>
  <c r="E349" i="3"/>
  <c r="D349" i="3"/>
  <c r="F349" i="3"/>
  <c r="D251" i="1"/>
  <c r="E251" i="1"/>
  <c r="F251" i="1"/>
  <c r="C252" i="1"/>
  <c r="B253" i="1"/>
  <c r="H252" i="1"/>
  <c r="Q464" i="5" l="1"/>
  <c r="M464" i="5"/>
  <c r="O466" i="5"/>
  <c r="N466" i="5"/>
  <c r="T465" i="5"/>
  <c r="P465" i="5"/>
  <c r="W464" i="5"/>
  <c r="U464" i="5"/>
  <c r="V464" i="5"/>
  <c r="F250" i="4"/>
  <c r="E250" i="4"/>
  <c r="D250" i="4"/>
  <c r="H251" i="4"/>
  <c r="B252" i="4"/>
  <c r="C251" i="4"/>
  <c r="H351" i="3"/>
  <c r="C351" i="3"/>
  <c r="B352" i="3"/>
  <c r="E350" i="3"/>
  <c r="F350" i="3"/>
  <c r="D350" i="3"/>
  <c r="D252" i="1"/>
  <c r="E252" i="1"/>
  <c r="F252" i="1"/>
  <c r="C253" i="1"/>
  <c r="B254" i="1"/>
  <c r="H253" i="1"/>
  <c r="Q465" i="5" l="1"/>
  <c r="M465" i="5"/>
  <c r="O467" i="5"/>
  <c r="N467" i="5"/>
  <c r="T466" i="5"/>
  <c r="P466" i="5"/>
  <c r="W465" i="5"/>
  <c r="U465" i="5"/>
  <c r="V465" i="5"/>
  <c r="H252" i="4"/>
  <c r="B253" i="4"/>
  <c r="C252" i="4"/>
  <c r="F251" i="4"/>
  <c r="E251" i="4"/>
  <c r="D251" i="4"/>
  <c r="H352" i="3"/>
  <c r="C352" i="3"/>
  <c r="B353" i="3"/>
  <c r="E351" i="3"/>
  <c r="D351" i="3"/>
  <c r="F351" i="3"/>
  <c r="E253" i="1"/>
  <c r="F253" i="1"/>
  <c r="D253" i="1"/>
  <c r="B255" i="1"/>
  <c r="H254" i="1"/>
  <c r="C254" i="1"/>
  <c r="Q466" i="5" l="1"/>
  <c r="M466" i="5"/>
  <c r="O468" i="5"/>
  <c r="N468" i="5"/>
  <c r="T467" i="5"/>
  <c r="P467" i="5"/>
  <c r="W466" i="5"/>
  <c r="U466" i="5"/>
  <c r="V466" i="5"/>
  <c r="E252" i="4"/>
  <c r="D252" i="4"/>
  <c r="F252" i="4"/>
  <c r="C253" i="4"/>
  <c r="H253" i="4"/>
  <c r="B254" i="4"/>
  <c r="H353" i="3"/>
  <c r="C353" i="3"/>
  <c r="B354" i="3"/>
  <c r="E352" i="3"/>
  <c r="F352" i="3"/>
  <c r="D352" i="3"/>
  <c r="D254" i="1"/>
  <c r="E254" i="1"/>
  <c r="F254" i="1"/>
  <c r="H255" i="1"/>
  <c r="C255" i="1"/>
  <c r="B256" i="1"/>
  <c r="Q467" i="5" l="1"/>
  <c r="M467" i="5"/>
  <c r="O469" i="5"/>
  <c r="N469" i="5"/>
  <c r="T468" i="5"/>
  <c r="P468" i="5"/>
  <c r="W467" i="5"/>
  <c r="U467" i="5"/>
  <c r="V467" i="5"/>
  <c r="H254" i="4"/>
  <c r="B255" i="4"/>
  <c r="C254" i="4"/>
  <c r="F253" i="4"/>
  <c r="E253" i="4"/>
  <c r="D253" i="4"/>
  <c r="H354" i="3"/>
  <c r="C354" i="3"/>
  <c r="B355" i="3"/>
  <c r="E353" i="3"/>
  <c r="D353" i="3"/>
  <c r="F353" i="3"/>
  <c r="H256" i="1"/>
  <c r="C256" i="1"/>
  <c r="B257" i="1"/>
  <c r="E255" i="1"/>
  <c r="F255" i="1"/>
  <c r="D255" i="1"/>
  <c r="Q468" i="5" l="1"/>
  <c r="M468" i="5"/>
  <c r="O470" i="5"/>
  <c r="N470" i="5"/>
  <c r="T469" i="5"/>
  <c r="P469" i="5"/>
  <c r="W468" i="5"/>
  <c r="U468" i="5"/>
  <c r="V468" i="5"/>
  <c r="E254" i="4"/>
  <c r="D254" i="4"/>
  <c r="F254" i="4"/>
  <c r="C255" i="4"/>
  <c r="H255" i="4"/>
  <c r="B256" i="4"/>
  <c r="H355" i="3"/>
  <c r="C355" i="3"/>
  <c r="B356" i="3"/>
  <c r="E354" i="3"/>
  <c r="F354" i="3"/>
  <c r="D354" i="3"/>
  <c r="H257" i="1"/>
  <c r="C257" i="1"/>
  <c r="B258" i="1"/>
  <c r="E256" i="1"/>
  <c r="F256" i="1"/>
  <c r="D256" i="1"/>
  <c r="Q469" i="5" l="1"/>
  <c r="M469" i="5"/>
  <c r="O471" i="5"/>
  <c r="N471" i="5"/>
  <c r="T470" i="5"/>
  <c r="P470" i="5"/>
  <c r="W469" i="5"/>
  <c r="U469" i="5"/>
  <c r="V469" i="5"/>
  <c r="H256" i="4"/>
  <c r="B257" i="4"/>
  <c r="C256" i="4"/>
  <c r="F255" i="4"/>
  <c r="E255" i="4"/>
  <c r="D255" i="4"/>
  <c r="H356" i="3"/>
  <c r="C356" i="3"/>
  <c r="B357" i="3"/>
  <c r="E355" i="3"/>
  <c r="D355" i="3"/>
  <c r="F355" i="3"/>
  <c r="H258" i="1"/>
  <c r="C258" i="1"/>
  <c r="B259" i="1"/>
  <c r="E257" i="1"/>
  <c r="F257" i="1"/>
  <c r="D257" i="1"/>
  <c r="Q470" i="5" l="1"/>
  <c r="M470" i="5" s="1"/>
  <c r="O472" i="5"/>
  <c r="N472" i="5"/>
  <c r="T471" i="5"/>
  <c r="P471" i="5"/>
  <c r="W470" i="5"/>
  <c r="U470" i="5"/>
  <c r="V470" i="5"/>
  <c r="E256" i="4"/>
  <c r="D256" i="4"/>
  <c r="F256" i="4"/>
  <c r="C257" i="4"/>
  <c r="H257" i="4"/>
  <c r="B258" i="4"/>
  <c r="H357" i="3"/>
  <c r="C357" i="3"/>
  <c r="B358" i="3"/>
  <c r="E356" i="3"/>
  <c r="F356" i="3"/>
  <c r="D356" i="3"/>
  <c r="C259" i="1"/>
  <c r="B260" i="1"/>
  <c r="H259" i="1"/>
  <c r="D258" i="1"/>
  <c r="E258" i="1"/>
  <c r="F258" i="1"/>
  <c r="Q471" i="5" l="1"/>
  <c r="M471" i="5" s="1"/>
  <c r="O473" i="5"/>
  <c r="N473" i="5"/>
  <c r="T472" i="5"/>
  <c r="P472" i="5"/>
  <c r="W471" i="5"/>
  <c r="U471" i="5"/>
  <c r="V471" i="5"/>
  <c r="H258" i="4"/>
  <c r="B259" i="4"/>
  <c r="C258" i="4"/>
  <c r="F257" i="4"/>
  <c r="E257" i="4"/>
  <c r="D257" i="4"/>
  <c r="H358" i="3"/>
  <c r="C358" i="3"/>
  <c r="B359" i="3"/>
  <c r="E357" i="3"/>
  <c r="D357" i="3"/>
  <c r="F357" i="3"/>
  <c r="E259" i="1"/>
  <c r="F259" i="1"/>
  <c r="D259" i="1"/>
  <c r="H260" i="1"/>
  <c r="C260" i="1"/>
  <c r="B261" i="1"/>
  <c r="Q472" i="5" l="1"/>
  <c r="M472" i="5" s="1"/>
  <c r="O474" i="5"/>
  <c r="N474" i="5"/>
  <c r="T473" i="5"/>
  <c r="P473" i="5"/>
  <c r="W472" i="5"/>
  <c r="U472" i="5"/>
  <c r="V472" i="5"/>
  <c r="E258" i="4"/>
  <c r="D258" i="4"/>
  <c r="F258" i="4"/>
  <c r="C259" i="4"/>
  <c r="H259" i="4"/>
  <c r="B260" i="4"/>
  <c r="E358" i="3"/>
  <c r="F358" i="3"/>
  <c r="D358" i="3"/>
  <c r="H359" i="3"/>
  <c r="C359" i="3"/>
  <c r="B360" i="3"/>
  <c r="C261" i="1"/>
  <c r="B262" i="1"/>
  <c r="H261" i="1"/>
  <c r="D260" i="1"/>
  <c r="E260" i="1"/>
  <c r="F260" i="1"/>
  <c r="Q473" i="5" l="1"/>
  <c r="M473" i="5" s="1"/>
  <c r="O475" i="5"/>
  <c r="N475" i="5"/>
  <c r="T474" i="5"/>
  <c r="P474" i="5"/>
  <c r="W473" i="5"/>
  <c r="U473" i="5"/>
  <c r="V473" i="5"/>
  <c r="H260" i="4"/>
  <c r="B261" i="4"/>
  <c r="C260" i="4"/>
  <c r="F259" i="4"/>
  <c r="E259" i="4"/>
  <c r="D259" i="4"/>
  <c r="H360" i="3"/>
  <c r="C360" i="3"/>
  <c r="B361" i="3"/>
  <c r="E359" i="3"/>
  <c r="D359" i="3"/>
  <c r="F359" i="3"/>
  <c r="E261" i="1"/>
  <c r="F261" i="1"/>
  <c r="D261" i="1"/>
  <c r="H262" i="1"/>
  <c r="C262" i="1"/>
  <c r="B263" i="1"/>
  <c r="Q474" i="5" l="1"/>
  <c r="M474" i="5"/>
  <c r="O476" i="5"/>
  <c r="N476" i="5"/>
  <c r="T475" i="5"/>
  <c r="P475" i="5"/>
  <c r="W474" i="5"/>
  <c r="U474" i="5"/>
  <c r="V474" i="5"/>
  <c r="E260" i="4"/>
  <c r="D260" i="4"/>
  <c r="F260" i="4"/>
  <c r="C261" i="4"/>
  <c r="H261" i="4"/>
  <c r="B262" i="4"/>
  <c r="H361" i="3"/>
  <c r="C361" i="3"/>
  <c r="B362" i="3"/>
  <c r="E360" i="3"/>
  <c r="F360" i="3"/>
  <c r="D360" i="3"/>
  <c r="D262" i="1"/>
  <c r="E262" i="1"/>
  <c r="F262" i="1"/>
  <c r="C263" i="1"/>
  <c r="B264" i="1"/>
  <c r="H263" i="1"/>
  <c r="Q475" i="5" l="1"/>
  <c r="M475" i="5"/>
  <c r="O477" i="5"/>
  <c r="N477" i="5"/>
  <c r="T476" i="5"/>
  <c r="P476" i="5"/>
  <c r="W475" i="5"/>
  <c r="U475" i="5"/>
  <c r="V475" i="5"/>
  <c r="H262" i="4"/>
  <c r="B263" i="4"/>
  <c r="C262" i="4"/>
  <c r="F261" i="4"/>
  <c r="E261" i="4"/>
  <c r="D261" i="4"/>
  <c r="H362" i="3"/>
  <c r="C362" i="3"/>
  <c r="B363" i="3"/>
  <c r="E361" i="3"/>
  <c r="D361" i="3"/>
  <c r="F361" i="3"/>
  <c r="E263" i="1"/>
  <c r="F263" i="1"/>
  <c r="D263" i="1"/>
  <c r="H264" i="1"/>
  <c r="C264" i="1"/>
  <c r="B265" i="1"/>
  <c r="Q476" i="5" l="1"/>
  <c r="M476" i="5"/>
  <c r="O478" i="5"/>
  <c r="P477" i="5"/>
  <c r="N478" i="5"/>
  <c r="T477" i="5"/>
  <c r="W476" i="5"/>
  <c r="U476" i="5"/>
  <c r="V476" i="5"/>
  <c r="F262" i="4"/>
  <c r="E262" i="4"/>
  <c r="D262" i="4"/>
  <c r="H263" i="4"/>
  <c r="B264" i="4"/>
  <c r="C263" i="4"/>
  <c r="H363" i="3"/>
  <c r="C363" i="3"/>
  <c r="B364" i="3"/>
  <c r="E362" i="3"/>
  <c r="F362" i="3"/>
  <c r="D362" i="3"/>
  <c r="C265" i="1"/>
  <c r="B266" i="1"/>
  <c r="H265" i="1"/>
  <c r="D264" i="1"/>
  <c r="E264" i="1"/>
  <c r="F264" i="1"/>
  <c r="W477" i="5" l="1"/>
  <c r="U477" i="5"/>
  <c r="V477" i="5"/>
  <c r="Q477" i="5"/>
  <c r="M477" i="5"/>
  <c r="O479" i="5"/>
  <c r="P478" i="5"/>
  <c r="N479" i="5"/>
  <c r="T478" i="5"/>
  <c r="C264" i="4"/>
  <c r="H264" i="4"/>
  <c r="B265" i="4"/>
  <c r="E263" i="4"/>
  <c r="D263" i="4"/>
  <c r="F263" i="4"/>
  <c r="E363" i="3"/>
  <c r="D363" i="3"/>
  <c r="F363" i="3"/>
  <c r="H364" i="3"/>
  <c r="C364" i="3"/>
  <c r="B365" i="3"/>
  <c r="B267" i="1"/>
  <c r="H266" i="1"/>
  <c r="C266" i="1"/>
  <c r="E265" i="1"/>
  <c r="F265" i="1"/>
  <c r="D265" i="1"/>
  <c r="O480" i="5" l="1"/>
  <c r="P479" i="5"/>
  <c r="N480" i="5"/>
  <c r="T479" i="5"/>
  <c r="W478" i="5"/>
  <c r="U478" i="5"/>
  <c r="V478" i="5"/>
  <c r="Q478" i="5"/>
  <c r="M478" i="5"/>
  <c r="H265" i="4"/>
  <c r="B266" i="4"/>
  <c r="C265" i="4"/>
  <c r="F264" i="4"/>
  <c r="E264" i="4"/>
  <c r="D264" i="4"/>
  <c r="H365" i="3"/>
  <c r="C365" i="3"/>
  <c r="B366" i="3"/>
  <c r="E364" i="3"/>
  <c r="F364" i="3"/>
  <c r="D364" i="3"/>
  <c r="E266" i="1"/>
  <c r="F266" i="1"/>
  <c r="D266" i="1"/>
  <c r="H267" i="1"/>
  <c r="C267" i="1"/>
  <c r="B268" i="1"/>
  <c r="W479" i="5" l="1"/>
  <c r="U479" i="5"/>
  <c r="V479" i="5"/>
  <c r="Q479" i="5"/>
  <c r="M479" i="5"/>
  <c r="O481" i="5"/>
  <c r="P480" i="5"/>
  <c r="N481" i="5"/>
  <c r="T480" i="5"/>
  <c r="E265" i="4"/>
  <c r="D265" i="4"/>
  <c r="F265" i="4"/>
  <c r="C266" i="4"/>
  <c r="H266" i="4"/>
  <c r="B267" i="4"/>
  <c r="H366" i="3"/>
  <c r="C366" i="3"/>
  <c r="B367" i="3"/>
  <c r="E365" i="3"/>
  <c r="D365" i="3"/>
  <c r="F365" i="3"/>
  <c r="H268" i="1"/>
  <c r="C268" i="1"/>
  <c r="B269" i="1"/>
  <c r="E267" i="1"/>
  <c r="F267" i="1"/>
  <c r="D267" i="1"/>
  <c r="O482" i="5" l="1"/>
  <c r="P481" i="5"/>
  <c r="N482" i="5"/>
  <c r="T481" i="5"/>
  <c r="W480" i="5"/>
  <c r="U480" i="5"/>
  <c r="V480" i="5"/>
  <c r="Q480" i="5"/>
  <c r="M480" i="5"/>
  <c r="H267" i="4"/>
  <c r="B268" i="4"/>
  <c r="C267" i="4"/>
  <c r="F266" i="4"/>
  <c r="E266" i="4"/>
  <c r="D266" i="4"/>
  <c r="H367" i="3"/>
  <c r="C367" i="3"/>
  <c r="B368" i="3"/>
  <c r="E366" i="3"/>
  <c r="F366" i="3"/>
  <c r="D366" i="3"/>
  <c r="E268" i="1"/>
  <c r="F268" i="1"/>
  <c r="D268" i="1"/>
  <c r="H269" i="1"/>
  <c r="C269" i="1"/>
  <c r="B270" i="1"/>
  <c r="W481" i="5" l="1"/>
  <c r="U481" i="5"/>
  <c r="V481" i="5"/>
  <c r="Q481" i="5"/>
  <c r="M481" i="5"/>
  <c r="O483" i="5"/>
  <c r="P482" i="5"/>
  <c r="N483" i="5"/>
  <c r="T482" i="5"/>
  <c r="E267" i="4"/>
  <c r="D267" i="4"/>
  <c r="F267" i="4"/>
  <c r="C268" i="4"/>
  <c r="H268" i="4"/>
  <c r="B269" i="4"/>
  <c r="H368" i="3"/>
  <c r="C368" i="3"/>
  <c r="B369" i="3"/>
  <c r="E367" i="3"/>
  <c r="D367" i="3"/>
  <c r="F367" i="3"/>
  <c r="H270" i="1"/>
  <c r="C270" i="1"/>
  <c r="B271" i="1"/>
  <c r="E269" i="1"/>
  <c r="F269" i="1"/>
  <c r="D269" i="1"/>
  <c r="O484" i="5" l="1"/>
  <c r="P483" i="5"/>
  <c r="N484" i="5"/>
  <c r="T483" i="5"/>
  <c r="W482" i="5"/>
  <c r="U482" i="5"/>
  <c r="V482" i="5"/>
  <c r="Q482" i="5"/>
  <c r="M482" i="5" s="1"/>
  <c r="H269" i="4"/>
  <c r="B270" i="4"/>
  <c r="C269" i="4"/>
  <c r="F268" i="4"/>
  <c r="E268" i="4"/>
  <c r="D268" i="4"/>
  <c r="H369" i="3"/>
  <c r="C369" i="3"/>
  <c r="B370" i="3"/>
  <c r="E368" i="3"/>
  <c r="F368" i="3"/>
  <c r="D368" i="3"/>
  <c r="D270" i="1"/>
  <c r="E270" i="1"/>
  <c r="F270" i="1"/>
  <c r="C271" i="1"/>
  <c r="B272" i="1"/>
  <c r="H271" i="1"/>
  <c r="W483" i="5" l="1"/>
  <c r="U483" i="5"/>
  <c r="V483" i="5"/>
  <c r="Q483" i="5"/>
  <c r="M483" i="5" s="1"/>
  <c r="O485" i="5"/>
  <c r="P484" i="5"/>
  <c r="N485" i="5"/>
  <c r="T484" i="5"/>
  <c r="E269" i="4"/>
  <c r="D269" i="4"/>
  <c r="F269" i="4"/>
  <c r="C270" i="4"/>
  <c r="H270" i="4"/>
  <c r="B271" i="4"/>
  <c r="H370" i="3"/>
  <c r="C370" i="3"/>
  <c r="B371" i="3"/>
  <c r="E369" i="3"/>
  <c r="D369" i="3"/>
  <c r="F369" i="3"/>
  <c r="E271" i="1"/>
  <c r="F271" i="1"/>
  <c r="D271" i="1"/>
  <c r="H272" i="1"/>
  <c r="C272" i="1"/>
  <c r="B273" i="1"/>
  <c r="N486" i="5" l="1"/>
  <c r="T485" i="5"/>
  <c r="O486" i="5"/>
  <c r="P485" i="5"/>
  <c r="W484" i="5"/>
  <c r="U484" i="5"/>
  <c r="V484" i="5"/>
  <c r="Q484" i="5"/>
  <c r="M484" i="5" s="1"/>
  <c r="H271" i="4"/>
  <c r="B272" i="4"/>
  <c r="C271" i="4"/>
  <c r="F270" i="4"/>
  <c r="E270" i="4"/>
  <c r="D270" i="4"/>
  <c r="H371" i="3"/>
  <c r="C371" i="3"/>
  <c r="B372" i="3"/>
  <c r="E370" i="3"/>
  <c r="F370" i="3"/>
  <c r="D370" i="3"/>
  <c r="C273" i="1"/>
  <c r="B274" i="1"/>
  <c r="H273" i="1"/>
  <c r="E272" i="1"/>
  <c r="F272" i="1"/>
  <c r="D272" i="1"/>
  <c r="N487" i="5" l="1"/>
  <c r="T486" i="5"/>
  <c r="P486" i="5"/>
  <c r="O487" i="5"/>
  <c r="Q485" i="5"/>
  <c r="M485" i="5" s="1"/>
  <c r="V485" i="5"/>
  <c r="W485" i="5"/>
  <c r="U485" i="5"/>
  <c r="F271" i="4"/>
  <c r="E271" i="4"/>
  <c r="D271" i="4"/>
  <c r="H272" i="4"/>
  <c r="B273" i="4"/>
  <c r="C272" i="4"/>
  <c r="H372" i="3"/>
  <c r="C372" i="3"/>
  <c r="B373" i="3"/>
  <c r="E371" i="3"/>
  <c r="D371" i="3"/>
  <c r="F371" i="3"/>
  <c r="H274" i="1"/>
  <c r="C274" i="1"/>
  <c r="B275" i="1"/>
  <c r="E273" i="1"/>
  <c r="F273" i="1"/>
  <c r="D273" i="1"/>
  <c r="Q486" i="5" l="1"/>
  <c r="M486" i="5"/>
  <c r="N488" i="5"/>
  <c r="T487" i="5"/>
  <c r="P487" i="5"/>
  <c r="O488" i="5"/>
  <c r="V486" i="5"/>
  <c r="W486" i="5"/>
  <c r="U486" i="5"/>
  <c r="C273" i="4"/>
  <c r="H273" i="4"/>
  <c r="B274" i="4"/>
  <c r="E272" i="4"/>
  <c r="D272" i="4"/>
  <c r="F272" i="4"/>
  <c r="H373" i="3"/>
  <c r="C373" i="3"/>
  <c r="B374" i="3"/>
  <c r="E372" i="3"/>
  <c r="F372" i="3"/>
  <c r="D372" i="3"/>
  <c r="D274" i="1"/>
  <c r="E274" i="1"/>
  <c r="F274" i="1"/>
  <c r="C275" i="1"/>
  <c r="B276" i="1"/>
  <c r="H275" i="1"/>
  <c r="Q487" i="5" l="1"/>
  <c r="M487" i="5"/>
  <c r="N489" i="5"/>
  <c r="T488" i="5"/>
  <c r="P488" i="5"/>
  <c r="O489" i="5"/>
  <c r="V487" i="5"/>
  <c r="W487" i="5"/>
  <c r="U487" i="5"/>
  <c r="H274" i="4"/>
  <c r="B275" i="4"/>
  <c r="C274" i="4"/>
  <c r="F273" i="4"/>
  <c r="E273" i="4"/>
  <c r="D273" i="4"/>
  <c r="H374" i="3"/>
  <c r="C374" i="3"/>
  <c r="B375" i="3"/>
  <c r="E373" i="3"/>
  <c r="D373" i="3"/>
  <c r="F373" i="3"/>
  <c r="E275" i="1"/>
  <c r="F275" i="1"/>
  <c r="D275" i="1"/>
  <c r="H276" i="1"/>
  <c r="C276" i="1"/>
  <c r="B277" i="1"/>
  <c r="Q488" i="5" l="1"/>
  <c r="M488" i="5"/>
  <c r="N490" i="5"/>
  <c r="T489" i="5"/>
  <c r="P489" i="5"/>
  <c r="O490" i="5"/>
  <c r="V488" i="5"/>
  <c r="W488" i="5"/>
  <c r="U488" i="5"/>
  <c r="E274" i="4"/>
  <c r="D274" i="4"/>
  <c r="F274" i="4"/>
  <c r="C275" i="4"/>
  <c r="B276" i="4"/>
  <c r="H275" i="4"/>
  <c r="H375" i="3"/>
  <c r="C375" i="3"/>
  <c r="B376" i="3"/>
  <c r="E374" i="3"/>
  <c r="F374" i="3"/>
  <c r="D374" i="3"/>
  <c r="C277" i="1"/>
  <c r="B278" i="1"/>
  <c r="H277" i="1"/>
  <c r="D276" i="1"/>
  <c r="E276" i="1"/>
  <c r="F276" i="1"/>
  <c r="Q489" i="5" l="1"/>
  <c r="M489" i="5"/>
  <c r="N491" i="5"/>
  <c r="T490" i="5"/>
  <c r="P490" i="5"/>
  <c r="O491" i="5"/>
  <c r="V489" i="5"/>
  <c r="W489" i="5"/>
  <c r="U489" i="5"/>
  <c r="H276" i="4"/>
  <c r="B277" i="4"/>
  <c r="C276" i="4"/>
  <c r="F275" i="4"/>
  <c r="E275" i="4"/>
  <c r="D275" i="4"/>
  <c r="H376" i="3"/>
  <c r="C376" i="3"/>
  <c r="B377" i="3"/>
  <c r="E375" i="3"/>
  <c r="D375" i="3"/>
  <c r="F375" i="3"/>
  <c r="H278" i="1"/>
  <c r="C278" i="1"/>
  <c r="B279" i="1"/>
  <c r="E277" i="1"/>
  <c r="F277" i="1"/>
  <c r="D277" i="1"/>
  <c r="Q490" i="5" l="1"/>
  <c r="M490" i="5"/>
  <c r="N492" i="5"/>
  <c r="T491" i="5"/>
  <c r="P491" i="5"/>
  <c r="O492" i="5"/>
  <c r="V490" i="5"/>
  <c r="W490" i="5"/>
  <c r="U490" i="5"/>
  <c r="E276" i="4"/>
  <c r="D276" i="4"/>
  <c r="F276" i="4"/>
  <c r="C277" i="4"/>
  <c r="H277" i="4"/>
  <c r="B278" i="4"/>
  <c r="H377" i="3"/>
  <c r="C377" i="3"/>
  <c r="B378" i="3"/>
  <c r="E376" i="3"/>
  <c r="F376" i="3"/>
  <c r="D376" i="3"/>
  <c r="E278" i="1"/>
  <c r="F278" i="1"/>
  <c r="D278" i="1"/>
  <c r="C279" i="1"/>
  <c r="B280" i="1"/>
  <c r="H279" i="1"/>
  <c r="Q491" i="5" l="1"/>
  <c r="M491" i="5"/>
  <c r="N493" i="5"/>
  <c r="T492" i="5"/>
  <c r="P492" i="5"/>
  <c r="O493" i="5"/>
  <c r="V491" i="5"/>
  <c r="W491" i="5"/>
  <c r="U491" i="5"/>
  <c r="H278" i="4"/>
  <c r="B279" i="4"/>
  <c r="C278" i="4"/>
  <c r="F277" i="4"/>
  <c r="E277" i="4"/>
  <c r="D277" i="4"/>
  <c r="H378" i="3"/>
  <c r="C378" i="3"/>
  <c r="B379" i="3"/>
  <c r="E377" i="3"/>
  <c r="D377" i="3"/>
  <c r="F377" i="3"/>
  <c r="E279" i="1"/>
  <c r="F279" i="1"/>
  <c r="D279" i="1"/>
  <c r="H280" i="1"/>
  <c r="C280" i="1"/>
  <c r="B281" i="1"/>
  <c r="Q492" i="5" l="1"/>
  <c r="M492" i="5"/>
  <c r="N494" i="5"/>
  <c r="T493" i="5"/>
  <c r="P493" i="5"/>
  <c r="O494" i="5"/>
  <c r="V492" i="5"/>
  <c r="W492" i="5"/>
  <c r="U492" i="5"/>
  <c r="E278" i="4"/>
  <c r="D278" i="4"/>
  <c r="F278" i="4"/>
  <c r="C279" i="4"/>
  <c r="H279" i="4"/>
  <c r="B280" i="4"/>
  <c r="H379" i="3"/>
  <c r="C379" i="3"/>
  <c r="B380" i="3"/>
  <c r="E378" i="3"/>
  <c r="F378" i="3"/>
  <c r="D378" i="3"/>
  <c r="C281" i="1"/>
  <c r="B282" i="1"/>
  <c r="H281" i="1"/>
  <c r="D280" i="1"/>
  <c r="E280" i="1"/>
  <c r="F280" i="1"/>
  <c r="Q493" i="5" l="1"/>
  <c r="M493" i="5"/>
  <c r="N495" i="5"/>
  <c r="T494" i="5"/>
  <c r="P494" i="5"/>
  <c r="O495" i="5"/>
  <c r="V493" i="5"/>
  <c r="W493" i="5"/>
  <c r="U493" i="5"/>
  <c r="H280" i="4"/>
  <c r="B281" i="4"/>
  <c r="C280" i="4"/>
  <c r="F279" i="4"/>
  <c r="E279" i="4"/>
  <c r="D279" i="4"/>
  <c r="H380" i="3"/>
  <c r="C380" i="3"/>
  <c r="B381" i="3"/>
  <c r="E379" i="3"/>
  <c r="D379" i="3"/>
  <c r="F379" i="3"/>
  <c r="C282" i="1"/>
  <c r="B283" i="1"/>
  <c r="H282" i="1"/>
  <c r="D281" i="1"/>
  <c r="E281" i="1"/>
  <c r="F281" i="1"/>
  <c r="Q494" i="5" l="1"/>
  <c r="M494" i="5" s="1"/>
  <c r="N496" i="5"/>
  <c r="T495" i="5"/>
  <c r="P495" i="5"/>
  <c r="O496" i="5"/>
  <c r="V494" i="5"/>
  <c r="W494" i="5"/>
  <c r="U494" i="5"/>
  <c r="F280" i="4"/>
  <c r="E280" i="4"/>
  <c r="D280" i="4"/>
  <c r="H281" i="4"/>
  <c r="B282" i="4"/>
  <c r="C281" i="4"/>
  <c r="H381" i="3"/>
  <c r="C381" i="3"/>
  <c r="B382" i="3"/>
  <c r="E380" i="3"/>
  <c r="F380" i="3"/>
  <c r="D380" i="3"/>
  <c r="H283" i="1"/>
  <c r="C283" i="1"/>
  <c r="B284" i="1"/>
  <c r="E282" i="1"/>
  <c r="F282" i="1"/>
  <c r="D282" i="1"/>
  <c r="Q495" i="5" l="1"/>
  <c r="M495" i="5" s="1"/>
  <c r="N497" i="5"/>
  <c r="T496" i="5"/>
  <c r="P496" i="5"/>
  <c r="O497" i="5"/>
  <c r="V495" i="5"/>
  <c r="W495" i="5"/>
  <c r="U495" i="5"/>
  <c r="C282" i="4"/>
  <c r="H282" i="4"/>
  <c r="B283" i="4"/>
  <c r="E281" i="4"/>
  <c r="D281" i="4"/>
  <c r="F281" i="4"/>
  <c r="E381" i="3"/>
  <c r="D381" i="3"/>
  <c r="F381" i="3"/>
  <c r="H382" i="3"/>
  <c r="C382" i="3"/>
  <c r="B383" i="3"/>
  <c r="E283" i="1"/>
  <c r="F283" i="1"/>
  <c r="D283" i="1"/>
  <c r="H284" i="1"/>
  <c r="C284" i="1"/>
  <c r="B285" i="1"/>
  <c r="Q496" i="5" l="1"/>
  <c r="M496" i="5" s="1"/>
  <c r="N498" i="5"/>
  <c r="T497" i="5"/>
  <c r="P497" i="5"/>
  <c r="O498" i="5"/>
  <c r="V496" i="5"/>
  <c r="W496" i="5"/>
  <c r="U496" i="5"/>
  <c r="H283" i="4"/>
  <c r="B284" i="4"/>
  <c r="C283" i="4"/>
  <c r="F282" i="4"/>
  <c r="E282" i="4"/>
  <c r="D282" i="4"/>
  <c r="E382" i="3"/>
  <c r="F382" i="3"/>
  <c r="D382" i="3"/>
  <c r="H383" i="3"/>
  <c r="C383" i="3"/>
  <c r="B384" i="3"/>
  <c r="C285" i="1"/>
  <c r="B286" i="1"/>
  <c r="H285" i="1"/>
  <c r="D284" i="1"/>
  <c r="E284" i="1"/>
  <c r="F284" i="1"/>
  <c r="N499" i="5" l="1"/>
  <c r="T498" i="5"/>
  <c r="P498" i="5"/>
  <c r="O499" i="5"/>
  <c r="Q497" i="5"/>
  <c r="M497" i="5" s="1"/>
  <c r="V497" i="5"/>
  <c r="W497" i="5"/>
  <c r="U497" i="5"/>
  <c r="E283" i="4"/>
  <c r="D283" i="4"/>
  <c r="F283" i="4"/>
  <c r="C284" i="4"/>
  <c r="H284" i="4"/>
  <c r="B285" i="4"/>
  <c r="E383" i="3"/>
  <c r="D383" i="3"/>
  <c r="F383" i="3"/>
  <c r="H384" i="3"/>
  <c r="C384" i="3"/>
  <c r="B385" i="3"/>
  <c r="H286" i="1"/>
  <c r="C286" i="1"/>
  <c r="B287" i="1"/>
  <c r="E285" i="1"/>
  <c r="F285" i="1"/>
  <c r="D285" i="1"/>
  <c r="Q498" i="5" l="1"/>
  <c r="M498" i="5"/>
  <c r="N500" i="5"/>
  <c r="T499" i="5"/>
  <c r="P499" i="5"/>
  <c r="O500" i="5"/>
  <c r="V498" i="5"/>
  <c r="W498" i="5"/>
  <c r="U498" i="5"/>
  <c r="H285" i="4"/>
  <c r="B286" i="4"/>
  <c r="C285" i="4"/>
  <c r="F284" i="4"/>
  <c r="E284" i="4"/>
  <c r="D284" i="4"/>
  <c r="H385" i="3"/>
  <c r="C385" i="3"/>
  <c r="B386" i="3"/>
  <c r="E384" i="3"/>
  <c r="F384" i="3"/>
  <c r="D384" i="3"/>
  <c r="D286" i="1"/>
  <c r="E286" i="1"/>
  <c r="F286" i="1"/>
  <c r="C287" i="1"/>
  <c r="B288" i="1"/>
  <c r="H287" i="1"/>
  <c r="Q499" i="5" l="1"/>
  <c r="M499" i="5"/>
  <c r="N501" i="5"/>
  <c r="T500" i="5"/>
  <c r="P500" i="5"/>
  <c r="O501" i="5"/>
  <c r="V499" i="5"/>
  <c r="W499" i="5"/>
  <c r="U499" i="5"/>
  <c r="E285" i="4"/>
  <c r="D285" i="4"/>
  <c r="F285" i="4"/>
  <c r="C286" i="4"/>
  <c r="H286" i="4"/>
  <c r="B287" i="4"/>
  <c r="H386" i="3"/>
  <c r="C386" i="3"/>
  <c r="B387" i="3"/>
  <c r="E385" i="3"/>
  <c r="D385" i="3"/>
  <c r="F385" i="3"/>
  <c r="E287" i="1"/>
  <c r="F287" i="1"/>
  <c r="D287" i="1"/>
  <c r="H288" i="1"/>
  <c r="C288" i="1"/>
  <c r="B289" i="1"/>
  <c r="V500" i="5" l="1"/>
  <c r="W500" i="5"/>
  <c r="U500" i="5"/>
  <c r="Q500" i="5"/>
  <c r="M500" i="5"/>
  <c r="N502" i="5"/>
  <c r="T501" i="5"/>
  <c r="P501" i="5"/>
  <c r="O502" i="5"/>
  <c r="H287" i="4"/>
  <c r="B288" i="4"/>
  <c r="C287" i="4"/>
  <c r="F286" i="4"/>
  <c r="E286" i="4"/>
  <c r="D286" i="4"/>
  <c r="H387" i="3"/>
  <c r="C387" i="3"/>
  <c r="B388" i="3"/>
  <c r="E386" i="3"/>
  <c r="F386" i="3"/>
  <c r="D386" i="3"/>
  <c r="C289" i="1"/>
  <c r="B290" i="1"/>
  <c r="H289" i="1"/>
  <c r="D288" i="1"/>
  <c r="E288" i="1"/>
  <c r="F288" i="1"/>
  <c r="Q501" i="5" l="1"/>
  <c r="M501" i="5"/>
  <c r="N503" i="5"/>
  <c r="T502" i="5"/>
  <c r="P502" i="5"/>
  <c r="O503" i="5"/>
  <c r="V501" i="5"/>
  <c r="W501" i="5"/>
  <c r="U501" i="5"/>
  <c r="E287" i="4"/>
  <c r="D287" i="4"/>
  <c r="F287" i="4"/>
  <c r="C288" i="4"/>
  <c r="H288" i="4"/>
  <c r="B289" i="4"/>
  <c r="H388" i="3"/>
  <c r="C388" i="3"/>
  <c r="B389" i="3"/>
  <c r="E387" i="3"/>
  <c r="D387" i="3"/>
  <c r="F387" i="3"/>
  <c r="H290" i="1"/>
  <c r="C290" i="1"/>
  <c r="B291" i="1"/>
  <c r="D289" i="1"/>
  <c r="E289" i="1"/>
  <c r="F289" i="1"/>
  <c r="V502" i="5" l="1"/>
  <c r="W502" i="5"/>
  <c r="U502" i="5"/>
  <c r="Q502" i="5"/>
  <c r="M502" i="5"/>
  <c r="N504" i="5"/>
  <c r="T503" i="5"/>
  <c r="P503" i="5"/>
  <c r="O504" i="5"/>
  <c r="H289" i="4"/>
  <c r="B290" i="4"/>
  <c r="C289" i="4"/>
  <c r="F288" i="4"/>
  <c r="E288" i="4"/>
  <c r="D288" i="4"/>
  <c r="H389" i="3"/>
  <c r="C389" i="3"/>
  <c r="B390" i="3"/>
  <c r="E388" i="3"/>
  <c r="F388" i="3"/>
  <c r="D388" i="3"/>
  <c r="E290" i="1"/>
  <c r="F290" i="1"/>
  <c r="D290" i="1"/>
  <c r="H291" i="1"/>
  <c r="C291" i="1"/>
  <c r="B292" i="1"/>
  <c r="Q503" i="5" l="1"/>
  <c r="M503" i="5"/>
  <c r="N505" i="5"/>
  <c r="T504" i="5"/>
  <c r="P504" i="5"/>
  <c r="O505" i="5"/>
  <c r="V503" i="5"/>
  <c r="W503" i="5"/>
  <c r="U503" i="5"/>
  <c r="E289" i="4"/>
  <c r="D289" i="4"/>
  <c r="F289" i="4"/>
  <c r="C290" i="4"/>
  <c r="H290" i="4"/>
  <c r="B291" i="4"/>
  <c r="H390" i="3"/>
  <c r="C390" i="3"/>
  <c r="B391" i="3"/>
  <c r="E389" i="3"/>
  <c r="D389" i="3"/>
  <c r="F389" i="3"/>
  <c r="H292" i="1"/>
  <c r="C292" i="1"/>
  <c r="B293" i="1"/>
  <c r="E291" i="1"/>
  <c r="F291" i="1"/>
  <c r="D291" i="1"/>
  <c r="V504" i="5" l="1"/>
  <c r="W504" i="5"/>
  <c r="U504" i="5"/>
  <c r="Q504" i="5"/>
  <c r="M504" i="5"/>
  <c r="N506" i="5"/>
  <c r="T505" i="5"/>
  <c r="P505" i="5"/>
  <c r="O506" i="5"/>
  <c r="H291" i="4"/>
  <c r="B292" i="4"/>
  <c r="C291" i="4"/>
  <c r="F290" i="4"/>
  <c r="E290" i="4"/>
  <c r="D290" i="4"/>
  <c r="H391" i="3"/>
  <c r="C391" i="3"/>
  <c r="B392" i="3"/>
  <c r="E390" i="3"/>
  <c r="F390" i="3"/>
  <c r="D390" i="3"/>
  <c r="D292" i="1"/>
  <c r="E292" i="1"/>
  <c r="F292" i="1"/>
  <c r="C293" i="1"/>
  <c r="B294" i="1"/>
  <c r="H293" i="1"/>
  <c r="Q505" i="5" l="1"/>
  <c r="M505" i="5"/>
  <c r="N507" i="5"/>
  <c r="T506" i="5"/>
  <c r="P506" i="5"/>
  <c r="O507" i="5"/>
  <c r="V505" i="5"/>
  <c r="W505" i="5"/>
  <c r="U505" i="5"/>
  <c r="E291" i="4"/>
  <c r="D291" i="4"/>
  <c r="F291" i="4"/>
  <c r="C292" i="4"/>
  <c r="H292" i="4"/>
  <c r="B293" i="4"/>
  <c r="H392" i="3"/>
  <c r="C392" i="3"/>
  <c r="B393" i="3"/>
  <c r="E391" i="3"/>
  <c r="D391" i="3"/>
  <c r="F391" i="3"/>
  <c r="E293" i="1"/>
  <c r="F293" i="1"/>
  <c r="D293" i="1"/>
  <c r="H294" i="1"/>
  <c r="C294" i="1"/>
  <c r="B295" i="1"/>
  <c r="Q506" i="5" l="1"/>
  <c r="M506" i="5" s="1"/>
  <c r="N508" i="5"/>
  <c r="T507" i="5"/>
  <c r="P507" i="5"/>
  <c r="O508" i="5"/>
  <c r="V506" i="5"/>
  <c r="W506" i="5"/>
  <c r="U506" i="5"/>
  <c r="H293" i="4"/>
  <c r="B294" i="4"/>
  <c r="C293" i="4"/>
  <c r="F292" i="4"/>
  <c r="E292" i="4"/>
  <c r="D292" i="4"/>
  <c r="H393" i="3"/>
  <c r="C393" i="3"/>
  <c r="B394" i="3"/>
  <c r="E392" i="3"/>
  <c r="F392" i="3"/>
  <c r="D392" i="3"/>
  <c r="H295" i="1"/>
  <c r="C295" i="1"/>
  <c r="B296" i="1"/>
  <c r="D294" i="1"/>
  <c r="E294" i="1"/>
  <c r="F294" i="1"/>
  <c r="Q507" i="5" l="1"/>
  <c r="M507" i="5" s="1"/>
  <c r="N509" i="5"/>
  <c r="T508" i="5"/>
  <c r="P508" i="5"/>
  <c r="O509" i="5"/>
  <c r="V507" i="5"/>
  <c r="W507" i="5"/>
  <c r="U507" i="5"/>
  <c r="E293" i="4"/>
  <c r="F293" i="4"/>
  <c r="D293" i="4"/>
  <c r="H294" i="4"/>
  <c r="B295" i="4"/>
  <c r="C294" i="4"/>
  <c r="H394" i="3"/>
  <c r="C394" i="3"/>
  <c r="B395" i="3"/>
  <c r="E393" i="3"/>
  <c r="D393" i="3"/>
  <c r="F393" i="3"/>
  <c r="E295" i="1"/>
  <c r="F295" i="1"/>
  <c r="D295" i="1"/>
  <c r="H296" i="1"/>
  <c r="C296" i="1"/>
  <c r="B297" i="1"/>
  <c r="Q508" i="5" l="1"/>
  <c r="M508" i="5" s="1"/>
  <c r="N510" i="5"/>
  <c r="T509" i="5"/>
  <c r="P509" i="5"/>
  <c r="O510" i="5"/>
  <c r="V508" i="5"/>
  <c r="W508" i="5"/>
  <c r="U508" i="5"/>
  <c r="C295" i="4"/>
  <c r="H295" i="4"/>
  <c r="B296" i="4"/>
  <c r="E294" i="4"/>
  <c r="D294" i="4"/>
  <c r="F294" i="4"/>
  <c r="H395" i="3"/>
  <c r="C395" i="3"/>
  <c r="B396" i="3"/>
  <c r="E394" i="3"/>
  <c r="F394" i="3"/>
  <c r="D394" i="3"/>
  <c r="C297" i="1"/>
  <c r="B298" i="1"/>
  <c r="H297" i="1"/>
  <c r="E296" i="1"/>
  <c r="F296" i="1"/>
  <c r="D296" i="1"/>
  <c r="Q509" i="5" l="1"/>
  <c r="M509" i="5" s="1"/>
  <c r="N511" i="5"/>
  <c r="T510" i="5"/>
  <c r="P510" i="5"/>
  <c r="O511" i="5"/>
  <c r="V509" i="5"/>
  <c r="W509" i="5"/>
  <c r="U509" i="5"/>
  <c r="H296" i="4"/>
  <c r="B297" i="4"/>
  <c r="C296" i="4"/>
  <c r="F295" i="4"/>
  <c r="E295" i="4"/>
  <c r="D295" i="4"/>
  <c r="H396" i="3"/>
  <c r="C396" i="3"/>
  <c r="B397" i="3"/>
  <c r="E395" i="3"/>
  <c r="D395" i="3"/>
  <c r="F395" i="3"/>
  <c r="C298" i="1"/>
  <c r="B299" i="1"/>
  <c r="H298" i="1"/>
  <c r="D297" i="1"/>
  <c r="E297" i="1"/>
  <c r="F297" i="1"/>
  <c r="V510" i="5" l="1"/>
  <c r="W510" i="5"/>
  <c r="U510" i="5"/>
  <c r="Q510" i="5"/>
  <c r="M510" i="5"/>
  <c r="N512" i="5"/>
  <c r="T511" i="5"/>
  <c r="P511" i="5"/>
  <c r="O512" i="5"/>
  <c r="F296" i="4"/>
  <c r="E296" i="4"/>
  <c r="D296" i="4"/>
  <c r="H297" i="4"/>
  <c r="B298" i="4"/>
  <c r="C297" i="4"/>
  <c r="H397" i="3"/>
  <c r="C397" i="3"/>
  <c r="B398" i="3"/>
  <c r="E396" i="3"/>
  <c r="F396" i="3"/>
  <c r="D396" i="3"/>
  <c r="E298" i="1"/>
  <c r="F298" i="1"/>
  <c r="D298" i="1"/>
  <c r="C299" i="1"/>
  <c r="B300" i="1"/>
  <c r="H299" i="1"/>
  <c r="Q511" i="5" l="1"/>
  <c r="M511" i="5"/>
  <c r="N513" i="5"/>
  <c r="T512" i="5"/>
  <c r="P512" i="5"/>
  <c r="O513" i="5"/>
  <c r="V511" i="5"/>
  <c r="W511" i="5"/>
  <c r="U511" i="5"/>
  <c r="C298" i="4"/>
  <c r="H298" i="4"/>
  <c r="B299" i="4"/>
  <c r="E297" i="4"/>
  <c r="D297" i="4"/>
  <c r="F297" i="4"/>
  <c r="H398" i="3"/>
  <c r="C398" i="3"/>
  <c r="B399" i="3"/>
  <c r="E397" i="3"/>
  <c r="D397" i="3"/>
  <c r="F397" i="3"/>
  <c r="H300" i="1"/>
  <c r="C300" i="1"/>
  <c r="B301" i="1"/>
  <c r="E299" i="1"/>
  <c r="F299" i="1"/>
  <c r="D299" i="1"/>
  <c r="V512" i="5" l="1"/>
  <c r="W512" i="5"/>
  <c r="U512" i="5"/>
  <c r="Q512" i="5"/>
  <c r="M512" i="5"/>
  <c r="N514" i="5"/>
  <c r="T513" i="5"/>
  <c r="P513" i="5"/>
  <c r="O514" i="5"/>
  <c r="C299" i="4"/>
  <c r="H299" i="4"/>
  <c r="B300" i="4"/>
  <c r="E298" i="4"/>
  <c r="D298" i="4"/>
  <c r="F298" i="4"/>
  <c r="E398" i="3"/>
  <c r="F398" i="3"/>
  <c r="D398" i="3"/>
  <c r="H399" i="3"/>
  <c r="C399" i="3"/>
  <c r="B400" i="3"/>
  <c r="H301" i="1"/>
  <c r="C301" i="1"/>
  <c r="B302" i="1"/>
  <c r="E300" i="1"/>
  <c r="F300" i="1"/>
  <c r="D300" i="1"/>
  <c r="Q513" i="5" l="1"/>
  <c r="M513" i="5"/>
  <c r="N515" i="5"/>
  <c r="T514" i="5"/>
  <c r="P514" i="5"/>
  <c r="O515" i="5"/>
  <c r="V513" i="5"/>
  <c r="W513" i="5"/>
  <c r="U513" i="5"/>
  <c r="H300" i="4"/>
  <c r="B301" i="4"/>
  <c r="C300" i="4"/>
  <c r="F299" i="4"/>
  <c r="E299" i="4"/>
  <c r="D299" i="4"/>
  <c r="H400" i="3"/>
  <c r="C400" i="3"/>
  <c r="B401" i="3"/>
  <c r="E399" i="3"/>
  <c r="D399" i="3"/>
  <c r="F399" i="3"/>
  <c r="H302" i="1"/>
  <c r="C302" i="1"/>
  <c r="B303" i="1"/>
  <c r="E301" i="1"/>
  <c r="F301" i="1"/>
  <c r="D301" i="1"/>
  <c r="V514" i="5" l="1"/>
  <c r="W514" i="5"/>
  <c r="U514" i="5"/>
  <c r="Q514" i="5"/>
  <c r="M514" i="5"/>
  <c r="N516" i="5"/>
  <c r="T515" i="5"/>
  <c r="P515" i="5"/>
  <c r="O516" i="5"/>
  <c r="E300" i="4"/>
  <c r="D300" i="4"/>
  <c r="F300" i="4"/>
  <c r="C301" i="4"/>
  <c r="H301" i="4"/>
  <c r="B302" i="4"/>
  <c r="E400" i="3"/>
  <c r="F400" i="3"/>
  <c r="D400" i="3"/>
  <c r="H401" i="3"/>
  <c r="C401" i="3"/>
  <c r="B402" i="3"/>
  <c r="C303" i="1"/>
  <c r="B304" i="1"/>
  <c r="H303" i="1"/>
  <c r="E302" i="1"/>
  <c r="F302" i="1"/>
  <c r="D302" i="1"/>
  <c r="Q515" i="5" l="1"/>
  <c r="M515" i="5"/>
  <c r="N517" i="5"/>
  <c r="T516" i="5"/>
  <c r="P516" i="5"/>
  <c r="O517" i="5"/>
  <c r="V515" i="5"/>
  <c r="W515" i="5"/>
  <c r="U515" i="5"/>
  <c r="H302" i="4"/>
  <c r="B303" i="4"/>
  <c r="C302" i="4"/>
  <c r="F301" i="4"/>
  <c r="E301" i="4"/>
  <c r="D301" i="4"/>
  <c r="H402" i="3"/>
  <c r="C402" i="3"/>
  <c r="B403" i="3"/>
  <c r="E401" i="3"/>
  <c r="D401" i="3"/>
  <c r="F401" i="3"/>
  <c r="D303" i="1"/>
  <c r="E303" i="1"/>
  <c r="F303" i="1"/>
  <c r="C304" i="1"/>
  <c r="B305" i="1"/>
  <c r="H304" i="1"/>
  <c r="V516" i="5" l="1"/>
  <c r="W516" i="5"/>
  <c r="U516" i="5"/>
  <c r="Q516" i="5"/>
  <c r="M516" i="5"/>
  <c r="N518" i="5"/>
  <c r="T517" i="5"/>
  <c r="P517" i="5"/>
  <c r="O518" i="5"/>
  <c r="E302" i="4"/>
  <c r="D302" i="4"/>
  <c r="F302" i="4"/>
  <c r="C303" i="4"/>
  <c r="H303" i="4"/>
  <c r="B304" i="4"/>
  <c r="E402" i="3"/>
  <c r="F402" i="3"/>
  <c r="D402" i="3"/>
  <c r="H403" i="3"/>
  <c r="C403" i="3"/>
  <c r="B404" i="3"/>
  <c r="H305" i="1"/>
  <c r="C305" i="1"/>
  <c r="B306" i="1"/>
  <c r="E304" i="1"/>
  <c r="F304" i="1"/>
  <c r="D304" i="1"/>
  <c r="Q517" i="5" l="1"/>
  <c r="M517" i="5"/>
  <c r="T518" i="5"/>
  <c r="P518" i="5"/>
  <c r="V517" i="5"/>
  <c r="W517" i="5"/>
  <c r="U517" i="5"/>
  <c r="H304" i="4"/>
  <c r="B305" i="4"/>
  <c r="C304" i="4"/>
  <c r="F303" i="4"/>
  <c r="E303" i="4"/>
  <c r="D303" i="4"/>
  <c r="H404" i="3"/>
  <c r="C404" i="3"/>
  <c r="B405" i="3"/>
  <c r="E403" i="3"/>
  <c r="D403" i="3"/>
  <c r="F403" i="3"/>
  <c r="H306" i="1"/>
  <c r="C306" i="1"/>
  <c r="B307" i="1"/>
  <c r="E305" i="1"/>
  <c r="F305" i="1"/>
  <c r="D305" i="1"/>
  <c r="Q518" i="5" l="1"/>
  <c r="M518" i="5" s="1"/>
  <c r="V518" i="5"/>
  <c r="V519" i="5" s="1"/>
  <c r="W518" i="5"/>
  <c r="W519" i="5" s="1"/>
  <c r="U518" i="5"/>
  <c r="E304" i="4"/>
  <c r="D304" i="4"/>
  <c r="F304" i="4"/>
  <c r="C305" i="4"/>
  <c r="H305" i="4"/>
  <c r="B306" i="4"/>
  <c r="E404" i="3"/>
  <c r="F404" i="3"/>
  <c r="D404" i="3"/>
  <c r="H405" i="3"/>
  <c r="C405" i="3"/>
  <c r="B406" i="3"/>
  <c r="C307" i="1"/>
  <c r="B308" i="1"/>
  <c r="H307" i="1"/>
  <c r="E306" i="1"/>
  <c r="F306" i="1"/>
  <c r="D306" i="1"/>
  <c r="H306" i="4" l="1"/>
  <c r="B307" i="4"/>
  <c r="C306" i="4"/>
  <c r="F305" i="4"/>
  <c r="E305" i="4"/>
  <c r="D305" i="4"/>
  <c r="H406" i="3"/>
  <c r="C406" i="3"/>
  <c r="B407" i="3"/>
  <c r="E405" i="3"/>
  <c r="D405" i="3"/>
  <c r="F405" i="3"/>
  <c r="E307" i="1"/>
  <c r="F307" i="1"/>
  <c r="D307" i="1"/>
  <c r="H308" i="1"/>
  <c r="C308" i="1"/>
  <c r="B309" i="1"/>
  <c r="E306" i="4" l="1"/>
  <c r="D306" i="4"/>
  <c r="F306" i="4"/>
  <c r="C307" i="4"/>
  <c r="H307" i="4"/>
  <c r="B308" i="4"/>
  <c r="H407" i="3"/>
  <c r="C407" i="3"/>
  <c r="B408" i="3"/>
  <c r="E406" i="3"/>
  <c r="F406" i="3"/>
  <c r="D406" i="3"/>
  <c r="E308" i="1"/>
  <c r="F308" i="1"/>
  <c r="D308" i="1"/>
  <c r="H309" i="1"/>
  <c r="C309" i="1"/>
  <c r="B310" i="1"/>
  <c r="H308" i="4" l="1"/>
  <c r="B309" i="4"/>
  <c r="C308" i="4"/>
  <c r="F307" i="4"/>
  <c r="E307" i="4"/>
  <c r="D307" i="4"/>
  <c r="H408" i="3"/>
  <c r="C408" i="3"/>
  <c r="B409" i="3"/>
  <c r="E407" i="3"/>
  <c r="D407" i="3"/>
  <c r="F407" i="3"/>
  <c r="E309" i="1"/>
  <c r="F309" i="1"/>
  <c r="D309" i="1"/>
  <c r="H310" i="1"/>
  <c r="C310" i="1"/>
  <c r="B311" i="1"/>
  <c r="E308" i="4" l="1"/>
  <c r="D308" i="4"/>
  <c r="F308" i="4"/>
  <c r="C309" i="4"/>
  <c r="H309" i="4"/>
  <c r="B310" i="4"/>
  <c r="H409" i="3"/>
  <c r="C409" i="3"/>
  <c r="B410" i="3"/>
  <c r="E408" i="3"/>
  <c r="F408" i="3"/>
  <c r="D408" i="3"/>
  <c r="E310" i="1"/>
  <c r="F310" i="1"/>
  <c r="D310" i="1"/>
  <c r="C311" i="1"/>
  <c r="B312" i="1"/>
  <c r="H311" i="1"/>
  <c r="H310" i="4" l="1"/>
  <c r="B311" i="4"/>
  <c r="C310" i="4"/>
  <c r="F309" i="4"/>
  <c r="E309" i="4"/>
  <c r="D309" i="4"/>
  <c r="E409" i="3"/>
  <c r="D409" i="3"/>
  <c r="F409" i="3"/>
  <c r="H410" i="3"/>
  <c r="C410" i="3"/>
  <c r="B411" i="3"/>
  <c r="E311" i="1"/>
  <c r="F311" i="1"/>
  <c r="D311" i="1"/>
  <c r="H312" i="1"/>
  <c r="C312" i="1"/>
  <c r="B313" i="1"/>
  <c r="E310" i="4" l="1"/>
  <c r="D310" i="4"/>
  <c r="F310" i="4"/>
  <c r="C311" i="4"/>
  <c r="H311" i="4"/>
  <c r="B312" i="4"/>
  <c r="H411" i="3"/>
  <c r="C411" i="3"/>
  <c r="B412" i="3"/>
  <c r="E410" i="3"/>
  <c r="F410" i="3"/>
  <c r="D410" i="3"/>
  <c r="C313" i="1"/>
  <c r="B314" i="1"/>
  <c r="H313" i="1"/>
  <c r="D312" i="1"/>
  <c r="E312" i="1"/>
  <c r="F312" i="1"/>
  <c r="H312" i="4" l="1"/>
  <c r="B313" i="4"/>
  <c r="C312" i="4"/>
  <c r="F311" i="4"/>
  <c r="E311" i="4"/>
  <c r="D311" i="4"/>
  <c r="E411" i="3"/>
  <c r="D411" i="3"/>
  <c r="F411" i="3"/>
  <c r="H412" i="3"/>
  <c r="C412" i="3"/>
  <c r="B413" i="3"/>
  <c r="C314" i="1"/>
  <c r="B315" i="1"/>
  <c r="H314" i="1"/>
  <c r="D313" i="1"/>
  <c r="E313" i="1"/>
  <c r="F313" i="1"/>
  <c r="E312" i="4" l="1"/>
  <c r="D312" i="4"/>
  <c r="F312" i="4"/>
  <c r="C313" i="4"/>
  <c r="H313" i="4"/>
  <c r="B314" i="4"/>
  <c r="H413" i="3"/>
  <c r="C413" i="3"/>
  <c r="B414" i="3"/>
  <c r="E412" i="3"/>
  <c r="F412" i="3"/>
  <c r="D412" i="3"/>
  <c r="C315" i="1"/>
  <c r="B316" i="1"/>
  <c r="H315" i="1"/>
  <c r="D314" i="1"/>
  <c r="E314" i="1"/>
  <c r="F314" i="1"/>
  <c r="H314" i="4" l="1"/>
  <c r="B315" i="4"/>
  <c r="C314" i="4"/>
  <c r="F313" i="4"/>
  <c r="E313" i="4"/>
  <c r="D313" i="4"/>
  <c r="H414" i="3"/>
  <c r="C414" i="3"/>
  <c r="B415" i="3"/>
  <c r="E413" i="3"/>
  <c r="D413" i="3"/>
  <c r="F413" i="3"/>
  <c r="C316" i="1"/>
  <c r="B317" i="1"/>
  <c r="H316" i="1"/>
  <c r="D315" i="1"/>
  <c r="E315" i="1"/>
  <c r="F315" i="1"/>
  <c r="E314" i="4" l="1"/>
  <c r="D314" i="4"/>
  <c r="F314" i="4"/>
  <c r="C315" i="4"/>
  <c r="H315" i="4"/>
  <c r="B316" i="4"/>
  <c r="H415" i="3"/>
  <c r="C415" i="3"/>
  <c r="B416" i="3"/>
  <c r="E414" i="3"/>
  <c r="F414" i="3"/>
  <c r="D414" i="3"/>
  <c r="C317" i="1"/>
  <c r="B318" i="1"/>
  <c r="H317" i="1"/>
  <c r="D316" i="1"/>
  <c r="E316" i="1"/>
  <c r="F316" i="1"/>
  <c r="H316" i="4" l="1"/>
  <c r="B317" i="4"/>
  <c r="C316" i="4"/>
  <c r="F315" i="4"/>
  <c r="E315" i="4"/>
  <c r="D315" i="4"/>
  <c r="E415" i="3"/>
  <c r="D415" i="3"/>
  <c r="F415" i="3"/>
  <c r="H416" i="3"/>
  <c r="C416" i="3"/>
  <c r="B417" i="3"/>
  <c r="C318" i="1"/>
  <c r="H318" i="1"/>
  <c r="B319" i="1"/>
  <c r="D317" i="1"/>
  <c r="E317" i="1"/>
  <c r="F317" i="1"/>
  <c r="F316" i="4" l="1"/>
  <c r="E316" i="4"/>
  <c r="D316" i="4"/>
  <c r="H317" i="4"/>
  <c r="B318" i="4"/>
  <c r="C317" i="4"/>
  <c r="H417" i="3"/>
  <c r="C417" i="3"/>
  <c r="B418" i="3"/>
  <c r="E416" i="3"/>
  <c r="F416" i="3"/>
  <c r="D416" i="3"/>
  <c r="C319" i="1"/>
  <c r="H319" i="1"/>
  <c r="B320" i="1"/>
  <c r="D318" i="1"/>
  <c r="E318" i="1"/>
  <c r="F318" i="1"/>
  <c r="H318" i="4" l="1"/>
  <c r="B319" i="4"/>
  <c r="C318" i="4"/>
  <c r="F317" i="4"/>
  <c r="E317" i="4"/>
  <c r="D317" i="4"/>
  <c r="E417" i="3"/>
  <c r="D417" i="3"/>
  <c r="F417" i="3"/>
  <c r="H418" i="3"/>
  <c r="C418" i="3"/>
  <c r="B419" i="3"/>
  <c r="C320" i="1"/>
  <c r="B321" i="1"/>
  <c r="H320" i="1"/>
  <c r="D319" i="1"/>
  <c r="E319" i="1"/>
  <c r="F319" i="1"/>
  <c r="F318" i="4" l="1"/>
  <c r="E318" i="4"/>
  <c r="D318" i="4"/>
  <c r="H319" i="4"/>
  <c r="B320" i="4"/>
  <c r="C319" i="4"/>
  <c r="H419" i="3"/>
  <c r="C419" i="3"/>
  <c r="B420" i="3"/>
  <c r="E418" i="3"/>
  <c r="F418" i="3"/>
  <c r="D418" i="3"/>
  <c r="B322" i="1"/>
  <c r="C321" i="1"/>
  <c r="H321" i="1"/>
  <c r="E320" i="1"/>
  <c r="F320" i="1"/>
  <c r="D320" i="1"/>
  <c r="C320" i="4" l="1"/>
  <c r="H320" i="4"/>
  <c r="B321" i="4"/>
  <c r="E319" i="4"/>
  <c r="D319" i="4"/>
  <c r="F319" i="4"/>
  <c r="E419" i="3"/>
  <c r="D419" i="3"/>
  <c r="F419" i="3"/>
  <c r="H420" i="3"/>
  <c r="C420" i="3"/>
  <c r="B421" i="3"/>
  <c r="D321" i="1"/>
  <c r="E321" i="1"/>
  <c r="F321" i="1"/>
  <c r="B323" i="1"/>
  <c r="H322" i="1"/>
  <c r="C322" i="1"/>
  <c r="H321" i="4" l="1"/>
  <c r="B322" i="4"/>
  <c r="C321" i="4"/>
  <c r="F320" i="4"/>
  <c r="E320" i="4"/>
  <c r="D320" i="4"/>
  <c r="H421" i="3"/>
  <c r="C421" i="3"/>
  <c r="B422" i="3"/>
  <c r="E420" i="3"/>
  <c r="F420" i="3"/>
  <c r="D420" i="3"/>
  <c r="F322" i="1"/>
  <c r="D322" i="1"/>
  <c r="E322" i="1"/>
  <c r="C323" i="1"/>
  <c r="B324" i="1"/>
  <c r="H323" i="1"/>
  <c r="E321" i="4" l="1"/>
  <c r="D321" i="4"/>
  <c r="F321" i="4"/>
  <c r="C322" i="4"/>
  <c r="H322" i="4"/>
  <c r="B323" i="4"/>
  <c r="E421" i="3"/>
  <c r="D421" i="3"/>
  <c r="F421" i="3"/>
  <c r="H422" i="3"/>
  <c r="C422" i="3"/>
  <c r="B423" i="3"/>
  <c r="D323" i="1"/>
  <c r="E323" i="1"/>
  <c r="F323" i="1"/>
  <c r="C324" i="1"/>
  <c r="B325" i="1"/>
  <c r="H324" i="1"/>
  <c r="H323" i="4" l="1"/>
  <c r="B324" i="4"/>
  <c r="C323" i="4"/>
  <c r="F322" i="4"/>
  <c r="D322" i="4"/>
  <c r="E322" i="4"/>
  <c r="H423" i="3"/>
  <c r="C423" i="3"/>
  <c r="B424" i="3"/>
  <c r="E422" i="3"/>
  <c r="F422" i="3"/>
  <c r="D422" i="3"/>
  <c r="D324" i="1"/>
  <c r="E324" i="1"/>
  <c r="F324" i="1"/>
  <c r="B326" i="1"/>
  <c r="H325" i="1"/>
  <c r="C325" i="1"/>
  <c r="E323" i="4" l="1"/>
  <c r="D323" i="4"/>
  <c r="F323" i="4"/>
  <c r="C324" i="4"/>
  <c r="H324" i="4"/>
  <c r="B325" i="4"/>
  <c r="H424" i="3"/>
  <c r="C424" i="3"/>
  <c r="B425" i="3"/>
  <c r="E423" i="3"/>
  <c r="D423" i="3"/>
  <c r="F423" i="3"/>
  <c r="D325" i="1"/>
  <c r="E325" i="1"/>
  <c r="F325" i="1"/>
  <c r="C326" i="1"/>
  <c r="B327" i="1"/>
  <c r="H326" i="1"/>
  <c r="H325" i="4" l="1"/>
  <c r="B326" i="4"/>
  <c r="C325" i="4"/>
  <c r="F324" i="4"/>
  <c r="E324" i="4"/>
  <c r="D324" i="4"/>
  <c r="E424" i="3"/>
  <c r="F424" i="3"/>
  <c r="D424" i="3"/>
  <c r="H425" i="3"/>
  <c r="C425" i="3"/>
  <c r="B426" i="3"/>
  <c r="F326" i="1"/>
  <c r="D326" i="1"/>
  <c r="E326" i="1"/>
  <c r="B328" i="1"/>
  <c r="H327" i="1"/>
  <c r="C327" i="1"/>
  <c r="E325" i="4" l="1"/>
  <c r="D325" i="4"/>
  <c r="F325" i="4"/>
  <c r="C326" i="4"/>
  <c r="H326" i="4"/>
  <c r="B327" i="4"/>
  <c r="H426" i="3"/>
  <c r="C426" i="3"/>
  <c r="B427" i="3"/>
  <c r="E425" i="3"/>
  <c r="D425" i="3"/>
  <c r="F425" i="3"/>
  <c r="D327" i="1"/>
  <c r="E327" i="1"/>
  <c r="F327" i="1"/>
  <c r="C328" i="1"/>
  <c r="B329" i="1"/>
  <c r="H328" i="1"/>
  <c r="H327" i="4" l="1"/>
  <c r="B328" i="4"/>
  <c r="C327" i="4"/>
  <c r="F326" i="4"/>
  <c r="E326" i="4"/>
  <c r="D326" i="4"/>
  <c r="E426" i="3"/>
  <c r="F426" i="3"/>
  <c r="D426" i="3"/>
  <c r="H427" i="3"/>
  <c r="C427" i="3"/>
  <c r="B428" i="3"/>
  <c r="D328" i="1"/>
  <c r="E328" i="1"/>
  <c r="F328" i="1"/>
  <c r="C329" i="1"/>
  <c r="B330" i="1"/>
  <c r="H329" i="1"/>
  <c r="E327" i="4" l="1"/>
  <c r="D327" i="4"/>
  <c r="F327" i="4"/>
  <c r="C328" i="4"/>
  <c r="H328" i="4"/>
  <c r="B329" i="4"/>
  <c r="H428" i="3"/>
  <c r="C428" i="3"/>
  <c r="B429" i="3"/>
  <c r="E427" i="3"/>
  <c r="D427" i="3"/>
  <c r="F427" i="3"/>
  <c r="D329" i="1"/>
  <c r="E329" i="1"/>
  <c r="F329" i="1"/>
  <c r="C330" i="1"/>
  <c r="B331" i="1"/>
  <c r="H330" i="1"/>
  <c r="H329" i="4" l="1"/>
  <c r="B330" i="4"/>
  <c r="C329" i="4"/>
  <c r="F328" i="4"/>
  <c r="E328" i="4"/>
  <c r="D328" i="4"/>
  <c r="E428" i="3"/>
  <c r="F428" i="3"/>
  <c r="D428" i="3"/>
  <c r="H429" i="3"/>
  <c r="C429" i="3"/>
  <c r="B430" i="3"/>
  <c r="D330" i="1"/>
  <c r="E330" i="1"/>
  <c r="F330" i="1"/>
  <c r="C331" i="1"/>
  <c r="B332" i="1"/>
  <c r="H331" i="1"/>
  <c r="E329" i="4" l="1"/>
  <c r="D329" i="4"/>
  <c r="F329" i="4"/>
  <c r="C330" i="4"/>
  <c r="H330" i="4"/>
  <c r="B331" i="4"/>
  <c r="H430" i="3"/>
  <c r="C430" i="3"/>
  <c r="B431" i="3"/>
  <c r="E429" i="3"/>
  <c r="D429" i="3"/>
  <c r="F429" i="3"/>
  <c r="D331" i="1"/>
  <c r="E331" i="1"/>
  <c r="F331" i="1"/>
  <c r="C332" i="1"/>
  <c r="B333" i="1"/>
  <c r="H332" i="1"/>
  <c r="H331" i="4" l="1"/>
  <c r="B332" i="4"/>
  <c r="C331" i="4"/>
  <c r="F330" i="4"/>
  <c r="E330" i="4"/>
  <c r="D330" i="4"/>
  <c r="H431" i="3"/>
  <c r="C431" i="3"/>
  <c r="B432" i="3"/>
  <c r="E430" i="3"/>
  <c r="F430" i="3"/>
  <c r="D430" i="3"/>
  <c r="D332" i="1"/>
  <c r="E332" i="1"/>
  <c r="F332" i="1"/>
  <c r="C333" i="1"/>
  <c r="B334" i="1"/>
  <c r="H333" i="1"/>
  <c r="E331" i="4" l="1"/>
  <c r="D331" i="4"/>
  <c r="F331" i="4"/>
  <c r="C332" i="4"/>
  <c r="H332" i="4"/>
  <c r="B333" i="4"/>
  <c r="E431" i="3"/>
  <c r="D431" i="3"/>
  <c r="F431" i="3"/>
  <c r="H432" i="3"/>
  <c r="C432" i="3"/>
  <c r="B433" i="3"/>
  <c r="D333" i="1"/>
  <c r="E333" i="1"/>
  <c r="F333" i="1"/>
  <c r="C334" i="1"/>
  <c r="B335" i="1"/>
  <c r="H334" i="1"/>
  <c r="H333" i="4" l="1"/>
  <c r="B334" i="4"/>
  <c r="C333" i="4"/>
  <c r="F332" i="4"/>
  <c r="E332" i="4"/>
  <c r="D332" i="4"/>
  <c r="H433" i="3"/>
  <c r="C433" i="3"/>
  <c r="B434" i="3"/>
  <c r="E432" i="3"/>
  <c r="F432" i="3"/>
  <c r="D432" i="3"/>
  <c r="F334" i="1"/>
  <c r="D334" i="1"/>
  <c r="E334" i="1"/>
  <c r="B336" i="1"/>
  <c r="H335" i="1"/>
  <c r="C335" i="1"/>
  <c r="E333" i="4" l="1"/>
  <c r="D333" i="4"/>
  <c r="F333" i="4"/>
  <c r="C334" i="4"/>
  <c r="H334" i="4"/>
  <c r="B335" i="4"/>
  <c r="E433" i="3"/>
  <c r="D433" i="3"/>
  <c r="F433" i="3"/>
  <c r="H434" i="3"/>
  <c r="C434" i="3"/>
  <c r="B435" i="3"/>
  <c r="D335" i="1"/>
  <c r="E335" i="1"/>
  <c r="F335" i="1"/>
  <c r="H336" i="1"/>
  <c r="C336" i="1"/>
  <c r="B337" i="1"/>
  <c r="H335" i="4" l="1"/>
  <c r="B336" i="4"/>
  <c r="C335" i="4"/>
  <c r="F334" i="4"/>
  <c r="E334" i="4"/>
  <c r="D334" i="4"/>
  <c r="H435" i="3"/>
  <c r="C435" i="3"/>
  <c r="B436" i="3"/>
  <c r="E434" i="3"/>
  <c r="F434" i="3"/>
  <c r="D434" i="3"/>
  <c r="C337" i="1"/>
  <c r="B338" i="1"/>
  <c r="H337" i="1"/>
  <c r="D336" i="1"/>
  <c r="E336" i="1"/>
  <c r="F336" i="1"/>
  <c r="E335" i="4" l="1"/>
  <c r="D335" i="4"/>
  <c r="F335" i="4"/>
  <c r="C336" i="4"/>
  <c r="H336" i="4"/>
  <c r="B337" i="4"/>
  <c r="E435" i="3"/>
  <c r="D435" i="3"/>
  <c r="F435" i="3"/>
  <c r="H436" i="3"/>
  <c r="C436" i="3"/>
  <c r="B437" i="3"/>
  <c r="H338" i="1"/>
  <c r="C338" i="1"/>
  <c r="B339" i="1"/>
  <c r="E337" i="1"/>
  <c r="F337" i="1"/>
  <c r="D337" i="1"/>
  <c r="C337" i="4" l="1"/>
  <c r="H337" i="4"/>
  <c r="B338" i="4"/>
  <c r="E336" i="4"/>
  <c r="D336" i="4"/>
  <c r="F336" i="4"/>
  <c r="H437" i="3"/>
  <c r="C437" i="3"/>
  <c r="B438" i="3"/>
  <c r="E436" i="3"/>
  <c r="F436" i="3"/>
  <c r="D436" i="3"/>
  <c r="E338" i="1"/>
  <c r="F338" i="1"/>
  <c r="D338" i="1"/>
  <c r="C339" i="1"/>
  <c r="B340" i="1"/>
  <c r="H339" i="1"/>
  <c r="H338" i="4" l="1"/>
  <c r="B339" i="4"/>
  <c r="C338" i="4"/>
  <c r="F337" i="4"/>
  <c r="D337" i="4"/>
  <c r="E337" i="4"/>
  <c r="E437" i="3"/>
  <c r="D437" i="3"/>
  <c r="F437" i="3"/>
  <c r="H438" i="3"/>
  <c r="C438" i="3"/>
  <c r="B439" i="3"/>
  <c r="E339" i="1"/>
  <c r="F339" i="1"/>
  <c r="D339" i="1"/>
  <c r="H340" i="1"/>
  <c r="C340" i="1"/>
  <c r="B341" i="1"/>
  <c r="E338" i="4" l="1"/>
  <c r="D338" i="4"/>
  <c r="F338" i="4"/>
  <c r="C339" i="4"/>
  <c r="H339" i="4"/>
  <c r="B340" i="4"/>
  <c r="H439" i="3"/>
  <c r="C439" i="3"/>
  <c r="B440" i="3"/>
  <c r="E438" i="3"/>
  <c r="F438" i="3"/>
  <c r="D438" i="3"/>
  <c r="C341" i="1"/>
  <c r="B342" i="1"/>
  <c r="H341" i="1"/>
  <c r="D340" i="1"/>
  <c r="E340" i="1"/>
  <c r="F340" i="1"/>
  <c r="H340" i="4" l="1"/>
  <c r="B341" i="4"/>
  <c r="C340" i="4"/>
  <c r="F339" i="4"/>
  <c r="E339" i="4"/>
  <c r="D339" i="4"/>
  <c r="E439" i="3"/>
  <c r="D439" i="3"/>
  <c r="F439" i="3"/>
  <c r="H440" i="3"/>
  <c r="C440" i="3"/>
  <c r="B441" i="3"/>
  <c r="H342" i="1"/>
  <c r="C342" i="1"/>
  <c r="B343" i="1"/>
  <c r="E341" i="1"/>
  <c r="F341" i="1"/>
  <c r="D341" i="1"/>
  <c r="E340" i="4" l="1"/>
  <c r="D340" i="4"/>
  <c r="F340" i="4"/>
  <c r="C341" i="4"/>
  <c r="H341" i="4"/>
  <c r="B342" i="4"/>
  <c r="H441" i="3"/>
  <c r="C441" i="3"/>
  <c r="B442" i="3"/>
  <c r="E440" i="3"/>
  <c r="F440" i="3"/>
  <c r="D440" i="3"/>
  <c r="E342" i="1"/>
  <c r="F342" i="1"/>
  <c r="D342" i="1"/>
  <c r="C343" i="1"/>
  <c r="B344" i="1"/>
  <c r="H343" i="1"/>
  <c r="H342" i="4" l="1"/>
  <c r="B343" i="4"/>
  <c r="C342" i="4"/>
  <c r="F341" i="4"/>
  <c r="E341" i="4"/>
  <c r="D341" i="4"/>
  <c r="E441" i="3"/>
  <c r="D441" i="3"/>
  <c r="F441" i="3"/>
  <c r="H442" i="3"/>
  <c r="C442" i="3"/>
  <c r="B443" i="3"/>
  <c r="H344" i="1"/>
  <c r="C344" i="1"/>
  <c r="B345" i="1"/>
  <c r="E343" i="1"/>
  <c r="F343" i="1"/>
  <c r="D343" i="1"/>
  <c r="E342" i="4" l="1"/>
  <c r="D342" i="4"/>
  <c r="F342" i="4"/>
  <c r="C343" i="4"/>
  <c r="H343" i="4"/>
  <c r="B344" i="4"/>
  <c r="H443" i="3"/>
  <c r="C443" i="3"/>
  <c r="B444" i="3"/>
  <c r="E442" i="3"/>
  <c r="F442" i="3"/>
  <c r="D442" i="3"/>
  <c r="D344" i="1"/>
  <c r="E344" i="1"/>
  <c r="F344" i="1"/>
  <c r="C345" i="1"/>
  <c r="B346" i="1"/>
  <c r="H345" i="1"/>
  <c r="H344" i="4" l="1"/>
  <c r="B345" i="4"/>
  <c r="C344" i="4"/>
  <c r="F343" i="4"/>
  <c r="E343" i="4"/>
  <c r="D343" i="4"/>
  <c r="E443" i="3"/>
  <c r="D443" i="3"/>
  <c r="F443" i="3"/>
  <c r="H444" i="3"/>
  <c r="C444" i="3"/>
  <c r="B445" i="3"/>
  <c r="E345" i="1"/>
  <c r="F345" i="1"/>
  <c r="D345" i="1"/>
  <c r="H346" i="1"/>
  <c r="C346" i="1"/>
  <c r="B347" i="1"/>
  <c r="E344" i="4" l="1"/>
  <c r="D344" i="4"/>
  <c r="F344" i="4"/>
  <c r="C345" i="4"/>
  <c r="H345" i="4"/>
  <c r="B346" i="4"/>
  <c r="H445" i="3"/>
  <c r="C445" i="3"/>
  <c r="B446" i="3"/>
  <c r="E444" i="3"/>
  <c r="F444" i="3"/>
  <c r="D444" i="3"/>
  <c r="H347" i="1"/>
  <c r="C347" i="1"/>
  <c r="B348" i="1"/>
  <c r="E346" i="1"/>
  <c r="F346" i="1"/>
  <c r="D346" i="1"/>
  <c r="H346" i="4" l="1"/>
  <c r="B347" i="4"/>
  <c r="C346" i="4"/>
  <c r="F345" i="4"/>
  <c r="E345" i="4"/>
  <c r="D345" i="4"/>
  <c r="H446" i="3"/>
  <c r="C446" i="3"/>
  <c r="B447" i="3"/>
  <c r="E445" i="3"/>
  <c r="D445" i="3"/>
  <c r="F445" i="3"/>
  <c r="E347" i="1"/>
  <c r="F347" i="1"/>
  <c r="D347" i="1"/>
  <c r="H348" i="1"/>
  <c r="C348" i="1"/>
  <c r="B349" i="1"/>
  <c r="E346" i="4" l="1"/>
  <c r="D346" i="4"/>
  <c r="F346" i="4"/>
  <c r="C347" i="4"/>
  <c r="H347" i="4"/>
  <c r="B348" i="4"/>
  <c r="H447" i="3"/>
  <c r="C447" i="3"/>
  <c r="B448" i="3"/>
  <c r="E446" i="3"/>
  <c r="F446" i="3"/>
  <c r="D446" i="3"/>
  <c r="C349" i="1"/>
  <c r="B350" i="1"/>
  <c r="H349" i="1"/>
  <c r="D348" i="1"/>
  <c r="E348" i="1"/>
  <c r="F348" i="1"/>
  <c r="H348" i="4" l="1"/>
  <c r="B349" i="4"/>
  <c r="C348" i="4"/>
  <c r="F347" i="4"/>
  <c r="E347" i="4"/>
  <c r="D347" i="4"/>
  <c r="H448" i="3"/>
  <c r="C448" i="3"/>
  <c r="B449" i="3"/>
  <c r="E447" i="3"/>
  <c r="D447" i="3"/>
  <c r="F447" i="3"/>
  <c r="H350" i="1"/>
  <c r="C350" i="1"/>
  <c r="B351" i="1"/>
  <c r="E349" i="1"/>
  <c r="F349" i="1"/>
  <c r="D349" i="1"/>
  <c r="E348" i="4" l="1"/>
  <c r="D348" i="4"/>
  <c r="F348" i="4"/>
  <c r="C349" i="4"/>
  <c r="H349" i="4"/>
  <c r="B350" i="4"/>
  <c r="H449" i="3"/>
  <c r="C449" i="3"/>
  <c r="B450" i="3"/>
  <c r="E448" i="3"/>
  <c r="F448" i="3"/>
  <c r="D448" i="3"/>
  <c r="D350" i="1"/>
  <c r="E350" i="1"/>
  <c r="F350" i="1"/>
  <c r="C351" i="1"/>
  <c r="B352" i="1"/>
  <c r="H351" i="1"/>
  <c r="H350" i="4" l="1"/>
  <c r="B351" i="4"/>
  <c r="C350" i="4"/>
  <c r="F349" i="4"/>
  <c r="E349" i="4"/>
  <c r="D349" i="4"/>
  <c r="E449" i="3"/>
  <c r="D449" i="3"/>
  <c r="F449" i="3"/>
  <c r="H450" i="3"/>
  <c r="C450" i="3"/>
  <c r="B451" i="3"/>
  <c r="E351" i="1"/>
  <c r="F351" i="1"/>
  <c r="D351" i="1"/>
  <c r="H352" i="1"/>
  <c r="C352" i="1"/>
  <c r="B353" i="1"/>
  <c r="E350" i="4" l="1"/>
  <c r="D350" i="4"/>
  <c r="F350" i="4"/>
  <c r="C351" i="4"/>
  <c r="H351" i="4"/>
  <c r="B352" i="4"/>
  <c r="H451" i="3"/>
  <c r="C451" i="3"/>
  <c r="B452" i="3"/>
  <c r="E450" i="3"/>
  <c r="F450" i="3"/>
  <c r="D450" i="3"/>
  <c r="C353" i="1"/>
  <c r="B354" i="1"/>
  <c r="H353" i="1"/>
  <c r="D352" i="1"/>
  <c r="E352" i="1"/>
  <c r="F352" i="1"/>
  <c r="H352" i="4" l="1"/>
  <c r="B353" i="4"/>
  <c r="C352" i="4"/>
  <c r="F351" i="4"/>
  <c r="E351" i="4"/>
  <c r="D351" i="4"/>
  <c r="H452" i="3"/>
  <c r="C452" i="3"/>
  <c r="B453" i="3"/>
  <c r="E451" i="3"/>
  <c r="D451" i="3"/>
  <c r="F451" i="3"/>
  <c r="H354" i="1"/>
  <c r="C354" i="1"/>
  <c r="B355" i="1"/>
  <c r="E353" i="1"/>
  <c r="F353" i="1"/>
  <c r="D353" i="1"/>
  <c r="E352" i="4" l="1"/>
  <c r="D352" i="4"/>
  <c r="F352" i="4"/>
  <c r="C353" i="4"/>
  <c r="H353" i="4"/>
  <c r="B354" i="4"/>
  <c r="E452" i="3"/>
  <c r="F452" i="3"/>
  <c r="D452" i="3"/>
  <c r="H453" i="3"/>
  <c r="C453" i="3"/>
  <c r="B454" i="3"/>
  <c r="E354" i="1"/>
  <c r="F354" i="1"/>
  <c r="D354" i="1"/>
  <c r="C355" i="1"/>
  <c r="B356" i="1"/>
  <c r="H355" i="1"/>
  <c r="H354" i="4" l="1"/>
  <c r="B355" i="4"/>
  <c r="C354" i="4"/>
  <c r="F353" i="4"/>
  <c r="E353" i="4"/>
  <c r="D353" i="4"/>
  <c r="H454" i="3"/>
  <c r="C454" i="3"/>
  <c r="B455" i="3"/>
  <c r="E453" i="3"/>
  <c r="D453" i="3"/>
  <c r="F453" i="3"/>
  <c r="E355" i="1"/>
  <c r="F355" i="1"/>
  <c r="D355" i="1"/>
  <c r="H356" i="1"/>
  <c r="C356" i="1"/>
  <c r="B357" i="1"/>
  <c r="E354" i="4" l="1"/>
  <c r="D354" i="4"/>
  <c r="F354" i="4"/>
  <c r="C355" i="4"/>
  <c r="H355" i="4"/>
  <c r="B356" i="4"/>
  <c r="E454" i="3"/>
  <c r="F454" i="3"/>
  <c r="D454" i="3"/>
  <c r="H455" i="3"/>
  <c r="C455" i="3"/>
  <c r="B456" i="3"/>
  <c r="C357" i="1"/>
  <c r="B358" i="1"/>
  <c r="H357" i="1"/>
  <c r="E356" i="1"/>
  <c r="F356" i="1"/>
  <c r="D356" i="1"/>
  <c r="H356" i="4" l="1"/>
  <c r="B357" i="4"/>
  <c r="C356" i="4"/>
  <c r="F355" i="4"/>
  <c r="E355" i="4"/>
  <c r="D355" i="4"/>
  <c r="H456" i="3"/>
  <c r="C456" i="3"/>
  <c r="B457" i="3"/>
  <c r="E455" i="3"/>
  <c r="D455" i="3"/>
  <c r="F455" i="3"/>
  <c r="H358" i="1"/>
  <c r="C358" i="1"/>
  <c r="B359" i="1"/>
  <c r="E357" i="1"/>
  <c r="F357" i="1"/>
  <c r="D357" i="1"/>
  <c r="E356" i="4" l="1"/>
  <c r="D356" i="4"/>
  <c r="F356" i="4"/>
  <c r="C357" i="4"/>
  <c r="H357" i="4"/>
  <c r="B358" i="4"/>
  <c r="E456" i="3"/>
  <c r="F456" i="3"/>
  <c r="D456" i="3"/>
  <c r="H457" i="3"/>
  <c r="C457" i="3"/>
  <c r="B458" i="3"/>
  <c r="E358" i="1"/>
  <c r="F358" i="1"/>
  <c r="D358" i="1"/>
  <c r="C359" i="1"/>
  <c r="B360" i="1"/>
  <c r="H359" i="1"/>
  <c r="H358" i="4" l="1"/>
  <c r="B359" i="4"/>
  <c r="C358" i="4"/>
  <c r="F357" i="4"/>
  <c r="E357" i="4"/>
  <c r="D357" i="4"/>
  <c r="H458" i="3"/>
  <c r="C458" i="3"/>
  <c r="B459" i="3"/>
  <c r="E457" i="3"/>
  <c r="D457" i="3"/>
  <c r="F457" i="3"/>
  <c r="E359" i="1"/>
  <c r="F359" i="1"/>
  <c r="D359" i="1"/>
  <c r="H360" i="1"/>
  <c r="C360" i="1"/>
  <c r="B361" i="1"/>
  <c r="E358" i="4" l="1"/>
  <c r="D358" i="4"/>
  <c r="F358" i="4"/>
  <c r="C359" i="4"/>
  <c r="H359" i="4"/>
  <c r="B360" i="4"/>
  <c r="E458" i="3"/>
  <c r="F458" i="3"/>
  <c r="D458" i="3"/>
  <c r="H459" i="3"/>
  <c r="C459" i="3"/>
  <c r="B460" i="3"/>
  <c r="C361" i="1"/>
  <c r="B362" i="1"/>
  <c r="H361" i="1"/>
  <c r="E360" i="1"/>
  <c r="F360" i="1"/>
  <c r="D360" i="1"/>
  <c r="H360" i="4" l="1"/>
  <c r="B361" i="4"/>
  <c r="C360" i="4"/>
  <c r="F359" i="4"/>
  <c r="E359" i="4"/>
  <c r="D359" i="4"/>
  <c r="H460" i="3"/>
  <c r="C460" i="3"/>
  <c r="B461" i="3"/>
  <c r="E459" i="3"/>
  <c r="D459" i="3"/>
  <c r="F459" i="3"/>
  <c r="H362" i="1"/>
  <c r="C362" i="1"/>
  <c r="B363" i="1"/>
  <c r="E361" i="1"/>
  <c r="F361" i="1"/>
  <c r="D361" i="1"/>
  <c r="E360" i="4" l="1"/>
  <c r="D360" i="4"/>
  <c r="F360" i="4"/>
  <c r="C361" i="4"/>
  <c r="H361" i="4"/>
  <c r="B362" i="4"/>
  <c r="E460" i="3"/>
  <c r="F460" i="3"/>
  <c r="D460" i="3"/>
  <c r="H461" i="3"/>
  <c r="C461" i="3"/>
  <c r="B462" i="3"/>
  <c r="E362" i="1"/>
  <c r="F362" i="1"/>
  <c r="D362" i="1"/>
  <c r="C363" i="1"/>
  <c r="B364" i="1"/>
  <c r="H363" i="1"/>
  <c r="H362" i="4" l="1"/>
  <c r="B363" i="4"/>
  <c r="C362" i="4"/>
  <c r="F361" i="4"/>
  <c r="E361" i="4"/>
  <c r="D361" i="4"/>
  <c r="H462" i="3"/>
  <c r="C462" i="3"/>
  <c r="B463" i="3"/>
  <c r="E461" i="3"/>
  <c r="D461" i="3"/>
  <c r="F461" i="3"/>
  <c r="E363" i="1"/>
  <c r="F363" i="1"/>
  <c r="D363" i="1"/>
  <c r="H364" i="1"/>
  <c r="C364" i="1"/>
  <c r="B365" i="1"/>
  <c r="F362" i="4" l="1"/>
  <c r="E362" i="4"/>
  <c r="D362" i="4"/>
  <c r="H363" i="4"/>
  <c r="B364" i="4"/>
  <c r="C363" i="4"/>
  <c r="E462" i="3"/>
  <c r="F462" i="3"/>
  <c r="D462" i="3"/>
  <c r="H463" i="3"/>
  <c r="C463" i="3"/>
  <c r="B464" i="3"/>
  <c r="C365" i="1"/>
  <c r="B366" i="1"/>
  <c r="H365" i="1"/>
  <c r="E364" i="1"/>
  <c r="F364" i="1"/>
  <c r="D364" i="1"/>
  <c r="H364" i="4" l="1"/>
  <c r="B365" i="4"/>
  <c r="C364" i="4"/>
  <c r="F363" i="4"/>
  <c r="E363" i="4"/>
  <c r="D363" i="4"/>
  <c r="H464" i="3"/>
  <c r="C464" i="3"/>
  <c r="B465" i="3"/>
  <c r="E463" i="3"/>
  <c r="D463" i="3"/>
  <c r="F463" i="3"/>
  <c r="H366" i="1"/>
  <c r="C366" i="1"/>
  <c r="B367" i="1"/>
  <c r="E365" i="1"/>
  <c r="F365" i="1"/>
  <c r="D365" i="1"/>
  <c r="E364" i="4" l="1"/>
  <c r="D364" i="4"/>
  <c r="F364" i="4"/>
  <c r="C365" i="4"/>
  <c r="B366" i="4"/>
  <c r="H365" i="4"/>
  <c r="E464" i="3"/>
  <c r="F464" i="3"/>
  <c r="D464" i="3"/>
  <c r="H465" i="3"/>
  <c r="C465" i="3"/>
  <c r="B466" i="3"/>
  <c r="D366" i="1"/>
  <c r="E366" i="1"/>
  <c r="F366" i="1"/>
  <c r="C367" i="1"/>
  <c r="B368" i="1"/>
  <c r="H367" i="1"/>
  <c r="H366" i="4" l="1"/>
  <c r="B367" i="4"/>
  <c r="C366" i="4"/>
  <c r="F365" i="4"/>
  <c r="E365" i="4"/>
  <c r="D365" i="4"/>
  <c r="H466" i="3"/>
  <c r="C466" i="3"/>
  <c r="B467" i="3"/>
  <c r="E465" i="3"/>
  <c r="D465" i="3"/>
  <c r="F465" i="3"/>
  <c r="E367" i="1"/>
  <c r="F367" i="1"/>
  <c r="D367" i="1"/>
  <c r="H368" i="1"/>
  <c r="C368" i="1"/>
  <c r="B369" i="1"/>
  <c r="E366" i="4" l="1"/>
  <c r="D366" i="4"/>
  <c r="F366" i="4"/>
  <c r="C367" i="4"/>
  <c r="H367" i="4"/>
  <c r="B368" i="4"/>
  <c r="E466" i="3"/>
  <c r="F466" i="3"/>
  <c r="D466" i="3"/>
  <c r="H467" i="3"/>
  <c r="C467" i="3"/>
  <c r="B468" i="3"/>
  <c r="H369" i="1"/>
  <c r="C369" i="1"/>
  <c r="B370" i="1"/>
  <c r="E368" i="1"/>
  <c r="F368" i="1"/>
  <c r="D368" i="1"/>
  <c r="C368" i="4" l="1"/>
  <c r="H368" i="4"/>
  <c r="B369" i="4"/>
  <c r="E367" i="4"/>
  <c r="D367" i="4"/>
  <c r="F367" i="4"/>
  <c r="H468" i="3"/>
  <c r="C468" i="3"/>
  <c r="B469" i="3"/>
  <c r="E467" i="3"/>
  <c r="D467" i="3"/>
  <c r="F467" i="3"/>
  <c r="E369" i="1"/>
  <c r="F369" i="1"/>
  <c r="D369" i="1"/>
  <c r="H370" i="1"/>
  <c r="C370" i="1"/>
  <c r="B371" i="1"/>
  <c r="H369" i="4" l="1"/>
  <c r="B370" i="4"/>
  <c r="C369" i="4"/>
  <c r="F368" i="4"/>
  <c r="E368" i="4"/>
  <c r="D368" i="4"/>
  <c r="E468" i="3"/>
  <c r="F468" i="3"/>
  <c r="D468" i="3"/>
  <c r="H469" i="3"/>
  <c r="C469" i="3"/>
  <c r="B470" i="3"/>
  <c r="H371" i="1"/>
  <c r="C371" i="1"/>
  <c r="B372" i="1"/>
  <c r="E370" i="1"/>
  <c r="F370" i="1"/>
  <c r="D370" i="1"/>
  <c r="E369" i="4" l="1"/>
  <c r="D369" i="4"/>
  <c r="F369" i="4"/>
  <c r="C370" i="4"/>
  <c r="H370" i="4"/>
  <c r="B371" i="4"/>
  <c r="H470" i="3"/>
  <c r="C470" i="3"/>
  <c r="B471" i="3"/>
  <c r="E469" i="3"/>
  <c r="D469" i="3"/>
  <c r="F469" i="3"/>
  <c r="E371" i="1"/>
  <c r="F371" i="1"/>
  <c r="D371" i="1"/>
  <c r="H372" i="1"/>
  <c r="C372" i="1"/>
  <c r="B373" i="1"/>
  <c r="H371" i="4" l="1"/>
  <c r="B372" i="4"/>
  <c r="C371" i="4"/>
  <c r="F370" i="4"/>
  <c r="E370" i="4"/>
  <c r="D370" i="4"/>
  <c r="E470" i="3"/>
  <c r="F470" i="3"/>
  <c r="D470" i="3"/>
  <c r="H471" i="3"/>
  <c r="C471" i="3"/>
  <c r="B472" i="3"/>
  <c r="H373" i="1"/>
  <c r="C373" i="1"/>
  <c r="B374" i="1"/>
  <c r="E372" i="1"/>
  <c r="F372" i="1"/>
  <c r="D372" i="1"/>
  <c r="E371" i="4" l="1"/>
  <c r="D371" i="4"/>
  <c r="F371" i="4"/>
  <c r="C372" i="4"/>
  <c r="H372" i="4"/>
  <c r="B373" i="4"/>
  <c r="H472" i="3"/>
  <c r="C472" i="3"/>
  <c r="B473" i="3"/>
  <c r="E471" i="3"/>
  <c r="D471" i="3"/>
  <c r="F471" i="3"/>
  <c r="E373" i="1"/>
  <c r="F373" i="1"/>
  <c r="D373" i="1"/>
  <c r="H374" i="1"/>
  <c r="C374" i="1"/>
  <c r="B375" i="1"/>
  <c r="H373" i="4" l="1"/>
  <c r="B374" i="4"/>
  <c r="C373" i="4"/>
  <c r="F372" i="4"/>
  <c r="E372" i="4"/>
  <c r="D372" i="4"/>
  <c r="E472" i="3"/>
  <c r="F472" i="3"/>
  <c r="D472" i="3"/>
  <c r="H473" i="3"/>
  <c r="C473" i="3"/>
  <c r="B474" i="3"/>
  <c r="H375" i="1"/>
  <c r="C375" i="1"/>
  <c r="B376" i="1"/>
  <c r="E374" i="1"/>
  <c r="F374" i="1"/>
  <c r="D374" i="1"/>
  <c r="E373" i="4" l="1"/>
  <c r="D373" i="4"/>
  <c r="F373" i="4"/>
  <c r="C374" i="4"/>
  <c r="H374" i="4"/>
  <c r="B375" i="4"/>
  <c r="H474" i="3"/>
  <c r="C474" i="3"/>
  <c r="B475" i="3"/>
  <c r="E473" i="3"/>
  <c r="D473" i="3"/>
  <c r="F473" i="3"/>
  <c r="E375" i="1"/>
  <c r="F375" i="1"/>
  <c r="D375" i="1"/>
  <c r="H376" i="1"/>
  <c r="C376" i="1"/>
  <c r="B377" i="1"/>
  <c r="H375" i="4" l="1"/>
  <c r="B376" i="4"/>
  <c r="C375" i="4"/>
  <c r="F374" i="4"/>
  <c r="E374" i="4"/>
  <c r="D374" i="4"/>
  <c r="E474" i="3"/>
  <c r="F474" i="3"/>
  <c r="D474" i="3"/>
  <c r="H475" i="3"/>
  <c r="C475" i="3"/>
  <c r="B476" i="3"/>
  <c r="H377" i="1"/>
  <c r="C377" i="1"/>
  <c r="B378" i="1"/>
  <c r="E376" i="1"/>
  <c r="F376" i="1"/>
  <c r="D376" i="1"/>
  <c r="E375" i="4" l="1"/>
  <c r="D375" i="4"/>
  <c r="F375" i="4"/>
  <c r="C376" i="4"/>
  <c r="H376" i="4"/>
  <c r="B377" i="4"/>
  <c r="H476" i="3"/>
  <c r="C476" i="3"/>
  <c r="B477" i="3"/>
  <c r="E475" i="3"/>
  <c r="D475" i="3"/>
  <c r="F475" i="3"/>
  <c r="E377" i="1"/>
  <c r="F377" i="1"/>
  <c r="D377" i="1"/>
  <c r="H378" i="1"/>
  <c r="C378" i="1"/>
  <c r="B379" i="1"/>
  <c r="H377" i="4" l="1"/>
  <c r="B378" i="4"/>
  <c r="C377" i="4"/>
  <c r="F376" i="4"/>
  <c r="E376" i="4"/>
  <c r="D376" i="4"/>
  <c r="E476" i="3"/>
  <c r="F476" i="3"/>
  <c r="D476" i="3"/>
  <c r="H477" i="3"/>
  <c r="C477" i="3"/>
  <c r="B478" i="3"/>
  <c r="H379" i="1"/>
  <c r="C379" i="1"/>
  <c r="B380" i="1"/>
  <c r="E378" i="1"/>
  <c r="F378" i="1"/>
  <c r="D378" i="1"/>
  <c r="E377" i="4" l="1"/>
  <c r="D377" i="4"/>
  <c r="F377" i="4"/>
  <c r="C378" i="4"/>
  <c r="H378" i="4"/>
  <c r="B379" i="4"/>
  <c r="H478" i="3"/>
  <c r="C478" i="3"/>
  <c r="B479" i="3"/>
  <c r="E477" i="3"/>
  <c r="D477" i="3"/>
  <c r="F477" i="3"/>
  <c r="E379" i="1"/>
  <c r="F379" i="1"/>
  <c r="D379" i="1"/>
  <c r="H380" i="1"/>
  <c r="C380" i="1"/>
  <c r="B381" i="1"/>
  <c r="H379" i="4" l="1"/>
  <c r="B380" i="4"/>
  <c r="C379" i="4"/>
  <c r="F378" i="4"/>
  <c r="E378" i="4"/>
  <c r="D378" i="4"/>
  <c r="H479" i="3"/>
  <c r="C479" i="3"/>
  <c r="B480" i="3"/>
  <c r="E478" i="3"/>
  <c r="F478" i="3"/>
  <c r="D478" i="3"/>
  <c r="H381" i="1"/>
  <c r="C381" i="1"/>
  <c r="B382" i="1"/>
  <c r="E380" i="1"/>
  <c r="F380" i="1"/>
  <c r="D380" i="1"/>
  <c r="E379" i="4" l="1"/>
  <c r="D379" i="4"/>
  <c r="F379" i="4"/>
  <c r="C380" i="4"/>
  <c r="H380" i="4"/>
  <c r="B381" i="4"/>
  <c r="E479" i="3"/>
  <c r="D479" i="3"/>
  <c r="F479" i="3"/>
  <c r="H480" i="3"/>
  <c r="C480" i="3"/>
  <c r="B481" i="3"/>
  <c r="E381" i="1"/>
  <c r="F381" i="1"/>
  <c r="D381" i="1"/>
  <c r="H382" i="1"/>
  <c r="C382" i="1"/>
  <c r="B383" i="1"/>
  <c r="H381" i="4" l="1"/>
  <c r="B382" i="4"/>
  <c r="C381" i="4"/>
  <c r="F380" i="4"/>
  <c r="E380" i="4"/>
  <c r="D380" i="4"/>
  <c r="H481" i="3"/>
  <c r="C481" i="3"/>
  <c r="B482" i="3"/>
  <c r="E480" i="3"/>
  <c r="F480" i="3"/>
  <c r="D480" i="3"/>
  <c r="H383" i="1"/>
  <c r="C383" i="1"/>
  <c r="B384" i="1"/>
  <c r="E382" i="1"/>
  <c r="F382" i="1"/>
  <c r="D382" i="1"/>
  <c r="E381" i="4" l="1"/>
  <c r="D381" i="4"/>
  <c r="F381" i="4"/>
  <c r="C382" i="4"/>
  <c r="H382" i="4"/>
  <c r="B383" i="4"/>
  <c r="E481" i="3"/>
  <c r="D481" i="3"/>
  <c r="F481" i="3"/>
  <c r="H482" i="3"/>
  <c r="C482" i="3"/>
  <c r="B483" i="3"/>
  <c r="E383" i="1"/>
  <c r="F383" i="1"/>
  <c r="D383" i="1"/>
  <c r="H384" i="1"/>
  <c r="C384" i="1"/>
  <c r="B385" i="1"/>
  <c r="H383" i="4" l="1"/>
  <c r="B384" i="4"/>
  <c r="C383" i="4"/>
  <c r="F382" i="4"/>
  <c r="E382" i="4"/>
  <c r="D382" i="4"/>
  <c r="H483" i="3"/>
  <c r="C483" i="3"/>
  <c r="B484" i="3"/>
  <c r="E482" i="3"/>
  <c r="D482" i="3"/>
  <c r="F482" i="3"/>
  <c r="E384" i="1"/>
  <c r="F384" i="1"/>
  <c r="D384" i="1"/>
  <c r="H385" i="1"/>
  <c r="C385" i="1"/>
  <c r="B386" i="1"/>
  <c r="E383" i="4" l="1"/>
  <c r="D383" i="4"/>
  <c r="F383" i="4"/>
  <c r="C384" i="4"/>
  <c r="H384" i="4"/>
  <c r="B385" i="4"/>
  <c r="E483" i="3"/>
  <c r="F483" i="3"/>
  <c r="D483" i="3"/>
  <c r="H484" i="3"/>
  <c r="C484" i="3"/>
  <c r="B485" i="3"/>
  <c r="E385" i="1"/>
  <c r="F385" i="1"/>
  <c r="D385" i="1"/>
  <c r="H386" i="1"/>
  <c r="C386" i="1"/>
  <c r="B387" i="1"/>
  <c r="C385" i="4" l="1"/>
  <c r="H385" i="4"/>
  <c r="B386" i="4"/>
  <c r="E384" i="4"/>
  <c r="D384" i="4"/>
  <c r="F384" i="4"/>
  <c r="H485" i="3"/>
  <c r="C485" i="3"/>
  <c r="B486" i="3"/>
  <c r="E484" i="3"/>
  <c r="D484" i="3"/>
  <c r="F484" i="3"/>
  <c r="E386" i="1"/>
  <c r="F386" i="1"/>
  <c r="D386" i="1"/>
  <c r="H387" i="1"/>
  <c r="C387" i="1"/>
  <c r="B388" i="1"/>
  <c r="C386" i="4" l="1"/>
  <c r="H386" i="4"/>
  <c r="B387" i="4"/>
  <c r="E385" i="4"/>
  <c r="D385" i="4"/>
  <c r="F385" i="4"/>
  <c r="E485" i="3"/>
  <c r="F485" i="3"/>
  <c r="D485" i="3"/>
  <c r="H486" i="3"/>
  <c r="C486" i="3"/>
  <c r="B487" i="3"/>
  <c r="E387" i="1"/>
  <c r="F387" i="1"/>
  <c r="D387" i="1"/>
  <c r="H388" i="1"/>
  <c r="C388" i="1"/>
  <c r="B389" i="1"/>
  <c r="H387" i="4" l="1"/>
  <c r="B388" i="4"/>
  <c r="C387" i="4"/>
  <c r="F386" i="4"/>
  <c r="E386" i="4"/>
  <c r="D386" i="4"/>
  <c r="H487" i="3"/>
  <c r="C487" i="3"/>
  <c r="B488" i="3"/>
  <c r="E486" i="3"/>
  <c r="D486" i="3"/>
  <c r="F486" i="3"/>
  <c r="E388" i="1"/>
  <c r="F388" i="1"/>
  <c r="D388" i="1"/>
  <c r="H389" i="1"/>
  <c r="C389" i="1"/>
  <c r="B390" i="1"/>
  <c r="E387" i="4" l="1"/>
  <c r="D387" i="4"/>
  <c r="F387" i="4"/>
  <c r="C388" i="4"/>
  <c r="H388" i="4"/>
  <c r="B389" i="4"/>
  <c r="H488" i="3"/>
  <c r="C488" i="3"/>
  <c r="B489" i="3"/>
  <c r="E487" i="3"/>
  <c r="F487" i="3"/>
  <c r="D487" i="3"/>
  <c r="E389" i="1"/>
  <c r="F389" i="1"/>
  <c r="D389" i="1"/>
  <c r="H390" i="1"/>
  <c r="C390" i="1"/>
  <c r="B391" i="1"/>
  <c r="H389" i="4" l="1"/>
  <c r="B390" i="4"/>
  <c r="C389" i="4"/>
  <c r="F388" i="4"/>
  <c r="E388" i="4"/>
  <c r="D388" i="4"/>
  <c r="E488" i="3"/>
  <c r="D488" i="3"/>
  <c r="F488" i="3"/>
  <c r="H489" i="3"/>
  <c r="C489" i="3"/>
  <c r="B490" i="3"/>
  <c r="E390" i="1"/>
  <c r="F390" i="1"/>
  <c r="D390" i="1"/>
  <c r="H391" i="1"/>
  <c r="C391" i="1"/>
  <c r="B392" i="1"/>
  <c r="E389" i="4" l="1"/>
  <c r="D389" i="4"/>
  <c r="F389" i="4"/>
  <c r="C390" i="4"/>
  <c r="H390" i="4"/>
  <c r="B391" i="4"/>
  <c r="H490" i="3"/>
  <c r="C490" i="3"/>
  <c r="B491" i="3"/>
  <c r="E489" i="3"/>
  <c r="F489" i="3"/>
  <c r="D489" i="3"/>
  <c r="E391" i="1"/>
  <c r="F391" i="1"/>
  <c r="D391" i="1"/>
  <c r="H392" i="1"/>
  <c r="C392" i="1"/>
  <c r="B393" i="1"/>
  <c r="H391" i="4" l="1"/>
  <c r="B392" i="4"/>
  <c r="C391" i="4"/>
  <c r="F390" i="4"/>
  <c r="E390" i="4"/>
  <c r="D390" i="4"/>
  <c r="E490" i="3"/>
  <c r="D490" i="3"/>
  <c r="F490" i="3"/>
  <c r="H491" i="3"/>
  <c r="C491" i="3"/>
  <c r="B492" i="3"/>
  <c r="E392" i="1"/>
  <c r="F392" i="1"/>
  <c r="D392" i="1"/>
  <c r="H393" i="1"/>
  <c r="C393" i="1"/>
  <c r="B394" i="1"/>
  <c r="E391" i="4" l="1"/>
  <c r="D391" i="4"/>
  <c r="F391" i="4"/>
  <c r="C392" i="4"/>
  <c r="H392" i="4"/>
  <c r="B393" i="4"/>
  <c r="H492" i="3"/>
  <c r="C492" i="3"/>
  <c r="B493" i="3"/>
  <c r="E491" i="3"/>
  <c r="F491" i="3"/>
  <c r="D491" i="3"/>
  <c r="E393" i="1"/>
  <c r="F393" i="1"/>
  <c r="D393" i="1"/>
  <c r="H394" i="1"/>
  <c r="C394" i="1"/>
  <c r="B395" i="1"/>
  <c r="H393" i="4" l="1"/>
  <c r="B394" i="4"/>
  <c r="C393" i="4"/>
  <c r="F392" i="4"/>
  <c r="E392" i="4"/>
  <c r="D392" i="4"/>
  <c r="E492" i="3"/>
  <c r="D492" i="3"/>
  <c r="F492" i="3"/>
  <c r="H493" i="3"/>
  <c r="C493" i="3"/>
  <c r="B494" i="3"/>
  <c r="E394" i="1"/>
  <c r="F394" i="1"/>
  <c r="D394" i="1"/>
  <c r="H395" i="1"/>
  <c r="C395" i="1"/>
  <c r="B396" i="1"/>
  <c r="E393" i="4" l="1"/>
  <c r="D393" i="4"/>
  <c r="F393" i="4"/>
  <c r="C394" i="4"/>
  <c r="B395" i="4"/>
  <c r="H394" i="4"/>
  <c r="H494" i="3"/>
  <c r="C494" i="3"/>
  <c r="B495" i="3"/>
  <c r="E493" i="3"/>
  <c r="F493" i="3"/>
  <c r="D493" i="3"/>
  <c r="E395" i="1"/>
  <c r="D395" i="1"/>
  <c r="F395" i="1"/>
  <c r="C396" i="1"/>
  <c r="B397" i="1"/>
  <c r="H396" i="1"/>
  <c r="H395" i="4" l="1"/>
  <c r="B396" i="4"/>
  <c r="C395" i="4"/>
  <c r="F394" i="4"/>
  <c r="E394" i="4"/>
  <c r="D394" i="4"/>
  <c r="E494" i="3"/>
  <c r="D494" i="3"/>
  <c r="F494" i="3"/>
  <c r="H495" i="3"/>
  <c r="C495" i="3"/>
  <c r="B496" i="3"/>
  <c r="D396" i="1"/>
  <c r="E396" i="1"/>
  <c r="F396" i="1"/>
  <c r="C397" i="1"/>
  <c r="B398" i="1"/>
  <c r="H397" i="1"/>
  <c r="E395" i="4" l="1"/>
  <c r="D395" i="4"/>
  <c r="F395" i="4"/>
  <c r="C396" i="4"/>
  <c r="H396" i="4"/>
  <c r="B397" i="4"/>
  <c r="H496" i="3"/>
  <c r="C496" i="3"/>
  <c r="B497" i="3"/>
  <c r="E495" i="3"/>
  <c r="F495" i="3"/>
  <c r="D495" i="3"/>
  <c r="E397" i="1"/>
  <c r="D397" i="1"/>
  <c r="F397" i="1"/>
  <c r="C398" i="1"/>
  <c r="B399" i="1"/>
  <c r="H398" i="1"/>
  <c r="H397" i="4" l="1"/>
  <c r="B398" i="4"/>
  <c r="C397" i="4"/>
  <c r="F396" i="4"/>
  <c r="E396" i="4"/>
  <c r="D396" i="4"/>
  <c r="E496" i="3"/>
  <c r="D496" i="3"/>
  <c r="F496" i="3"/>
  <c r="H497" i="3"/>
  <c r="C497" i="3"/>
  <c r="B498" i="3"/>
  <c r="D398" i="1"/>
  <c r="E398" i="1"/>
  <c r="F398" i="1"/>
  <c r="C399" i="1"/>
  <c r="B400" i="1"/>
  <c r="H399" i="1"/>
  <c r="E397" i="4" l="1"/>
  <c r="D397" i="4"/>
  <c r="F397" i="4"/>
  <c r="C398" i="4"/>
  <c r="B399" i="4"/>
  <c r="H398" i="4"/>
  <c r="H498" i="3"/>
  <c r="C498" i="3"/>
  <c r="B499" i="3"/>
  <c r="E497" i="3"/>
  <c r="F497" i="3"/>
  <c r="D497" i="3"/>
  <c r="D399" i="1"/>
  <c r="E399" i="1"/>
  <c r="F399" i="1"/>
  <c r="C400" i="1"/>
  <c r="B401" i="1"/>
  <c r="H400" i="1"/>
  <c r="H399" i="4" l="1"/>
  <c r="B400" i="4"/>
  <c r="C399" i="4"/>
  <c r="F398" i="4"/>
  <c r="D398" i="4"/>
  <c r="E398" i="4"/>
  <c r="E498" i="3"/>
  <c r="D498" i="3"/>
  <c r="F498" i="3"/>
  <c r="H499" i="3"/>
  <c r="C499" i="3"/>
  <c r="B500" i="3"/>
  <c r="D400" i="1"/>
  <c r="E400" i="1"/>
  <c r="F400" i="1"/>
  <c r="C401" i="1"/>
  <c r="B402" i="1"/>
  <c r="H401" i="1"/>
  <c r="E399" i="4" l="1"/>
  <c r="D399" i="4"/>
  <c r="F399" i="4"/>
  <c r="C400" i="4"/>
  <c r="H400" i="4"/>
  <c r="B401" i="4"/>
  <c r="H500" i="3"/>
  <c r="C500" i="3"/>
  <c r="B501" i="3"/>
  <c r="E499" i="3"/>
  <c r="F499" i="3"/>
  <c r="D499" i="3"/>
  <c r="D401" i="1"/>
  <c r="E401" i="1"/>
  <c r="F401" i="1"/>
  <c r="C402" i="1"/>
  <c r="B403" i="1"/>
  <c r="H402" i="1"/>
  <c r="H401" i="4" l="1"/>
  <c r="B402" i="4"/>
  <c r="C401" i="4"/>
  <c r="F400" i="4"/>
  <c r="E400" i="4"/>
  <c r="D400" i="4"/>
  <c r="H501" i="3"/>
  <c r="C501" i="3"/>
  <c r="B502" i="3"/>
  <c r="E500" i="3"/>
  <c r="D500" i="3"/>
  <c r="F500" i="3"/>
  <c r="D402" i="1"/>
  <c r="E402" i="1"/>
  <c r="F402" i="1"/>
  <c r="C403" i="1"/>
  <c r="B404" i="1"/>
  <c r="H403" i="1"/>
  <c r="E401" i="4" l="1"/>
  <c r="D401" i="4"/>
  <c r="F401" i="4"/>
  <c r="C402" i="4"/>
  <c r="H402" i="4"/>
  <c r="B403" i="4"/>
  <c r="E501" i="3"/>
  <c r="F501" i="3"/>
  <c r="D501" i="3"/>
  <c r="H502" i="3"/>
  <c r="C502" i="3"/>
  <c r="B503" i="3"/>
  <c r="E403" i="1"/>
  <c r="F403" i="1"/>
  <c r="D403" i="1"/>
  <c r="H404" i="1"/>
  <c r="C404" i="1"/>
  <c r="B405" i="1"/>
  <c r="H403" i="4" l="1"/>
  <c r="B404" i="4"/>
  <c r="C403" i="4"/>
  <c r="F402" i="4"/>
  <c r="E402" i="4"/>
  <c r="D402" i="4"/>
  <c r="H503" i="3"/>
  <c r="C503" i="3"/>
  <c r="B504" i="3"/>
  <c r="E502" i="3"/>
  <c r="D502" i="3"/>
  <c r="F502" i="3"/>
  <c r="C405" i="1"/>
  <c r="B406" i="1"/>
  <c r="H405" i="1"/>
  <c r="D404" i="1"/>
  <c r="E404" i="1"/>
  <c r="F404" i="1"/>
  <c r="F403" i="4" l="1"/>
  <c r="E403" i="4"/>
  <c r="D403" i="4"/>
  <c r="H404" i="4"/>
  <c r="B405" i="4"/>
  <c r="C404" i="4"/>
  <c r="E503" i="3"/>
  <c r="F503" i="3"/>
  <c r="D503" i="3"/>
  <c r="H504" i="3"/>
  <c r="C504" i="3"/>
  <c r="B505" i="3"/>
  <c r="H406" i="1"/>
  <c r="C406" i="1"/>
  <c r="B407" i="1"/>
  <c r="E405" i="1"/>
  <c r="F405" i="1"/>
  <c r="D405" i="1"/>
  <c r="C405" i="4" l="1"/>
  <c r="B406" i="4"/>
  <c r="H405" i="4"/>
  <c r="E404" i="4"/>
  <c r="D404" i="4"/>
  <c r="F404" i="4"/>
  <c r="H505" i="3"/>
  <c r="C505" i="3"/>
  <c r="B506" i="3"/>
  <c r="E504" i="3"/>
  <c r="D504" i="3"/>
  <c r="F504" i="3"/>
  <c r="D406" i="1"/>
  <c r="E406" i="1"/>
  <c r="F406" i="1"/>
  <c r="C407" i="1"/>
  <c r="B408" i="1"/>
  <c r="H407" i="1"/>
  <c r="F405" i="4" l="1"/>
  <c r="E405" i="4"/>
  <c r="D405" i="4"/>
  <c r="H406" i="4"/>
  <c r="B407" i="4"/>
  <c r="C406" i="4"/>
  <c r="H506" i="3"/>
  <c r="C506" i="3"/>
  <c r="B507" i="3"/>
  <c r="E505" i="3"/>
  <c r="F505" i="3"/>
  <c r="D505" i="3"/>
  <c r="E407" i="1"/>
  <c r="F407" i="1"/>
  <c r="D407" i="1"/>
  <c r="H408" i="1"/>
  <c r="C408" i="1"/>
  <c r="B409" i="1"/>
  <c r="C407" i="4" l="1"/>
  <c r="B408" i="4"/>
  <c r="H407" i="4"/>
  <c r="E406" i="4"/>
  <c r="D406" i="4"/>
  <c r="F406" i="4"/>
  <c r="E506" i="3"/>
  <c r="D506" i="3"/>
  <c r="F506" i="3"/>
  <c r="H507" i="3"/>
  <c r="C507" i="3"/>
  <c r="B508" i="3"/>
  <c r="C409" i="1"/>
  <c r="B410" i="1"/>
  <c r="H409" i="1"/>
  <c r="D408" i="1"/>
  <c r="E408" i="1"/>
  <c r="F408" i="1"/>
  <c r="F407" i="4" l="1"/>
  <c r="E407" i="4"/>
  <c r="D407" i="4"/>
  <c r="H408" i="4"/>
  <c r="B409" i="4"/>
  <c r="C408" i="4"/>
  <c r="H508" i="3"/>
  <c r="C508" i="3"/>
  <c r="B509" i="3"/>
  <c r="E507" i="3"/>
  <c r="F507" i="3"/>
  <c r="D507" i="3"/>
  <c r="C410" i="1"/>
  <c r="B411" i="1"/>
  <c r="H410" i="1"/>
  <c r="D409" i="1"/>
  <c r="E409" i="1"/>
  <c r="F409" i="1"/>
  <c r="H409" i="4" l="1"/>
  <c r="B410" i="4"/>
  <c r="C409" i="4"/>
  <c r="F408" i="4"/>
  <c r="D408" i="4"/>
  <c r="E408" i="4"/>
  <c r="E508" i="3"/>
  <c r="D508" i="3"/>
  <c r="F508" i="3"/>
  <c r="H509" i="3"/>
  <c r="C509" i="3"/>
  <c r="B510" i="3"/>
  <c r="H411" i="1"/>
  <c r="C411" i="1"/>
  <c r="B412" i="1"/>
  <c r="E410" i="1"/>
  <c r="F410" i="1"/>
  <c r="D410" i="1"/>
  <c r="F409" i="4" l="1"/>
  <c r="E409" i="4"/>
  <c r="D409" i="4"/>
  <c r="H410" i="4"/>
  <c r="B411" i="4"/>
  <c r="C410" i="4"/>
  <c r="H510" i="3"/>
  <c r="C510" i="3"/>
  <c r="B511" i="3"/>
  <c r="E509" i="3"/>
  <c r="F509" i="3"/>
  <c r="D509" i="3"/>
  <c r="E411" i="1"/>
  <c r="F411" i="1"/>
  <c r="D411" i="1"/>
  <c r="H412" i="1"/>
  <c r="B413" i="1"/>
  <c r="C412" i="1"/>
  <c r="H411" i="4" l="1"/>
  <c r="B412" i="4"/>
  <c r="C411" i="4"/>
  <c r="F410" i="4"/>
  <c r="E410" i="4"/>
  <c r="D410" i="4"/>
  <c r="E510" i="3"/>
  <c r="D510" i="3"/>
  <c r="F510" i="3"/>
  <c r="H511" i="3"/>
  <c r="C511" i="3"/>
  <c r="B512" i="3"/>
  <c r="E412" i="1"/>
  <c r="F412" i="1"/>
  <c r="D412" i="1"/>
  <c r="H413" i="1"/>
  <c r="C413" i="1"/>
  <c r="B414" i="1"/>
  <c r="F411" i="4" l="1"/>
  <c r="E411" i="4"/>
  <c r="D411" i="4"/>
  <c r="H412" i="4"/>
  <c r="B413" i="4"/>
  <c r="C412" i="4"/>
  <c r="H512" i="3"/>
  <c r="C512" i="3"/>
  <c r="B513" i="3"/>
  <c r="E511" i="3"/>
  <c r="F511" i="3"/>
  <c r="D511" i="3"/>
  <c r="C414" i="1"/>
  <c r="B415" i="1"/>
  <c r="H414" i="1"/>
  <c r="D413" i="1"/>
  <c r="F413" i="1"/>
  <c r="E413" i="1"/>
  <c r="C413" i="4" l="1"/>
  <c r="H413" i="4"/>
  <c r="B414" i="4"/>
  <c r="E412" i="4"/>
  <c r="D412" i="4"/>
  <c r="F412" i="4"/>
  <c r="H513" i="3"/>
  <c r="C513" i="3"/>
  <c r="B514" i="3"/>
  <c r="E512" i="3"/>
  <c r="D512" i="3"/>
  <c r="F512" i="3"/>
  <c r="C415" i="1"/>
  <c r="B416" i="1"/>
  <c r="H415" i="1"/>
  <c r="D414" i="1"/>
  <c r="E414" i="1"/>
  <c r="F414" i="1"/>
  <c r="H414" i="4" l="1"/>
  <c r="B415" i="4"/>
  <c r="C414" i="4"/>
  <c r="F413" i="4"/>
  <c r="D413" i="4"/>
  <c r="E413" i="4"/>
  <c r="H514" i="3"/>
  <c r="C514" i="3"/>
  <c r="B515" i="3"/>
  <c r="E513" i="3"/>
  <c r="F513" i="3"/>
  <c r="D513" i="3"/>
  <c r="C416" i="1"/>
  <c r="B417" i="1"/>
  <c r="H416" i="1"/>
  <c r="D415" i="1"/>
  <c r="E415" i="1"/>
  <c r="F415" i="1"/>
  <c r="E414" i="4" l="1"/>
  <c r="D414" i="4"/>
  <c r="F414" i="4"/>
  <c r="C415" i="4"/>
  <c r="H415" i="4"/>
  <c r="B416" i="4"/>
  <c r="E514" i="3"/>
  <c r="D514" i="3"/>
  <c r="F514" i="3"/>
  <c r="H515" i="3"/>
  <c r="C515" i="3"/>
  <c r="B516" i="3"/>
  <c r="D416" i="1"/>
  <c r="E416" i="1"/>
  <c r="F416" i="1"/>
  <c r="H417" i="1"/>
  <c r="C417" i="1"/>
  <c r="B418" i="1"/>
  <c r="H416" i="4" l="1"/>
  <c r="B417" i="4"/>
  <c r="C416" i="4"/>
  <c r="F415" i="4"/>
  <c r="E415" i="4"/>
  <c r="D415" i="4"/>
  <c r="H516" i="3"/>
  <c r="C516" i="3"/>
  <c r="B517" i="3"/>
  <c r="E515" i="3"/>
  <c r="F515" i="3"/>
  <c r="D515" i="3"/>
  <c r="C418" i="1"/>
  <c r="B419" i="1"/>
  <c r="H418" i="1"/>
  <c r="D417" i="1"/>
  <c r="E417" i="1"/>
  <c r="F417" i="1"/>
  <c r="E416" i="4" l="1"/>
  <c r="D416" i="4"/>
  <c r="F416" i="4"/>
  <c r="C417" i="4"/>
  <c r="H417" i="4"/>
  <c r="B418" i="4"/>
  <c r="E516" i="3"/>
  <c r="D516" i="3"/>
  <c r="F516" i="3"/>
  <c r="H517" i="3"/>
  <c r="C517" i="3"/>
  <c r="B518" i="3"/>
  <c r="C419" i="1"/>
  <c r="B420" i="1"/>
  <c r="H419" i="1"/>
  <c r="D418" i="1"/>
  <c r="E418" i="1"/>
  <c r="F418" i="1"/>
  <c r="H418" i="4" l="1"/>
  <c r="B419" i="4"/>
  <c r="C418" i="4"/>
  <c r="F417" i="4"/>
  <c r="D417" i="4"/>
  <c r="E417" i="4"/>
  <c r="H518" i="3"/>
  <c r="C518" i="3"/>
  <c r="B519" i="3"/>
  <c r="E517" i="3"/>
  <c r="F517" i="3"/>
  <c r="D517" i="3"/>
  <c r="C420" i="1"/>
  <c r="B421" i="1"/>
  <c r="H420" i="1"/>
  <c r="D419" i="1"/>
  <c r="E419" i="1"/>
  <c r="F419" i="1"/>
  <c r="E418" i="4" l="1"/>
  <c r="D418" i="4"/>
  <c r="F418" i="4"/>
  <c r="C419" i="4"/>
  <c r="H419" i="4"/>
  <c r="B420" i="4"/>
  <c r="H519" i="3"/>
  <c r="C519" i="3"/>
  <c r="B520" i="3"/>
  <c r="E518" i="3"/>
  <c r="D518" i="3"/>
  <c r="F518" i="3"/>
  <c r="C421" i="1"/>
  <c r="B422" i="1"/>
  <c r="H421" i="1"/>
  <c r="D420" i="1"/>
  <c r="E420" i="1"/>
  <c r="F420" i="1"/>
  <c r="H420" i="4" l="1"/>
  <c r="B421" i="4"/>
  <c r="C420" i="4"/>
  <c r="F419" i="4"/>
  <c r="E419" i="4"/>
  <c r="D419" i="4"/>
  <c r="H520" i="3"/>
  <c r="C520" i="3"/>
  <c r="B521" i="3"/>
  <c r="E519" i="3"/>
  <c r="F519" i="3"/>
  <c r="D519" i="3"/>
  <c r="C422" i="1"/>
  <c r="B423" i="1"/>
  <c r="H422" i="1"/>
  <c r="D421" i="1"/>
  <c r="E421" i="1"/>
  <c r="F421" i="1"/>
  <c r="E420" i="4" l="1"/>
  <c r="D420" i="4"/>
  <c r="F420" i="4"/>
  <c r="C421" i="4"/>
  <c r="H421" i="4"/>
  <c r="B422" i="4"/>
  <c r="E520" i="3"/>
  <c r="D520" i="3"/>
  <c r="F520" i="3"/>
  <c r="H521" i="3"/>
  <c r="C521" i="3"/>
  <c r="B522" i="3"/>
  <c r="C423" i="1"/>
  <c r="B424" i="1"/>
  <c r="H423" i="1"/>
  <c r="D422" i="1"/>
  <c r="E422" i="1"/>
  <c r="F422" i="1"/>
  <c r="C422" i="4" l="1"/>
  <c r="H422" i="4"/>
  <c r="B423" i="4"/>
  <c r="E421" i="4"/>
  <c r="D421" i="4"/>
  <c r="F421" i="4"/>
  <c r="H522" i="3"/>
  <c r="C522" i="3"/>
  <c r="B523" i="3"/>
  <c r="E521" i="3"/>
  <c r="F521" i="3"/>
  <c r="D521" i="3"/>
  <c r="C424" i="1"/>
  <c r="B425" i="1"/>
  <c r="H424" i="1"/>
  <c r="D423" i="1"/>
  <c r="E423" i="1"/>
  <c r="F423" i="1"/>
  <c r="H423" i="4" l="1"/>
  <c r="B424" i="4"/>
  <c r="C423" i="4"/>
  <c r="F422" i="4"/>
  <c r="E422" i="4"/>
  <c r="D422" i="4"/>
  <c r="E522" i="3"/>
  <c r="D522" i="3"/>
  <c r="F522" i="3"/>
  <c r="H523" i="3"/>
  <c r="C523" i="3"/>
  <c r="B524" i="3"/>
  <c r="C425" i="1"/>
  <c r="B426" i="1"/>
  <c r="H425" i="1"/>
  <c r="D424" i="1"/>
  <c r="E424" i="1"/>
  <c r="F424" i="1"/>
  <c r="E423" i="4" l="1"/>
  <c r="D423" i="4"/>
  <c r="F423" i="4"/>
  <c r="C424" i="4"/>
  <c r="H424" i="4"/>
  <c r="B425" i="4"/>
  <c r="H524" i="3"/>
  <c r="C524" i="3"/>
  <c r="B525" i="3"/>
  <c r="E523" i="3"/>
  <c r="F523" i="3"/>
  <c r="D523" i="3"/>
  <c r="C426" i="1"/>
  <c r="B427" i="1"/>
  <c r="H426" i="1"/>
  <c r="D425" i="1"/>
  <c r="E425" i="1"/>
  <c r="F425" i="1"/>
  <c r="H425" i="4" l="1"/>
  <c r="B426" i="4"/>
  <c r="C425" i="4"/>
  <c r="F424" i="4"/>
  <c r="E424" i="4"/>
  <c r="D424" i="4"/>
  <c r="H525" i="3"/>
  <c r="C525" i="3"/>
  <c r="B526" i="3"/>
  <c r="E524" i="3"/>
  <c r="D524" i="3"/>
  <c r="F524" i="3"/>
  <c r="C427" i="1"/>
  <c r="B428" i="1"/>
  <c r="H427" i="1"/>
  <c r="D426" i="1"/>
  <c r="E426" i="1"/>
  <c r="F426" i="1"/>
  <c r="E425" i="4" l="1"/>
  <c r="D425" i="4"/>
  <c r="F425" i="4"/>
  <c r="C426" i="4"/>
  <c r="H426" i="4"/>
  <c r="B427" i="4"/>
  <c r="E525" i="3"/>
  <c r="F525" i="3"/>
  <c r="D525" i="3"/>
  <c r="H526" i="3"/>
  <c r="C526" i="3"/>
  <c r="B527" i="3"/>
  <c r="C428" i="1"/>
  <c r="B429" i="1"/>
  <c r="H428" i="1"/>
  <c r="D427" i="1"/>
  <c r="E427" i="1"/>
  <c r="F427" i="1"/>
  <c r="H427" i="4" l="1"/>
  <c r="B428" i="4"/>
  <c r="C427" i="4"/>
  <c r="F426" i="4"/>
  <c r="E426" i="4"/>
  <c r="D426" i="4"/>
  <c r="H527" i="3"/>
  <c r="C527" i="3"/>
  <c r="B528" i="3"/>
  <c r="E526" i="3"/>
  <c r="D526" i="3"/>
  <c r="F526" i="3"/>
  <c r="C429" i="1"/>
  <c r="B430" i="1"/>
  <c r="H429" i="1"/>
  <c r="D428" i="1"/>
  <c r="E428" i="1"/>
  <c r="F428" i="1"/>
  <c r="E427" i="4" l="1"/>
  <c r="D427" i="4"/>
  <c r="F427" i="4"/>
  <c r="C428" i="4"/>
  <c r="H428" i="4"/>
  <c r="B429" i="4"/>
  <c r="H528" i="3"/>
  <c r="C528" i="3"/>
  <c r="B529" i="3"/>
  <c r="E527" i="3"/>
  <c r="F527" i="3"/>
  <c r="D527" i="3"/>
  <c r="C430" i="1"/>
  <c r="B431" i="1"/>
  <c r="H430" i="1"/>
  <c r="D429" i="1"/>
  <c r="E429" i="1"/>
  <c r="F429" i="1"/>
  <c r="H429" i="4" l="1"/>
  <c r="B430" i="4"/>
  <c r="C429" i="4"/>
  <c r="F428" i="4"/>
  <c r="E428" i="4"/>
  <c r="D428" i="4"/>
  <c r="H529" i="3"/>
  <c r="C529" i="3"/>
  <c r="B530" i="3"/>
  <c r="E528" i="3"/>
  <c r="D528" i="3"/>
  <c r="F528" i="3"/>
  <c r="C431" i="1"/>
  <c r="B432" i="1"/>
  <c r="H431" i="1"/>
  <c r="D430" i="1"/>
  <c r="E430" i="1"/>
  <c r="F430" i="1"/>
  <c r="E429" i="4" l="1"/>
  <c r="D429" i="4"/>
  <c r="F429" i="4"/>
  <c r="C430" i="4"/>
  <c r="B431" i="4"/>
  <c r="H430" i="4"/>
  <c r="H530" i="3"/>
  <c r="C530" i="3"/>
  <c r="B531" i="3"/>
  <c r="E529" i="3"/>
  <c r="F529" i="3"/>
  <c r="D529" i="3"/>
  <c r="C432" i="1"/>
  <c r="B433" i="1"/>
  <c r="H432" i="1"/>
  <c r="D431" i="1"/>
  <c r="E431" i="1"/>
  <c r="F431" i="1"/>
  <c r="H431" i="4" l="1"/>
  <c r="B432" i="4"/>
  <c r="C431" i="4"/>
  <c r="F430" i="4"/>
  <c r="E430" i="4"/>
  <c r="D430" i="4"/>
  <c r="E530" i="3"/>
  <c r="D530" i="3"/>
  <c r="F530" i="3"/>
  <c r="H531" i="3"/>
  <c r="C531" i="3"/>
  <c r="B532" i="3"/>
  <c r="C433" i="1"/>
  <c r="B434" i="1"/>
  <c r="H433" i="1"/>
  <c r="D432" i="1"/>
  <c r="E432" i="1"/>
  <c r="F432" i="1"/>
  <c r="E431" i="4" l="1"/>
  <c r="D431" i="4"/>
  <c r="F431" i="4"/>
  <c r="C432" i="4"/>
  <c r="H432" i="4"/>
  <c r="B433" i="4"/>
  <c r="H532" i="3"/>
  <c r="C532" i="3"/>
  <c r="B533" i="3"/>
  <c r="E531" i="3"/>
  <c r="F531" i="3"/>
  <c r="D531" i="3"/>
  <c r="C434" i="1"/>
  <c r="B435" i="1"/>
  <c r="H434" i="1"/>
  <c r="D433" i="1"/>
  <c r="E433" i="1"/>
  <c r="F433" i="1"/>
  <c r="H433" i="4" l="1"/>
  <c r="B434" i="4"/>
  <c r="C433" i="4"/>
  <c r="F432" i="4"/>
  <c r="E432" i="4"/>
  <c r="D432" i="4"/>
  <c r="E532" i="3"/>
  <c r="D532" i="3"/>
  <c r="F532" i="3"/>
  <c r="H533" i="3"/>
  <c r="C533" i="3"/>
  <c r="B534" i="3"/>
  <c r="C435" i="1"/>
  <c r="B436" i="1"/>
  <c r="H435" i="1"/>
  <c r="D434" i="1"/>
  <c r="E434" i="1"/>
  <c r="F434" i="1"/>
  <c r="F433" i="4" l="1"/>
  <c r="E433" i="4"/>
  <c r="D433" i="4"/>
  <c r="H434" i="4"/>
  <c r="C434" i="4"/>
  <c r="B435" i="4"/>
  <c r="E533" i="3"/>
  <c r="F533" i="3"/>
  <c r="D533" i="3"/>
  <c r="H534" i="3"/>
  <c r="C534" i="3"/>
  <c r="B535" i="3"/>
  <c r="C436" i="1"/>
  <c r="B437" i="1"/>
  <c r="H436" i="1"/>
  <c r="D435" i="1"/>
  <c r="E435" i="1"/>
  <c r="F435" i="1"/>
  <c r="F434" i="4" l="1"/>
  <c r="E434" i="4"/>
  <c r="D434" i="4"/>
  <c r="H435" i="4"/>
  <c r="B436" i="4"/>
  <c r="C435" i="4"/>
  <c r="E534" i="3"/>
  <c r="D534" i="3"/>
  <c r="F534" i="3"/>
  <c r="H535" i="3"/>
  <c r="C535" i="3"/>
  <c r="B536" i="3"/>
  <c r="C437" i="1"/>
  <c r="B438" i="1"/>
  <c r="H437" i="1"/>
  <c r="D436" i="1"/>
  <c r="E436" i="1"/>
  <c r="F436" i="1"/>
  <c r="H436" i="4" l="1"/>
  <c r="B437" i="4"/>
  <c r="C436" i="4"/>
  <c r="F435" i="4"/>
  <c r="E435" i="4"/>
  <c r="D435" i="4"/>
  <c r="H536" i="3"/>
  <c r="C536" i="3"/>
  <c r="B537" i="3"/>
  <c r="E535" i="3"/>
  <c r="F535" i="3"/>
  <c r="D535" i="3"/>
  <c r="C438" i="1"/>
  <c r="B439" i="1"/>
  <c r="H438" i="1"/>
  <c r="D437" i="1"/>
  <c r="E437" i="1"/>
  <c r="F437" i="1"/>
  <c r="F436" i="4" l="1"/>
  <c r="D436" i="4"/>
  <c r="E436" i="4"/>
  <c r="H437" i="4"/>
  <c r="B438" i="4"/>
  <c r="C437" i="4"/>
  <c r="H537" i="3"/>
  <c r="C537" i="3"/>
  <c r="B538" i="3"/>
  <c r="E536" i="3"/>
  <c r="D536" i="3"/>
  <c r="F536" i="3"/>
  <c r="C439" i="1"/>
  <c r="B440" i="1"/>
  <c r="H439" i="1"/>
  <c r="D438" i="1"/>
  <c r="E438" i="1"/>
  <c r="F438" i="1"/>
  <c r="H438" i="4" l="1"/>
  <c r="B439" i="4"/>
  <c r="C438" i="4"/>
  <c r="F437" i="4"/>
  <c r="E437" i="4"/>
  <c r="D437" i="4"/>
  <c r="H538" i="3"/>
  <c r="C538" i="3"/>
  <c r="B539" i="3"/>
  <c r="E537" i="3"/>
  <c r="F537" i="3"/>
  <c r="D537" i="3"/>
  <c r="C440" i="1"/>
  <c r="B441" i="1"/>
  <c r="H440" i="1"/>
  <c r="D439" i="1"/>
  <c r="E439" i="1"/>
  <c r="F439" i="1"/>
  <c r="F438" i="4" l="1"/>
  <c r="E438" i="4"/>
  <c r="D438" i="4"/>
  <c r="H439" i="4"/>
  <c r="B440" i="4"/>
  <c r="C439" i="4"/>
  <c r="H539" i="3"/>
  <c r="C539" i="3"/>
  <c r="B540" i="3"/>
  <c r="E538" i="3"/>
  <c r="D538" i="3"/>
  <c r="F538" i="3"/>
  <c r="C441" i="1"/>
  <c r="B442" i="1"/>
  <c r="H441" i="1"/>
  <c r="D440" i="1"/>
  <c r="E440" i="1"/>
  <c r="F440" i="1"/>
  <c r="H440" i="4" l="1"/>
  <c r="B441" i="4"/>
  <c r="C440" i="4"/>
  <c r="F439" i="4"/>
  <c r="D439" i="4"/>
  <c r="E439" i="4"/>
  <c r="H540" i="3"/>
  <c r="C540" i="3"/>
  <c r="B541" i="3"/>
  <c r="E539" i="3"/>
  <c r="F539" i="3"/>
  <c r="D539" i="3"/>
  <c r="C442" i="1"/>
  <c r="B443" i="1"/>
  <c r="H442" i="1"/>
  <c r="D441" i="1"/>
  <c r="E441" i="1"/>
  <c r="F441" i="1"/>
  <c r="F440" i="4" l="1"/>
  <c r="E440" i="4"/>
  <c r="D440" i="4"/>
  <c r="H441" i="4"/>
  <c r="B442" i="4"/>
  <c r="C441" i="4"/>
  <c r="H541" i="3"/>
  <c r="C541" i="3"/>
  <c r="B542" i="3"/>
  <c r="E540" i="3"/>
  <c r="D540" i="3"/>
  <c r="F540" i="3"/>
  <c r="C443" i="1"/>
  <c r="B444" i="1"/>
  <c r="H443" i="1"/>
  <c r="D442" i="1"/>
  <c r="E442" i="1"/>
  <c r="F442" i="1"/>
  <c r="H442" i="4" l="1"/>
  <c r="B443" i="4"/>
  <c r="C442" i="4"/>
  <c r="F441" i="4"/>
  <c r="E441" i="4"/>
  <c r="D441" i="4"/>
  <c r="E541" i="3"/>
  <c r="F541" i="3"/>
  <c r="D541" i="3"/>
  <c r="H542" i="3"/>
  <c r="C542" i="3"/>
  <c r="B543" i="3"/>
  <c r="D443" i="1"/>
  <c r="E443" i="1"/>
  <c r="F443" i="1"/>
  <c r="C444" i="1"/>
  <c r="B445" i="1"/>
  <c r="H444" i="1"/>
  <c r="F442" i="4" l="1"/>
  <c r="E442" i="4"/>
  <c r="D442" i="4"/>
  <c r="H443" i="4"/>
  <c r="B444" i="4"/>
  <c r="C443" i="4"/>
  <c r="H543" i="3"/>
  <c r="C543" i="3"/>
  <c r="B544" i="3"/>
  <c r="E542" i="3"/>
  <c r="D542" i="3"/>
  <c r="F542" i="3"/>
  <c r="C445" i="1"/>
  <c r="B446" i="1"/>
  <c r="H445" i="1"/>
  <c r="D444" i="1"/>
  <c r="E444" i="1"/>
  <c r="F444" i="1"/>
  <c r="H444" i="4" l="1"/>
  <c r="B445" i="4"/>
  <c r="C444" i="4"/>
  <c r="F443" i="4"/>
  <c r="E443" i="4"/>
  <c r="D443" i="4"/>
  <c r="E543" i="3"/>
  <c r="F543" i="3"/>
  <c r="D543" i="3"/>
  <c r="H544" i="3"/>
  <c r="C544" i="3"/>
  <c r="B545" i="3"/>
  <c r="C446" i="1"/>
  <c r="B447" i="1"/>
  <c r="H446" i="1"/>
  <c r="D445" i="1"/>
  <c r="E445" i="1"/>
  <c r="F445" i="1"/>
  <c r="F444" i="4" l="1"/>
  <c r="E444" i="4"/>
  <c r="D444" i="4"/>
  <c r="H445" i="4"/>
  <c r="B446" i="4"/>
  <c r="C445" i="4"/>
  <c r="H545" i="3"/>
  <c r="C545" i="3"/>
  <c r="B546" i="3"/>
  <c r="E544" i="3"/>
  <c r="D544" i="3"/>
  <c r="F544" i="3"/>
  <c r="C447" i="1"/>
  <c r="B448" i="1"/>
  <c r="H447" i="1"/>
  <c r="D446" i="1"/>
  <c r="E446" i="1"/>
  <c r="F446" i="1"/>
  <c r="H446" i="4" l="1"/>
  <c r="B447" i="4"/>
  <c r="C446" i="4"/>
  <c r="F445" i="4"/>
  <c r="E445" i="4"/>
  <c r="D445" i="4"/>
  <c r="H546" i="3"/>
  <c r="C546" i="3"/>
  <c r="B547" i="3"/>
  <c r="E545" i="3"/>
  <c r="F545" i="3"/>
  <c r="D545" i="3"/>
  <c r="C448" i="1"/>
  <c r="B449" i="1"/>
  <c r="H448" i="1"/>
  <c r="D447" i="1"/>
  <c r="E447" i="1"/>
  <c r="F447" i="1"/>
  <c r="F446" i="4" l="1"/>
  <c r="E446" i="4"/>
  <c r="D446" i="4"/>
  <c r="H447" i="4"/>
  <c r="B448" i="4"/>
  <c r="C447" i="4"/>
  <c r="E546" i="3"/>
  <c r="D546" i="3"/>
  <c r="F546" i="3"/>
  <c r="H547" i="3"/>
  <c r="C547" i="3"/>
  <c r="B548" i="3"/>
  <c r="C449" i="1"/>
  <c r="B450" i="1"/>
  <c r="H449" i="1"/>
  <c r="D448" i="1"/>
  <c r="E448" i="1"/>
  <c r="F448" i="1"/>
  <c r="H448" i="4" l="1"/>
  <c r="B449" i="4"/>
  <c r="C448" i="4"/>
  <c r="F447" i="4"/>
  <c r="E447" i="4"/>
  <c r="D447" i="4"/>
  <c r="H548" i="3"/>
  <c r="C548" i="3"/>
  <c r="B549" i="3"/>
  <c r="E547" i="3"/>
  <c r="F547" i="3"/>
  <c r="D547" i="3"/>
  <c r="C450" i="1"/>
  <c r="B451" i="1"/>
  <c r="H450" i="1"/>
  <c r="D449" i="1"/>
  <c r="E449" i="1"/>
  <c r="F449" i="1"/>
  <c r="F448" i="4" l="1"/>
  <c r="E448" i="4"/>
  <c r="D448" i="4"/>
  <c r="H449" i="4"/>
  <c r="B450" i="4"/>
  <c r="C449" i="4"/>
  <c r="E548" i="3"/>
  <c r="D548" i="3"/>
  <c r="F548" i="3"/>
  <c r="H549" i="3"/>
  <c r="C549" i="3"/>
  <c r="B550" i="3"/>
  <c r="C451" i="1"/>
  <c r="B452" i="1"/>
  <c r="H451" i="1"/>
  <c r="D450" i="1"/>
  <c r="E450" i="1"/>
  <c r="F450" i="1"/>
  <c r="H450" i="4" l="1"/>
  <c r="B451" i="4"/>
  <c r="C450" i="4"/>
  <c r="F449" i="4"/>
  <c r="E449" i="4"/>
  <c r="D449" i="4"/>
  <c r="H550" i="3"/>
  <c r="C550" i="3"/>
  <c r="B551" i="3"/>
  <c r="E549" i="3"/>
  <c r="F549" i="3"/>
  <c r="D549" i="3"/>
  <c r="C452" i="1"/>
  <c r="B453" i="1"/>
  <c r="H452" i="1"/>
  <c r="D451" i="1"/>
  <c r="E451" i="1"/>
  <c r="F451" i="1"/>
  <c r="E450" i="4" l="1"/>
  <c r="D450" i="4"/>
  <c r="F450" i="4"/>
  <c r="C451" i="4"/>
  <c r="H451" i="4"/>
  <c r="B452" i="4"/>
  <c r="E550" i="3"/>
  <c r="D550" i="3"/>
  <c r="F550" i="3"/>
  <c r="H551" i="3"/>
  <c r="C551" i="3"/>
  <c r="B552" i="3"/>
  <c r="H453" i="1"/>
  <c r="C453" i="1"/>
  <c r="B454" i="1"/>
  <c r="E452" i="1"/>
  <c r="F452" i="1"/>
  <c r="D452" i="1"/>
  <c r="H452" i="4" l="1"/>
  <c r="B453" i="4"/>
  <c r="C452" i="4"/>
  <c r="F451" i="4"/>
  <c r="E451" i="4"/>
  <c r="D451" i="4"/>
  <c r="H552" i="3"/>
  <c r="C552" i="3"/>
  <c r="B553" i="3"/>
  <c r="E551" i="3"/>
  <c r="F551" i="3"/>
  <c r="D551" i="3"/>
  <c r="E453" i="1"/>
  <c r="F453" i="1"/>
  <c r="D453" i="1"/>
  <c r="H454" i="1"/>
  <c r="B455" i="1"/>
  <c r="C454" i="1"/>
  <c r="E452" i="4" l="1"/>
  <c r="D452" i="4"/>
  <c r="F452" i="4"/>
  <c r="C453" i="4"/>
  <c r="H453" i="4"/>
  <c r="B454" i="4"/>
  <c r="E552" i="3"/>
  <c r="D552" i="3"/>
  <c r="F552" i="3"/>
  <c r="H553" i="3"/>
  <c r="C553" i="3"/>
  <c r="B554" i="3"/>
  <c r="E454" i="1"/>
  <c r="F454" i="1"/>
  <c r="D454" i="1"/>
  <c r="H455" i="1"/>
  <c r="C455" i="1"/>
  <c r="B456" i="1"/>
  <c r="H454" i="4" l="1"/>
  <c r="B455" i="4"/>
  <c r="C454" i="4"/>
  <c r="F453" i="4"/>
  <c r="E453" i="4"/>
  <c r="D453" i="4"/>
  <c r="H554" i="3"/>
  <c r="C554" i="3"/>
  <c r="B555" i="3"/>
  <c r="E553" i="3"/>
  <c r="F553" i="3"/>
  <c r="D553" i="3"/>
  <c r="H456" i="1"/>
  <c r="B457" i="1"/>
  <c r="C456" i="1"/>
  <c r="E455" i="1"/>
  <c r="F455" i="1"/>
  <c r="D455" i="1"/>
  <c r="E454" i="4" l="1"/>
  <c r="D454" i="4"/>
  <c r="F454" i="4"/>
  <c r="C455" i="4"/>
  <c r="H455" i="4"/>
  <c r="B456" i="4"/>
  <c r="H555" i="3"/>
  <c r="C555" i="3"/>
  <c r="B556" i="3"/>
  <c r="E554" i="3"/>
  <c r="D554" i="3"/>
  <c r="F554" i="3"/>
  <c r="H457" i="1"/>
  <c r="C457" i="1"/>
  <c r="B458" i="1"/>
  <c r="E456" i="1"/>
  <c r="F456" i="1"/>
  <c r="D456" i="1"/>
  <c r="H456" i="4" l="1"/>
  <c r="B457" i="4"/>
  <c r="C456" i="4"/>
  <c r="F455" i="4"/>
  <c r="E455" i="4"/>
  <c r="D455" i="4"/>
  <c r="E555" i="3"/>
  <c r="F555" i="3"/>
  <c r="D555" i="3"/>
  <c r="H556" i="3"/>
  <c r="C556" i="3"/>
  <c r="B557" i="3"/>
  <c r="H458" i="1"/>
  <c r="B459" i="1"/>
  <c r="C458" i="1"/>
  <c r="E457" i="1"/>
  <c r="F457" i="1"/>
  <c r="D457" i="1"/>
  <c r="E456" i="4" l="1"/>
  <c r="F456" i="4"/>
  <c r="D456" i="4"/>
  <c r="C457" i="4"/>
  <c r="H457" i="4"/>
  <c r="B458" i="4"/>
  <c r="H557" i="3"/>
  <c r="C557" i="3"/>
  <c r="B558" i="3"/>
  <c r="E556" i="3"/>
  <c r="D556" i="3"/>
  <c r="F556" i="3"/>
  <c r="E458" i="1"/>
  <c r="F458" i="1"/>
  <c r="D458" i="1"/>
  <c r="H459" i="1"/>
  <c r="C459" i="1"/>
  <c r="B460" i="1"/>
  <c r="C458" i="4" l="1"/>
  <c r="B459" i="4"/>
  <c r="H458" i="4"/>
  <c r="E457" i="4"/>
  <c r="D457" i="4"/>
  <c r="F457" i="4"/>
  <c r="E557" i="3"/>
  <c r="F557" i="3"/>
  <c r="D557" i="3"/>
  <c r="H558" i="3"/>
  <c r="C558" i="3"/>
  <c r="B559" i="3"/>
  <c r="E459" i="1"/>
  <c r="F459" i="1"/>
  <c r="D459" i="1"/>
  <c r="H460" i="1"/>
  <c r="B461" i="1"/>
  <c r="C460" i="1"/>
  <c r="F458" i="4" l="1"/>
  <c r="E458" i="4"/>
  <c r="D458" i="4"/>
  <c r="H459" i="4"/>
  <c r="B460" i="4"/>
  <c r="C459" i="4"/>
  <c r="H559" i="3"/>
  <c r="C559" i="3"/>
  <c r="B560" i="3"/>
  <c r="E558" i="3"/>
  <c r="D558" i="3"/>
  <c r="F558" i="3"/>
  <c r="H461" i="1"/>
  <c r="B462" i="1"/>
  <c r="C461" i="1"/>
  <c r="E460" i="1"/>
  <c r="F460" i="1"/>
  <c r="D460" i="1"/>
  <c r="C460" i="4" l="1"/>
  <c r="H460" i="4"/>
  <c r="B461" i="4"/>
  <c r="E459" i="4"/>
  <c r="D459" i="4"/>
  <c r="F459" i="4"/>
  <c r="H560" i="3"/>
  <c r="C560" i="3"/>
  <c r="B561" i="3"/>
  <c r="E559" i="3"/>
  <c r="F559" i="3"/>
  <c r="D559" i="3"/>
  <c r="E461" i="1"/>
  <c r="F461" i="1"/>
  <c r="D461" i="1"/>
  <c r="H462" i="1"/>
  <c r="C462" i="1"/>
  <c r="B463" i="1"/>
  <c r="H461" i="4" l="1"/>
  <c r="B462" i="4"/>
  <c r="C461" i="4"/>
  <c r="F460" i="4"/>
  <c r="E460" i="4"/>
  <c r="D460" i="4"/>
  <c r="E560" i="3"/>
  <c r="D560" i="3"/>
  <c r="F560" i="3"/>
  <c r="H561" i="3"/>
  <c r="C561" i="3"/>
  <c r="B562" i="3"/>
  <c r="E462" i="1"/>
  <c r="F462" i="1"/>
  <c r="D462" i="1"/>
  <c r="H463" i="1"/>
  <c r="C463" i="1"/>
  <c r="B464" i="1"/>
  <c r="E461" i="4" l="1"/>
  <c r="D461" i="4"/>
  <c r="F461" i="4"/>
  <c r="C462" i="4"/>
  <c r="H462" i="4"/>
  <c r="B463" i="4"/>
  <c r="E561" i="3"/>
  <c r="F561" i="3"/>
  <c r="D561" i="3"/>
  <c r="H562" i="3"/>
  <c r="C562" i="3"/>
  <c r="B563" i="3"/>
  <c r="E463" i="1"/>
  <c r="F463" i="1"/>
  <c r="D463" i="1"/>
  <c r="H464" i="1"/>
  <c r="C464" i="1"/>
  <c r="B465" i="1"/>
  <c r="H463" i="4" l="1"/>
  <c r="B464" i="4"/>
  <c r="C463" i="4"/>
  <c r="F462" i="4"/>
  <c r="E462" i="4"/>
  <c r="D462" i="4"/>
  <c r="H563" i="3"/>
  <c r="C563" i="3"/>
  <c r="B564" i="3"/>
  <c r="E562" i="3"/>
  <c r="D562" i="3"/>
  <c r="F562" i="3"/>
  <c r="E464" i="1"/>
  <c r="F464" i="1"/>
  <c r="D464" i="1"/>
  <c r="H465" i="1"/>
  <c r="C465" i="1"/>
  <c r="B466" i="1"/>
  <c r="E463" i="4" l="1"/>
  <c r="D463" i="4"/>
  <c r="F463" i="4"/>
  <c r="C464" i="4"/>
  <c r="H464" i="4"/>
  <c r="B465" i="4"/>
  <c r="H564" i="3"/>
  <c r="C564" i="3"/>
  <c r="B565" i="3"/>
  <c r="E563" i="3"/>
  <c r="F563" i="3"/>
  <c r="D563" i="3"/>
  <c r="D465" i="1"/>
  <c r="E465" i="1"/>
  <c r="F465" i="1"/>
  <c r="C466" i="1"/>
  <c r="B467" i="1"/>
  <c r="H466" i="1"/>
  <c r="H465" i="4" l="1"/>
  <c r="B466" i="4"/>
  <c r="C465" i="4"/>
  <c r="F464" i="4"/>
  <c r="E464" i="4"/>
  <c r="D464" i="4"/>
  <c r="H565" i="3"/>
  <c r="C565" i="3"/>
  <c r="B566" i="3"/>
  <c r="E564" i="3"/>
  <c r="D564" i="3"/>
  <c r="F564" i="3"/>
  <c r="C467" i="1"/>
  <c r="B468" i="1"/>
  <c r="H467" i="1"/>
  <c r="D466" i="1"/>
  <c r="E466" i="1"/>
  <c r="F466" i="1"/>
  <c r="E465" i="4" l="1"/>
  <c r="D465" i="4"/>
  <c r="F465" i="4"/>
  <c r="C466" i="4"/>
  <c r="H466" i="4"/>
  <c r="B467" i="4"/>
  <c r="E565" i="3"/>
  <c r="F565" i="3"/>
  <c r="D565" i="3"/>
  <c r="H566" i="3"/>
  <c r="C566" i="3"/>
  <c r="B567" i="3"/>
  <c r="D467" i="1"/>
  <c r="E467" i="1"/>
  <c r="F467" i="1"/>
  <c r="C468" i="1"/>
  <c r="B469" i="1"/>
  <c r="H468" i="1"/>
  <c r="C467" i="4" l="1"/>
  <c r="H467" i="4"/>
  <c r="B468" i="4"/>
  <c r="E466" i="4"/>
  <c r="D466" i="4"/>
  <c r="F466" i="4"/>
  <c r="H567" i="3"/>
  <c r="C567" i="3"/>
  <c r="B568" i="3"/>
  <c r="E566" i="3"/>
  <c r="D566" i="3"/>
  <c r="F566" i="3"/>
  <c r="C469" i="1"/>
  <c r="B470" i="1"/>
  <c r="H469" i="1"/>
  <c r="D468" i="1"/>
  <c r="E468" i="1"/>
  <c r="F468" i="1"/>
  <c r="C468" i="4" l="1"/>
  <c r="H468" i="4"/>
  <c r="B469" i="4"/>
  <c r="E467" i="4"/>
  <c r="D467" i="4"/>
  <c r="F467" i="4"/>
  <c r="H568" i="3"/>
  <c r="C568" i="3"/>
  <c r="B569" i="3"/>
  <c r="E567" i="3"/>
  <c r="F567" i="3"/>
  <c r="D567" i="3"/>
  <c r="D469" i="1"/>
  <c r="E469" i="1"/>
  <c r="F469" i="1"/>
  <c r="C470" i="1"/>
  <c r="B471" i="1"/>
  <c r="H470" i="1"/>
  <c r="C469" i="4" l="1"/>
  <c r="H469" i="4"/>
  <c r="B470" i="4"/>
  <c r="E468" i="4"/>
  <c r="D468" i="4"/>
  <c r="F468" i="4"/>
  <c r="H569" i="3"/>
  <c r="C569" i="3"/>
  <c r="B570" i="3"/>
  <c r="E568" i="3"/>
  <c r="D568" i="3"/>
  <c r="F568" i="3"/>
  <c r="C471" i="1"/>
  <c r="B472" i="1"/>
  <c r="H471" i="1"/>
  <c r="D470" i="1"/>
  <c r="E470" i="1"/>
  <c r="F470" i="1"/>
  <c r="C470" i="4" l="1"/>
  <c r="H470" i="4"/>
  <c r="B471" i="4"/>
  <c r="E469" i="4"/>
  <c r="D469" i="4"/>
  <c r="F469" i="4"/>
  <c r="H570" i="3"/>
  <c r="C570" i="3"/>
  <c r="B571" i="3"/>
  <c r="E569" i="3"/>
  <c r="F569" i="3"/>
  <c r="D569" i="3"/>
  <c r="H472" i="1"/>
  <c r="C472" i="1"/>
  <c r="B473" i="1"/>
  <c r="E471" i="1"/>
  <c r="F471" i="1"/>
  <c r="D471" i="1"/>
  <c r="C471" i="4" l="1"/>
  <c r="H471" i="4"/>
  <c r="B472" i="4"/>
  <c r="E470" i="4"/>
  <c r="D470" i="4"/>
  <c r="F470" i="4"/>
  <c r="E570" i="3"/>
  <c r="D570" i="3"/>
  <c r="F570" i="3"/>
  <c r="H571" i="3"/>
  <c r="C571" i="3"/>
  <c r="B572" i="3"/>
  <c r="D472" i="1"/>
  <c r="E472" i="1"/>
  <c r="F472" i="1"/>
  <c r="C473" i="1"/>
  <c r="B474" i="1"/>
  <c r="H473" i="1"/>
  <c r="C472" i="4" l="1"/>
  <c r="H472" i="4"/>
  <c r="B473" i="4"/>
  <c r="E471" i="4"/>
  <c r="D471" i="4"/>
  <c r="F471" i="4"/>
  <c r="H572" i="3"/>
  <c r="C572" i="3"/>
  <c r="B573" i="3"/>
  <c r="E571" i="3"/>
  <c r="F571" i="3"/>
  <c r="D571" i="3"/>
  <c r="D473" i="1"/>
  <c r="E473" i="1"/>
  <c r="F473" i="1"/>
  <c r="C474" i="1"/>
  <c r="B475" i="1"/>
  <c r="H474" i="1"/>
  <c r="C473" i="4" l="1"/>
  <c r="B474" i="4"/>
  <c r="H473" i="4"/>
  <c r="E472" i="4"/>
  <c r="D472" i="4"/>
  <c r="F472" i="4"/>
  <c r="E572" i="3"/>
  <c r="D572" i="3"/>
  <c r="F572" i="3"/>
  <c r="H573" i="3"/>
  <c r="C573" i="3"/>
  <c r="B574" i="3"/>
  <c r="D474" i="1"/>
  <c r="E474" i="1"/>
  <c r="F474" i="1"/>
  <c r="C475" i="1"/>
  <c r="B476" i="1"/>
  <c r="H475" i="1"/>
  <c r="E473" i="4" l="1"/>
  <c r="D473" i="4"/>
  <c r="F473" i="4"/>
  <c r="C474" i="4"/>
  <c r="H474" i="4"/>
  <c r="B475" i="4"/>
  <c r="H574" i="3"/>
  <c r="C574" i="3"/>
  <c r="B575" i="3"/>
  <c r="E573" i="3"/>
  <c r="F573" i="3"/>
  <c r="D573" i="3"/>
  <c r="C476" i="1"/>
  <c r="B477" i="1"/>
  <c r="H476" i="1"/>
  <c r="D475" i="1"/>
  <c r="E475" i="1"/>
  <c r="F475" i="1"/>
  <c r="C475" i="4" l="1"/>
  <c r="H475" i="4"/>
  <c r="B476" i="4"/>
  <c r="E474" i="4"/>
  <c r="D474" i="4"/>
  <c r="F474" i="4"/>
  <c r="E574" i="3"/>
  <c r="D574" i="3"/>
  <c r="F574" i="3"/>
  <c r="H575" i="3"/>
  <c r="C575" i="3"/>
  <c r="B576" i="3"/>
  <c r="C477" i="1"/>
  <c r="B478" i="1"/>
  <c r="H477" i="1"/>
  <c r="D476" i="1"/>
  <c r="E476" i="1"/>
  <c r="F476" i="1"/>
  <c r="C476" i="4" l="1"/>
  <c r="H476" i="4"/>
  <c r="B477" i="4"/>
  <c r="E475" i="4"/>
  <c r="D475" i="4"/>
  <c r="F475" i="4"/>
  <c r="H576" i="3"/>
  <c r="C576" i="3"/>
  <c r="B577" i="3"/>
  <c r="E575" i="3"/>
  <c r="F575" i="3"/>
  <c r="D575" i="3"/>
  <c r="H478" i="1"/>
  <c r="C478" i="1"/>
  <c r="B479" i="1"/>
  <c r="E477" i="1"/>
  <c r="F477" i="1"/>
  <c r="D477" i="1"/>
  <c r="C477" i="4" l="1"/>
  <c r="H477" i="4"/>
  <c r="B478" i="4"/>
  <c r="E476" i="4"/>
  <c r="D476" i="4"/>
  <c r="F476" i="4"/>
  <c r="E576" i="3"/>
  <c r="D576" i="3"/>
  <c r="F576" i="3"/>
  <c r="H577" i="3"/>
  <c r="C577" i="3"/>
  <c r="B578" i="3"/>
  <c r="D478" i="1"/>
  <c r="E478" i="1"/>
  <c r="F478" i="1"/>
  <c r="C479" i="1"/>
  <c r="B480" i="1"/>
  <c r="H479" i="1"/>
  <c r="C478" i="4" l="1"/>
  <c r="H478" i="4"/>
  <c r="B479" i="4"/>
  <c r="E477" i="4"/>
  <c r="D477" i="4"/>
  <c r="F477" i="4"/>
  <c r="H578" i="3"/>
  <c r="C578" i="3"/>
  <c r="B579" i="3"/>
  <c r="E577" i="3"/>
  <c r="F577" i="3"/>
  <c r="D577" i="3"/>
  <c r="D479" i="1"/>
  <c r="E479" i="1"/>
  <c r="F479" i="1"/>
  <c r="C480" i="1"/>
  <c r="B481" i="1"/>
  <c r="H480" i="1"/>
  <c r="C479" i="4" l="1"/>
  <c r="H479" i="4"/>
  <c r="B480" i="4"/>
  <c r="E478" i="4"/>
  <c r="D478" i="4"/>
  <c r="F478" i="4"/>
  <c r="H579" i="3"/>
  <c r="C579" i="3"/>
  <c r="B580" i="3"/>
  <c r="E578" i="3"/>
  <c r="D578" i="3"/>
  <c r="F578" i="3"/>
  <c r="D480" i="1"/>
  <c r="E480" i="1"/>
  <c r="F480" i="1"/>
  <c r="C481" i="1"/>
  <c r="B482" i="1"/>
  <c r="H481" i="1"/>
  <c r="C480" i="4" l="1"/>
  <c r="H480" i="4"/>
  <c r="B481" i="4"/>
  <c r="E479" i="4"/>
  <c r="D479" i="4"/>
  <c r="F479" i="4"/>
  <c r="E579" i="3"/>
  <c r="F579" i="3"/>
  <c r="D579" i="3"/>
  <c r="H580" i="3"/>
  <c r="C580" i="3"/>
  <c r="B581" i="3"/>
  <c r="D481" i="1"/>
  <c r="E481" i="1"/>
  <c r="F481" i="1"/>
  <c r="C482" i="1"/>
  <c r="B483" i="1"/>
  <c r="H482" i="1"/>
  <c r="C481" i="4" l="1"/>
  <c r="B482" i="4"/>
  <c r="H481" i="4"/>
  <c r="E480" i="4"/>
  <c r="D480" i="4"/>
  <c r="F480" i="4"/>
  <c r="H581" i="3"/>
  <c r="C581" i="3"/>
  <c r="B582" i="3"/>
  <c r="E580" i="3"/>
  <c r="D580" i="3"/>
  <c r="F580" i="3"/>
  <c r="D482" i="1"/>
  <c r="E482" i="1"/>
  <c r="F482" i="1"/>
  <c r="C483" i="1"/>
  <c r="B484" i="1"/>
  <c r="H483" i="1"/>
  <c r="E481" i="4" l="1"/>
  <c r="D481" i="4"/>
  <c r="F481" i="4"/>
  <c r="C482" i="4"/>
  <c r="H482" i="4"/>
  <c r="B483" i="4"/>
  <c r="H582" i="3"/>
  <c r="C582" i="3"/>
  <c r="B583" i="3"/>
  <c r="E581" i="3"/>
  <c r="F581" i="3"/>
  <c r="D581" i="3"/>
  <c r="D483" i="1"/>
  <c r="E483" i="1"/>
  <c r="F483" i="1"/>
  <c r="C484" i="1"/>
  <c r="B485" i="1"/>
  <c r="H484" i="1"/>
  <c r="B484" i="4" l="1"/>
  <c r="H483" i="4"/>
  <c r="C483" i="4"/>
  <c r="E482" i="4"/>
  <c r="D482" i="4"/>
  <c r="F482" i="4"/>
  <c r="H583" i="3"/>
  <c r="C583" i="3"/>
  <c r="B584" i="3"/>
  <c r="E582" i="3"/>
  <c r="D582" i="3"/>
  <c r="F582" i="3"/>
  <c r="E484" i="1"/>
  <c r="F484" i="1"/>
  <c r="D484" i="1"/>
  <c r="H485" i="1"/>
  <c r="C485" i="1"/>
  <c r="B486" i="1"/>
  <c r="D483" i="4" l="1"/>
  <c r="E483" i="4"/>
  <c r="F483" i="4"/>
  <c r="H484" i="4"/>
  <c r="B485" i="4"/>
  <c r="C484" i="4"/>
  <c r="E583" i="3"/>
  <c r="F583" i="3"/>
  <c r="D583" i="3"/>
  <c r="H584" i="3"/>
  <c r="C584" i="3"/>
  <c r="B585" i="3"/>
  <c r="C486" i="1"/>
  <c r="B487" i="1"/>
  <c r="H486" i="1"/>
  <c r="D485" i="1"/>
  <c r="E485" i="1"/>
  <c r="F485" i="1"/>
  <c r="H485" i="4" l="1"/>
  <c r="B486" i="4"/>
  <c r="C485" i="4"/>
  <c r="F484" i="4"/>
  <c r="E484" i="4"/>
  <c r="D484" i="4"/>
  <c r="H585" i="3"/>
  <c r="C585" i="3"/>
  <c r="B586" i="3"/>
  <c r="E584" i="3"/>
  <c r="D584" i="3"/>
  <c r="F584" i="3"/>
  <c r="C487" i="1"/>
  <c r="B488" i="1"/>
  <c r="H487" i="1"/>
  <c r="D486" i="1"/>
  <c r="E486" i="1"/>
  <c r="F486" i="1"/>
  <c r="F485" i="4" l="1"/>
  <c r="E485" i="4"/>
  <c r="D485" i="4"/>
  <c r="H486" i="4"/>
  <c r="B487" i="4"/>
  <c r="C486" i="4"/>
  <c r="E585" i="3"/>
  <c r="F585" i="3"/>
  <c r="D585" i="3"/>
  <c r="H586" i="3"/>
  <c r="C586" i="3"/>
  <c r="B587" i="3"/>
  <c r="C488" i="1"/>
  <c r="B489" i="1"/>
  <c r="H488" i="1"/>
  <c r="D487" i="1"/>
  <c r="E487" i="1"/>
  <c r="F487" i="1"/>
  <c r="H487" i="4" l="1"/>
  <c r="B488" i="4"/>
  <c r="C487" i="4"/>
  <c r="F486" i="4"/>
  <c r="E486" i="4"/>
  <c r="D486" i="4"/>
  <c r="H587" i="3"/>
  <c r="C587" i="3"/>
  <c r="B588" i="3"/>
  <c r="E586" i="3"/>
  <c r="D586" i="3"/>
  <c r="F586" i="3"/>
  <c r="C489" i="1"/>
  <c r="B490" i="1"/>
  <c r="H489" i="1"/>
  <c r="D488" i="1"/>
  <c r="E488" i="1"/>
  <c r="F488" i="1"/>
  <c r="F487" i="4" l="1"/>
  <c r="E487" i="4"/>
  <c r="D487" i="4"/>
  <c r="H488" i="4"/>
  <c r="B489" i="4"/>
  <c r="C488" i="4"/>
  <c r="H588" i="3"/>
  <c r="C588" i="3"/>
  <c r="B589" i="3"/>
  <c r="E587" i="3"/>
  <c r="F587" i="3"/>
  <c r="D587" i="3"/>
  <c r="D489" i="1"/>
  <c r="E489" i="1"/>
  <c r="F489" i="1"/>
  <c r="C490" i="1"/>
  <c r="B491" i="1"/>
  <c r="H490" i="1"/>
  <c r="H489" i="4" l="1"/>
  <c r="B490" i="4"/>
  <c r="C489" i="4"/>
  <c r="F488" i="4"/>
  <c r="E488" i="4"/>
  <c r="D488" i="4"/>
  <c r="H589" i="3"/>
  <c r="C589" i="3"/>
  <c r="B590" i="3"/>
  <c r="E588" i="3"/>
  <c r="D588" i="3"/>
  <c r="F588" i="3"/>
  <c r="C491" i="1"/>
  <c r="B492" i="1"/>
  <c r="H491" i="1"/>
  <c r="D490" i="1"/>
  <c r="E490" i="1"/>
  <c r="F490" i="1"/>
  <c r="F489" i="4" l="1"/>
  <c r="E489" i="4"/>
  <c r="D489" i="4"/>
  <c r="H490" i="4"/>
  <c r="B491" i="4"/>
  <c r="C490" i="4"/>
  <c r="H590" i="3"/>
  <c r="C590" i="3"/>
  <c r="B591" i="3"/>
  <c r="E589" i="3"/>
  <c r="F589" i="3"/>
  <c r="D589" i="3"/>
  <c r="D491" i="1"/>
  <c r="E491" i="1"/>
  <c r="F491" i="1"/>
  <c r="C492" i="1"/>
  <c r="B493" i="1"/>
  <c r="H492" i="1"/>
  <c r="H491" i="4" l="1"/>
  <c r="B492" i="4"/>
  <c r="C491" i="4"/>
  <c r="F490" i="4"/>
  <c r="E490" i="4"/>
  <c r="D490" i="4"/>
  <c r="E590" i="3"/>
  <c r="D590" i="3"/>
  <c r="F590" i="3"/>
  <c r="H591" i="3"/>
  <c r="C591" i="3"/>
  <c r="B592" i="3"/>
  <c r="C493" i="1"/>
  <c r="B494" i="1"/>
  <c r="H493" i="1"/>
  <c r="D492" i="1"/>
  <c r="E492" i="1"/>
  <c r="F492" i="1"/>
  <c r="F491" i="4" l="1"/>
  <c r="E491" i="4"/>
  <c r="D491" i="4"/>
  <c r="H492" i="4"/>
  <c r="B493" i="4"/>
  <c r="C492" i="4"/>
  <c r="H592" i="3"/>
  <c r="C592" i="3"/>
  <c r="B593" i="3"/>
  <c r="E591" i="3"/>
  <c r="F591" i="3"/>
  <c r="D591" i="3"/>
  <c r="D493" i="1"/>
  <c r="E493" i="1"/>
  <c r="F493" i="1"/>
  <c r="C494" i="1"/>
  <c r="B495" i="1"/>
  <c r="H494" i="1"/>
  <c r="H493" i="4" l="1"/>
  <c r="B494" i="4"/>
  <c r="C493" i="4"/>
  <c r="F492" i="4"/>
  <c r="E492" i="4"/>
  <c r="D492" i="4"/>
  <c r="E592" i="3"/>
  <c r="D592" i="3"/>
  <c r="F592" i="3"/>
  <c r="H593" i="3"/>
  <c r="C593" i="3"/>
  <c r="B594" i="3"/>
  <c r="D494" i="1"/>
  <c r="E494" i="1"/>
  <c r="F494" i="1"/>
  <c r="C495" i="1"/>
  <c r="B496" i="1"/>
  <c r="H495" i="1"/>
  <c r="F493" i="4" l="1"/>
  <c r="D493" i="4"/>
  <c r="E493" i="4"/>
  <c r="H494" i="4"/>
  <c r="B495" i="4"/>
  <c r="C494" i="4"/>
  <c r="H594" i="3"/>
  <c r="C594" i="3"/>
  <c r="B595" i="3"/>
  <c r="E593" i="3"/>
  <c r="F593" i="3"/>
  <c r="D593" i="3"/>
  <c r="D495" i="1"/>
  <c r="E495" i="1"/>
  <c r="F495" i="1"/>
  <c r="C496" i="1"/>
  <c r="B497" i="1"/>
  <c r="H496" i="1"/>
  <c r="C495" i="4" l="1"/>
  <c r="H495" i="4"/>
  <c r="B496" i="4"/>
  <c r="E494" i="4"/>
  <c r="D494" i="4"/>
  <c r="F494" i="4"/>
  <c r="E594" i="3"/>
  <c r="F594" i="3"/>
  <c r="D594" i="3"/>
  <c r="H595" i="3"/>
  <c r="C595" i="3"/>
  <c r="B596" i="3"/>
  <c r="D496" i="1"/>
  <c r="E496" i="1"/>
  <c r="F496" i="1"/>
  <c r="C497" i="1"/>
  <c r="B498" i="1"/>
  <c r="H497" i="1"/>
  <c r="H496" i="4" l="1"/>
  <c r="B497" i="4"/>
  <c r="C496" i="4"/>
  <c r="F495" i="4"/>
  <c r="E495" i="4"/>
  <c r="D495" i="4"/>
  <c r="H596" i="3"/>
  <c r="C596" i="3"/>
  <c r="B597" i="3"/>
  <c r="E595" i="3"/>
  <c r="F595" i="3"/>
  <c r="D595" i="3"/>
  <c r="E497" i="1"/>
  <c r="F497" i="1"/>
  <c r="D497" i="1"/>
  <c r="H498" i="1"/>
  <c r="C498" i="1"/>
  <c r="B499" i="1"/>
  <c r="E496" i="4" l="1"/>
  <c r="D496" i="4"/>
  <c r="F496" i="4"/>
  <c r="C497" i="4"/>
  <c r="H497" i="4"/>
  <c r="B498" i="4"/>
  <c r="H597" i="3"/>
  <c r="C597" i="3"/>
  <c r="B598" i="3"/>
  <c r="E596" i="3"/>
  <c r="F596" i="3"/>
  <c r="D596" i="3"/>
  <c r="C499" i="1"/>
  <c r="B500" i="1"/>
  <c r="H499" i="1"/>
  <c r="D498" i="1"/>
  <c r="E498" i="1"/>
  <c r="F498" i="1"/>
  <c r="H498" i="4" l="1"/>
  <c r="B499" i="4"/>
  <c r="C498" i="4"/>
  <c r="F497" i="4"/>
  <c r="E497" i="4"/>
  <c r="D497" i="4"/>
  <c r="E597" i="3"/>
  <c r="F597" i="3"/>
  <c r="D597" i="3"/>
  <c r="H598" i="3"/>
  <c r="C598" i="3"/>
  <c r="B599" i="3"/>
  <c r="B501" i="1"/>
  <c r="H500" i="1"/>
  <c r="C500" i="1"/>
  <c r="D499" i="1"/>
  <c r="E499" i="1"/>
  <c r="F499" i="1"/>
  <c r="E498" i="4" l="1"/>
  <c r="D498" i="4"/>
  <c r="F498" i="4"/>
  <c r="C499" i="4"/>
  <c r="H499" i="4"/>
  <c r="B500" i="4"/>
  <c r="H599" i="3"/>
  <c r="C599" i="3"/>
  <c r="B600" i="3"/>
  <c r="E598" i="3"/>
  <c r="F598" i="3"/>
  <c r="D598" i="3"/>
  <c r="D500" i="1"/>
  <c r="E500" i="1"/>
  <c r="F500" i="1"/>
  <c r="C501" i="1"/>
  <c r="B502" i="1"/>
  <c r="H501" i="1"/>
  <c r="H500" i="4" l="1"/>
  <c r="B501" i="4"/>
  <c r="C500" i="4"/>
  <c r="F499" i="4"/>
  <c r="E499" i="4"/>
  <c r="D499" i="4"/>
  <c r="H600" i="3"/>
  <c r="C600" i="3"/>
  <c r="B601" i="3"/>
  <c r="E599" i="3"/>
  <c r="F599" i="3"/>
  <c r="D599" i="3"/>
  <c r="D501" i="1"/>
  <c r="E501" i="1"/>
  <c r="F501" i="1"/>
  <c r="C502" i="1"/>
  <c r="B503" i="1"/>
  <c r="H502" i="1"/>
  <c r="E500" i="4" l="1"/>
  <c r="D500" i="4"/>
  <c r="F500" i="4"/>
  <c r="C501" i="4"/>
  <c r="H501" i="4"/>
  <c r="B502" i="4"/>
  <c r="E600" i="3"/>
  <c r="F600" i="3"/>
  <c r="D600" i="3"/>
  <c r="H601" i="3"/>
  <c r="C601" i="3"/>
  <c r="B602" i="3"/>
  <c r="F502" i="1"/>
  <c r="D502" i="1"/>
  <c r="E502" i="1"/>
  <c r="B504" i="1"/>
  <c r="H503" i="1"/>
  <c r="C503" i="1"/>
  <c r="H502" i="4" l="1"/>
  <c r="B503" i="4"/>
  <c r="C502" i="4"/>
  <c r="F501" i="4"/>
  <c r="E501" i="4"/>
  <c r="D501" i="4"/>
  <c r="H602" i="3"/>
  <c r="C602" i="3"/>
  <c r="B603" i="3"/>
  <c r="E601" i="3"/>
  <c r="F601" i="3"/>
  <c r="D601" i="3"/>
  <c r="D503" i="1"/>
  <c r="E503" i="1"/>
  <c r="F503" i="1"/>
  <c r="C504" i="1"/>
  <c r="B505" i="1"/>
  <c r="H504" i="1"/>
  <c r="E502" i="4" l="1"/>
  <c r="D502" i="4"/>
  <c r="F502" i="4"/>
  <c r="C503" i="4"/>
  <c r="B504" i="4"/>
  <c r="H503" i="4"/>
  <c r="H603" i="3"/>
  <c r="C603" i="3"/>
  <c r="B604" i="3"/>
  <c r="E602" i="3"/>
  <c r="F602" i="3"/>
  <c r="D602" i="3"/>
  <c r="F504" i="1"/>
  <c r="D504" i="1"/>
  <c r="E504" i="1"/>
  <c r="B506" i="1"/>
  <c r="H505" i="1"/>
  <c r="C505" i="1"/>
  <c r="C504" i="4" l="1"/>
  <c r="H504" i="4"/>
  <c r="B505" i="4"/>
  <c r="E503" i="4"/>
  <c r="D503" i="4"/>
  <c r="F503" i="4"/>
  <c r="H604" i="3"/>
  <c r="C604" i="3"/>
  <c r="B605" i="3"/>
  <c r="E603" i="3"/>
  <c r="F603" i="3"/>
  <c r="D603" i="3"/>
  <c r="D505" i="1"/>
  <c r="E505" i="1"/>
  <c r="F505" i="1"/>
  <c r="C506" i="1"/>
  <c r="B507" i="1"/>
  <c r="H506" i="1"/>
  <c r="H505" i="4" l="1"/>
  <c r="B506" i="4"/>
  <c r="C505" i="4"/>
  <c r="F504" i="4"/>
  <c r="E504" i="4"/>
  <c r="D504" i="4"/>
  <c r="E604" i="3"/>
  <c r="F604" i="3"/>
  <c r="D604" i="3"/>
  <c r="H605" i="3"/>
  <c r="C605" i="3"/>
  <c r="B606" i="3"/>
  <c r="F506" i="1"/>
  <c r="D506" i="1"/>
  <c r="E506" i="1"/>
  <c r="B508" i="1"/>
  <c r="H507" i="1"/>
  <c r="C507" i="1"/>
  <c r="E505" i="4" l="1"/>
  <c r="D505" i="4"/>
  <c r="F505" i="4"/>
  <c r="C506" i="4"/>
  <c r="H506" i="4"/>
  <c r="B507" i="4"/>
  <c r="H606" i="3"/>
  <c r="C606" i="3"/>
  <c r="B607" i="3"/>
  <c r="E605" i="3"/>
  <c r="F605" i="3"/>
  <c r="D605" i="3"/>
  <c r="F507" i="1"/>
  <c r="D507" i="1"/>
  <c r="E507" i="1"/>
  <c r="B509" i="1"/>
  <c r="H508" i="1"/>
  <c r="C508" i="1"/>
  <c r="H507" i="4" l="1"/>
  <c r="B508" i="4"/>
  <c r="C507" i="4"/>
  <c r="F506" i="4"/>
  <c r="E506" i="4"/>
  <c r="D506" i="4"/>
  <c r="E606" i="3"/>
  <c r="F606" i="3"/>
  <c r="D606" i="3"/>
  <c r="H607" i="3"/>
  <c r="C607" i="3"/>
  <c r="B608" i="3"/>
  <c r="D508" i="1"/>
  <c r="E508" i="1"/>
  <c r="F508" i="1"/>
  <c r="C509" i="1"/>
  <c r="B510" i="1"/>
  <c r="H509" i="1"/>
  <c r="E507" i="4" l="1"/>
  <c r="D507" i="4"/>
  <c r="F507" i="4"/>
  <c r="C508" i="4"/>
  <c r="H508" i="4"/>
  <c r="B509" i="4"/>
  <c r="H608" i="3"/>
  <c r="C608" i="3"/>
  <c r="B609" i="3"/>
  <c r="E607" i="3"/>
  <c r="F607" i="3"/>
  <c r="D607" i="3"/>
  <c r="F509" i="1"/>
  <c r="D509" i="1"/>
  <c r="E509" i="1"/>
  <c r="B511" i="1"/>
  <c r="H510" i="1"/>
  <c r="C510" i="1"/>
  <c r="H509" i="4" l="1"/>
  <c r="B510" i="4"/>
  <c r="C509" i="4"/>
  <c r="F508" i="4"/>
  <c r="E508" i="4"/>
  <c r="D508" i="4"/>
  <c r="E608" i="3"/>
  <c r="F608" i="3"/>
  <c r="D608" i="3"/>
  <c r="H609" i="3"/>
  <c r="C609" i="3"/>
  <c r="B610" i="3"/>
  <c r="D510" i="1"/>
  <c r="E510" i="1"/>
  <c r="F510" i="1"/>
  <c r="C511" i="1"/>
  <c r="B512" i="1"/>
  <c r="H511" i="1"/>
  <c r="E509" i="4" l="1"/>
  <c r="D509" i="4"/>
  <c r="F509" i="4"/>
  <c r="C510" i="4"/>
  <c r="H510" i="4"/>
  <c r="B511" i="4"/>
  <c r="H610" i="3"/>
  <c r="C610" i="3"/>
  <c r="B611" i="3"/>
  <c r="E609" i="3"/>
  <c r="F609" i="3"/>
  <c r="D609" i="3"/>
  <c r="F511" i="1"/>
  <c r="D511" i="1"/>
  <c r="E511" i="1"/>
  <c r="B513" i="1"/>
  <c r="H512" i="1"/>
  <c r="C512" i="1"/>
  <c r="H511" i="4" l="1"/>
  <c r="B512" i="4"/>
  <c r="C511" i="4"/>
  <c r="F510" i="4"/>
  <c r="E510" i="4"/>
  <c r="D510" i="4"/>
  <c r="E610" i="3"/>
  <c r="F610" i="3"/>
  <c r="D610" i="3"/>
  <c r="H611" i="3"/>
  <c r="C611" i="3"/>
  <c r="B612" i="3"/>
  <c r="D512" i="1"/>
  <c r="E512" i="1"/>
  <c r="F512" i="1"/>
  <c r="C513" i="1"/>
  <c r="B514" i="1"/>
  <c r="H513" i="1"/>
  <c r="F511" i="4" l="1"/>
  <c r="E511" i="4"/>
  <c r="D511" i="4"/>
  <c r="H512" i="4"/>
  <c r="B513" i="4"/>
  <c r="C512" i="4"/>
  <c r="H612" i="3"/>
  <c r="C612" i="3"/>
  <c r="B613" i="3"/>
  <c r="E611" i="3"/>
  <c r="F611" i="3"/>
  <c r="D611" i="3"/>
  <c r="D513" i="1"/>
  <c r="E513" i="1"/>
  <c r="F513" i="1"/>
  <c r="C514" i="1"/>
  <c r="B515" i="1"/>
  <c r="H514" i="1"/>
  <c r="C513" i="4" l="1"/>
  <c r="H513" i="4"/>
  <c r="B514" i="4"/>
  <c r="E512" i="4"/>
  <c r="D512" i="4"/>
  <c r="F512" i="4"/>
  <c r="E612" i="3"/>
  <c r="F612" i="3"/>
  <c r="D612" i="3"/>
  <c r="H613" i="3"/>
  <c r="C613" i="3"/>
  <c r="B614" i="3"/>
  <c r="F514" i="1"/>
  <c r="D514" i="1"/>
  <c r="E514" i="1"/>
  <c r="B516" i="1"/>
  <c r="H515" i="1"/>
  <c r="C515" i="1"/>
  <c r="H514" i="4" l="1"/>
  <c r="B515" i="4"/>
  <c r="C514" i="4"/>
  <c r="F513" i="4"/>
  <c r="E513" i="4"/>
  <c r="D513" i="4"/>
  <c r="H614" i="3"/>
  <c r="C614" i="3"/>
  <c r="B615" i="3"/>
  <c r="E613" i="3"/>
  <c r="F613" i="3"/>
  <c r="D613" i="3"/>
  <c r="D515" i="1"/>
  <c r="E515" i="1"/>
  <c r="F515" i="1"/>
  <c r="C516" i="1"/>
  <c r="B517" i="1"/>
  <c r="H516" i="1"/>
  <c r="E514" i="4" l="1"/>
  <c r="D514" i="4"/>
  <c r="F514" i="4"/>
  <c r="C515" i="4"/>
  <c r="B516" i="4"/>
  <c r="H515" i="4"/>
  <c r="E614" i="3"/>
  <c r="F614" i="3"/>
  <c r="D614" i="3"/>
  <c r="H615" i="3"/>
  <c r="C615" i="3"/>
  <c r="B616" i="3"/>
  <c r="F516" i="1"/>
  <c r="D516" i="1"/>
  <c r="E516" i="1"/>
  <c r="B518" i="1"/>
  <c r="H517" i="1"/>
  <c r="C517" i="1"/>
  <c r="H516" i="4" l="1"/>
  <c r="B517" i="4"/>
  <c r="C516" i="4"/>
  <c r="F515" i="4"/>
  <c r="E515" i="4"/>
  <c r="D515" i="4"/>
  <c r="E615" i="3"/>
  <c r="F615" i="3"/>
  <c r="D615" i="3"/>
  <c r="H616" i="3"/>
  <c r="C616" i="3"/>
  <c r="B617" i="3"/>
  <c r="D517" i="1"/>
  <c r="E517" i="1"/>
  <c r="F517" i="1"/>
  <c r="C518" i="1"/>
  <c r="B519" i="1"/>
  <c r="H518" i="1"/>
  <c r="E516" i="4" l="1"/>
  <c r="D516" i="4"/>
  <c r="F516" i="4"/>
  <c r="C517" i="4"/>
  <c r="H517" i="4"/>
  <c r="B518" i="4"/>
  <c r="H617" i="3"/>
  <c r="C617" i="3"/>
  <c r="B618" i="3"/>
  <c r="E616" i="3"/>
  <c r="F616" i="3"/>
  <c r="D616" i="3"/>
  <c r="B520" i="1"/>
  <c r="H519" i="1"/>
  <c r="C519" i="1"/>
  <c r="F518" i="1"/>
  <c r="D518" i="1"/>
  <c r="E518" i="1"/>
  <c r="F517" i="4" l="1"/>
  <c r="D517" i="4"/>
  <c r="E517" i="4"/>
  <c r="H518" i="4"/>
  <c r="B519" i="4"/>
  <c r="C518" i="4"/>
  <c r="E617" i="3"/>
  <c r="F617" i="3"/>
  <c r="D617" i="3"/>
  <c r="H618" i="3"/>
  <c r="C618" i="3"/>
  <c r="B619" i="3"/>
  <c r="D519" i="1"/>
  <c r="E519" i="1"/>
  <c r="F519" i="1"/>
  <c r="C520" i="1"/>
  <c r="B521" i="1"/>
  <c r="H520" i="1"/>
  <c r="C519" i="4" l="1"/>
  <c r="H519" i="4"/>
  <c r="B520" i="4"/>
  <c r="E518" i="4"/>
  <c r="D518" i="4"/>
  <c r="F518" i="4"/>
  <c r="H619" i="3"/>
  <c r="C619" i="3"/>
  <c r="B620" i="3"/>
  <c r="E618" i="3"/>
  <c r="F618" i="3"/>
  <c r="D618" i="3"/>
  <c r="B522" i="1"/>
  <c r="H521" i="1"/>
  <c r="C521" i="1"/>
  <c r="F520" i="1"/>
  <c r="D520" i="1"/>
  <c r="E520" i="1"/>
  <c r="C520" i="4" l="1"/>
  <c r="H520" i="4"/>
  <c r="B521" i="4"/>
  <c r="E519" i="4"/>
  <c r="D519" i="4"/>
  <c r="F519" i="4"/>
  <c r="H620" i="3"/>
  <c r="C620" i="3"/>
  <c r="B621" i="3"/>
  <c r="E619" i="3"/>
  <c r="F619" i="3"/>
  <c r="D619" i="3"/>
  <c r="D521" i="1"/>
  <c r="E521" i="1"/>
  <c r="F521" i="1"/>
  <c r="C522" i="1"/>
  <c r="B523" i="1"/>
  <c r="H522" i="1"/>
  <c r="C521" i="4" l="1"/>
  <c r="H521" i="4"/>
  <c r="B522" i="4"/>
  <c r="E520" i="4"/>
  <c r="D520" i="4"/>
  <c r="F520" i="4"/>
  <c r="E620" i="3"/>
  <c r="F620" i="3"/>
  <c r="D620" i="3"/>
  <c r="H621" i="3"/>
  <c r="C621" i="3"/>
  <c r="B622" i="3"/>
  <c r="B524" i="1"/>
  <c r="H523" i="1"/>
  <c r="C523" i="1"/>
  <c r="F522" i="1"/>
  <c r="D522" i="1"/>
  <c r="E522" i="1"/>
  <c r="H522" i="4" l="1"/>
  <c r="B523" i="4"/>
  <c r="C522" i="4"/>
  <c r="F521" i="4"/>
  <c r="E521" i="4"/>
  <c r="D521" i="4"/>
  <c r="H622" i="3"/>
  <c r="C622" i="3"/>
  <c r="B623" i="3"/>
  <c r="E621" i="3"/>
  <c r="F621" i="3"/>
  <c r="D621" i="3"/>
  <c r="D523" i="1"/>
  <c r="E523" i="1"/>
  <c r="F523" i="1"/>
  <c r="C524" i="1"/>
  <c r="B525" i="1"/>
  <c r="H524" i="1"/>
  <c r="E522" i="4" l="1"/>
  <c r="D522" i="4"/>
  <c r="F522" i="4"/>
  <c r="C523" i="4"/>
  <c r="H523" i="4"/>
  <c r="B524" i="4"/>
  <c r="H623" i="3"/>
  <c r="C623" i="3"/>
  <c r="B624" i="3"/>
  <c r="E622" i="3"/>
  <c r="F622" i="3"/>
  <c r="D622" i="3"/>
  <c r="B526" i="1"/>
  <c r="H525" i="1"/>
  <c r="C525" i="1"/>
  <c r="F524" i="1"/>
  <c r="D524" i="1"/>
  <c r="E524" i="1"/>
  <c r="H524" i="4" l="1"/>
  <c r="B525" i="4"/>
  <c r="C524" i="4"/>
  <c r="F523" i="4"/>
  <c r="E523" i="4"/>
  <c r="D523" i="4"/>
  <c r="E623" i="3"/>
  <c r="F623" i="3"/>
  <c r="D623" i="3"/>
  <c r="H624" i="3"/>
  <c r="C624" i="3"/>
  <c r="B625" i="3"/>
  <c r="F525" i="1"/>
  <c r="D525" i="1"/>
  <c r="E525" i="1"/>
  <c r="B527" i="1"/>
  <c r="H526" i="1"/>
  <c r="C526" i="1"/>
  <c r="E524" i="4" l="1"/>
  <c r="D524" i="4"/>
  <c r="F524" i="4"/>
  <c r="C525" i="4"/>
  <c r="H525" i="4"/>
  <c r="B526" i="4"/>
  <c r="H625" i="3"/>
  <c r="C625" i="3"/>
  <c r="B626" i="3"/>
  <c r="E624" i="3"/>
  <c r="F624" i="3"/>
  <c r="D624" i="3"/>
  <c r="D526" i="1"/>
  <c r="E526" i="1"/>
  <c r="F526" i="1"/>
  <c r="C527" i="1"/>
  <c r="B528" i="1"/>
  <c r="H527" i="1"/>
  <c r="H526" i="4" l="1"/>
  <c r="B527" i="4"/>
  <c r="C526" i="4"/>
  <c r="F525" i="4"/>
  <c r="E525" i="4"/>
  <c r="D525" i="4"/>
  <c r="E625" i="3"/>
  <c r="F625" i="3"/>
  <c r="D625" i="3"/>
  <c r="H626" i="3"/>
  <c r="C626" i="3"/>
  <c r="B627" i="3"/>
  <c r="B529" i="1"/>
  <c r="H528" i="1"/>
  <c r="C528" i="1"/>
  <c r="F527" i="1"/>
  <c r="D527" i="1"/>
  <c r="E527" i="1"/>
  <c r="E526" i="4" l="1"/>
  <c r="D526" i="4"/>
  <c r="F526" i="4"/>
  <c r="C527" i="4"/>
  <c r="H527" i="4"/>
  <c r="B528" i="4"/>
  <c r="H627" i="3"/>
  <c r="C627" i="3"/>
  <c r="B628" i="3"/>
  <c r="E626" i="3"/>
  <c r="F626" i="3"/>
  <c r="D626" i="3"/>
  <c r="D528" i="1"/>
  <c r="E528" i="1"/>
  <c r="F528" i="1"/>
  <c r="C529" i="1"/>
  <c r="B530" i="1"/>
  <c r="H529" i="1"/>
  <c r="C528" i="4" l="1"/>
  <c r="H528" i="4"/>
  <c r="B529" i="4"/>
  <c r="E527" i="4"/>
  <c r="D527" i="4"/>
  <c r="F527" i="4"/>
  <c r="E627" i="3"/>
  <c r="F627" i="3"/>
  <c r="D627" i="3"/>
  <c r="H628" i="3"/>
  <c r="C628" i="3"/>
  <c r="B629" i="3"/>
  <c r="B531" i="1"/>
  <c r="H530" i="1"/>
  <c r="C530" i="1"/>
  <c r="F529" i="1"/>
  <c r="D529" i="1"/>
  <c r="E529" i="1"/>
  <c r="C529" i="4" l="1"/>
  <c r="H529" i="4"/>
  <c r="B530" i="4"/>
  <c r="E528" i="4"/>
  <c r="D528" i="4"/>
  <c r="F528" i="4"/>
  <c r="H629" i="3"/>
  <c r="C629" i="3"/>
  <c r="B630" i="3"/>
  <c r="E628" i="3"/>
  <c r="F628" i="3"/>
  <c r="D628" i="3"/>
  <c r="D530" i="1"/>
  <c r="E530" i="1"/>
  <c r="F530" i="1"/>
  <c r="C531" i="1"/>
  <c r="B532" i="1"/>
  <c r="H531" i="1"/>
  <c r="C530" i="4" l="1"/>
  <c r="B531" i="4"/>
  <c r="H530" i="4"/>
  <c r="E529" i="4"/>
  <c r="D529" i="4"/>
  <c r="F529" i="4"/>
  <c r="E629" i="3"/>
  <c r="F629" i="3"/>
  <c r="D629" i="3"/>
  <c r="H630" i="3"/>
  <c r="C630" i="3"/>
  <c r="B631" i="3"/>
  <c r="C532" i="1"/>
  <c r="B533" i="1"/>
  <c r="H532" i="1"/>
  <c r="D531" i="1"/>
  <c r="E531" i="1"/>
  <c r="F531" i="1"/>
  <c r="F530" i="4" l="1"/>
  <c r="E530" i="4"/>
  <c r="D530" i="4"/>
  <c r="H531" i="4"/>
  <c r="B532" i="4"/>
  <c r="C531" i="4"/>
  <c r="H631" i="3"/>
  <c r="C631" i="3"/>
  <c r="B632" i="3"/>
  <c r="E630" i="3"/>
  <c r="F630" i="3"/>
  <c r="D630" i="3"/>
  <c r="B534" i="1"/>
  <c r="H533" i="1"/>
  <c r="C533" i="1"/>
  <c r="F532" i="1"/>
  <c r="D532" i="1"/>
  <c r="E532" i="1"/>
  <c r="C532" i="4" l="1"/>
  <c r="H532" i="4"/>
  <c r="B533" i="4"/>
  <c r="E531" i="4"/>
  <c r="D531" i="4"/>
  <c r="F531" i="4"/>
  <c r="E631" i="3"/>
  <c r="F631" i="3"/>
  <c r="D631" i="3"/>
  <c r="H632" i="3"/>
  <c r="C632" i="3"/>
  <c r="B633" i="3"/>
  <c r="D533" i="1"/>
  <c r="E533" i="1"/>
  <c r="F533" i="1"/>
  <c r="C534" i="1"/>
  <c r="B535" i="1"/>
  <c r="H534" i="1"/>
  <c r="C533" i="4" l="1"/>
  <c r="H533" i="4"/>
  <c r="B534" i="4"/>
  <c r="E532" i="4"/>
  <c r="D532" i="4"/>
  <c r="F532" i="4"/>
  <c r="H633" i="3"/>
  <c r="C633" i="3"/>
  <c r="B634" i="3"/>
  <c r="E632" i="3"/>
  <c r="F632" i="3"/>
  <c r="D632" i="3"/>
  <c r="F534" i="1"/>
  <c r="D534" i="1"/>
  <c r="E534" i="1"/>
  <c r="B536" i="1"/>
  <c r="H535" i="1"/>
  <c r="C535" i="1"/>
  <c r="C534" i="4" l="1"/>
  <c r="H534" i="4"/>
  <c r="B535" i="4"/>
  <c r="E533" i="4"/>
  <c r="D533" i="4"/>
  <c r="F533" i="4"/>
  <c r="E633" i="3"/>
  <c r="F633" i="3"/>
  <c r="D633" i="3"/>
  <c r="H634" i="3"/>
  <c r="C634" i="3"/>
  <c r="B635" i="3"/>
  <c r="D535" i="1"/>
  <c r="E535" i="1"/>
  <c r="F535" i="1"/>
  <c r="C536" i="1"/>
  <c r="B537" i="1"/>
  <c r="H536" i="1"/>
  <c r="H535" i="4" l="1"/>
  <c r="B536" i="4"/>
  <c r="C535" i="4"/>
  <c r="F534" i="4"/>
  <c r="E534" i="4"/>
  <c r="D534" i="4"/>
  <c r="H635" i="3"/>
  <c r="C635" i="3"/>
  <c r="B636" i="3"/>
  <c r="E634" i="3"/>
  <c r="F634" i="3"/>
  <c r="D634" i="3"/>
  <c r="F536" i="1"/>
  <c r="D536" i="1"/>
  <c r="E536" i="1"/>
  <c r="B538" i="1"/>
  <c r="H537" i="1"/>
  <c r="C537" i="1"/>
  <c r="E535" i="4" l="1"/>
  <c r="D535" i="4"/>
  <c r="F535" i="4"/>
  <c r="C536" i="4"/>
  <c r="H536" i="4"/>
  <c r="B537" i="4"/>
  <c r="E635" i="3"/>
  <c r="F635" i="3"/>
  <c r="D635" i="3"/>
  <c r="H636" i="3"/>
  <c r="C636" i="3"/>
  <c r="B637" i="3"/>
  <c r="F537" i="1"/>
  <c r="D537" i="1"/>
  <c r="E537" i="1"/>
  <c r="B539" i="1"/>
  <c r="H538" i="1"/>
  <c r="C538" i="1"/>
  <c r="H537" i="4" l="1"/>
  <c r="B538" i="4"/>
  <c r="C537" i="4"/>
  <c r="F536" i="4"/>
  <c r="E536" i="4"/>
  <c r="D536" i="4"/>
  <c r="H637" i="3"/>
  <c r="C637" i="3"/>
  <c r="B638" i="3"/>
  <c r="E636" i="3"/>
  <c r="F636" i="3"/>
  <c r="D636" i="3"/>
  <c r="D538" i="1"/>
  <c r="E538" i="1"/>
  <c r="F538" i="1"/>
  <c r="B540" i="1"/>
  <c r="C539" i="1"/>
  <c r="H539" i="1"/>
  <c r="E537" i="4" l="1"/>
  <c r="D537" i="4"/>
  <c r="F537" i="4"/>
  <c r="C538" i="4"/>
  <c r="H538" i="4"/>
  <c r="B539" i="4"/>
  <c r="E637" i="3"/>
  <c r="F637" i="3"/>
  <c r="D637" i="3"/>
  <c r="H638" i="3"/>
  <c r="C638" i="3"/>
  <c r="B639" i="3"/>
  <c r="C540" i="1"/>
  <c r="B541" i="1"/>
  <c r="H540" i="1"/>
  <c r="D539" i="1"/>
  <c r="E539" i="1"/>
  <c r="F539" i="1"/>
  <c r="H539" i="4" l="1"/>
  <c r="B540" i="4"/>
  <c r="C539" i="4"/>
  <c r="F538" i="4"/>
  <c r="E538" i="4"/>
  <c r="D538" i="4"/>
  <c r="H639" i="3"/>
  <c r="C639" i="3"/>
  <c r="B640" i="3"/>
  <c r="E638" i="3"/>
  <c r="F638" i="3"/>
  <c r="D638" i="3"/>
  <c r="B542" i="1"/>
  <c r="H541" i="1"/>
  <c r="C541" i="1"/>
  <c r="F540" i="1"/>
  <c r="D540" i="1"/>
  <c r="E540" i="1"/>
  <c r="E539" i="4" l="1"/>
  <c r="D539" i="4"/>
  <c r="F539" i="4"/>
  <c r="C540" i="4"/>
  <c r="H540" i="4"/>
  <c r="B541" i="4"/>
  <c r="E639" i="3"/>
  <c r="F639" i="3"/>
  <c r="D639" i="3"/>
  <c r="H640" i="3"/>
  <c r="C640" i="3"/>
  <c r="B641" i="3"/>
  <c r="D541" i="1"/>
  <c r="E541" i="1"/>
  <c r="F541" i="1"/>
  <c r="C542" i="1"/>
  <c r="B543" i="1"/>
  <c r="H542" i="1"/>
  <c r="H541" i="4" l="1"/>
  <c r="B542" i="4"/>
  <c r="C541" i="4"/>
  <c r="F540" i="4"/>
  <c r="E540" i="4"/>
  <c r="D540" i="4"/>
  <c r="H641" i="3"/>
  <c r="C641" i="3"/>
  <c r="B642" i="3"/>
  <c r="E640" i="3"/>
  <c r="F640" i="3"/>
  <c r="D640" i="3"/>
  <c r="F542" i="1"/>
  <c r="D542" i="1"/>
  <c r="E542" i="1"/>
  <c r="B544" i="1"/>
  <c r="H543" i="1"/>
  <c r="C543" i="1"/>
  <c r="E541" i="4" l="1"/>
  <c r="D541" i="4"/>
  <c r="F541" i="4"/>
  <c r="C542" i="4"/>
  <c r="H542" i="4"/>
  <c r="B543" i="4"/>
  <c r="H642" i="3"/>
  <c r="C642" i="3"/>
  <c r="B643" i="3"/>
  <c r="E641" i="3"/>
  <c r="F641" i="3"/>
  <c r="D641" i="3"/>
  <c r="F543" i="1"/>
  <c r="D543" i="1"/>
  <c r="E543" i="1"/>
  <c r="B545" i="1"/>
  <c r="H544" i="1"/>
  <c r="C544" i="1"/>
  <c r="H543" i="4" l="1"/>
  <c r="B544" i="4"/>
  <c r="C543" i="4"/>
  <c r="F542" i="4"/>
  <c r="E542" i="4"/>
  <c r="D542" i="4"/>
  <c r="H643" i="3"/>
  <c r="C643" i="3"/>
  <c r="B644" i="3"/>
  <c r="E642" i="3"/>
  <c r="F642" i="3"/>
  <c r="D642" i="3"/>
  <c r="D544" i="1"/>
  <c r="E544" i="1"/>
  <c r="F544" i="1"/>
  <c r="C545" i="1"/>
  <c r="B546" i="1"/>
  <c r="H545" i="1"/>
  <c r="E543" i="4" l="1"/>
  <c r="D543" i="4"/>
  <c r="F543" i="4"/>
  <c r="C544" i="4"/>
  <c r="H544" i="4"/>
  <c r="B545" i="4"/>
  <c r="E643" i="3"/>
  <c r="F643" i="3"/>
  <c r="D643" i="3"/>
  <c r="H644" i="3"/>
  <c r="C644" i="3"/>
  <c r="B645" i="3"/>
  <c r="F545" i="1"/>
  <c r="D545" i="1"/>
  <c r="E545" i="1"/>
  <c r="B547" i="1"/>
  <c r="H546" i="1"/>
  <c r="C546" i="1"/>
  <c r="H545" i="4" l="1"/>
  <c r="B546" i="4"/>
  <c r="C545" i="4"/>
  <c r="F544" i="4"/>
  <c r="E544" i="4"/>
  <c r="D544" i="4"/>
  <c r="H645" i="3"/>
  <c r="C645" i="3"/>
  <c r="B646" i="3"/>
  <c r="E644" i="3"/>
  <c r="F644" i="3"/>
  <c r="D644" i="3"/>
  <c r="D546" i="1"/>
  <c r="E546" i="1"/>
  <c r="F546" i="1"/>
  <c r="C547" i="1"/>
  <c r="H547" i="1"/>
  <c r="B548" i="1"/>
  <c r="E545" i="4" l="1"/>
  <c r="D545" i="4"/>
  <c r="F545" i="4"/>
  <c r="C546" i="4"/>
  <c r="H546" i="4"/>
  <c r="B547" i="4"/>
  <c r="E645" i="3"/>
  <c r="F645" i="3"/>
  <c r="D645" i="3"/>
  <c r="H646" i="3"/>
  <c r="C646" i="3"/>
  <c r="B647" i="3"/>
  <c r="B549" i="1"/>
  <c r="H548" i="1"/>
  <c r="C548" i="1"/>
  <c r="F547" i="1"/>
  <c r="D547" i="1"/>
  <c r="E547" i="1"/>
  <c r="H547" i="4" l="1"/>
  <c r="B548" i="4"/>
  <c r="C547" i="4"/>
  <c r="F546" i="4"/>
  <c r="D546" i="4"/>
  <c r="E546" i="4"/>
  <c r="H647" i="3"/>
  <c r="C647" i="3"/>
  <c r="B648" i="3"/>
  <c r="E646" i="3"/>
  <c r="F646" i="3"/>
  <c r="D646" i="3"/>
  <c r="D548" i="1"/>
  <c r="E548" i="1"/>
  <c r="F548" i="1"/>
  <c r="C549" i="1"/>
  <c r="B550" i="1"/>
  <c r="H549" i="1"/>
  <c r="F547" i="4" l="1"/>
  <c r="E547" i="4"/>
  <c r="D547" i="4"/>
  <c r="H548" i="4"/>
  <c r="B549" i="4"/>
  <c r="C548" i="4"/>
  <c r="H648" i="3"/>
  <c r="C648" i="3"/>
  <c r="B649" i="3"/>
  <c r="E647" i="3"/>
  <c r="F647" i="3"/>
  <c r="D647" i="3"/>
  <c r="D549" i="1"/>
  <c r="F549" i="1"/>
  <c r="E549" i="1"/>
  <c r="B551" i="1"/>
  <c r="H550" i="1"/>
  <c r="C550" i="1"/>
  <c r="C549" i="4" l="1"/>
  <c r="H549" i="4"/>
  <c r="B550" i="4"/>
  <c r="E548" i="4"/>
  <c r="D548" i="4"/>
  <c r="F548" i="4"/>
  <c r="E648" i="3"/>
  <c r="F648" i="3"/>
  <c r="D648" i="3"/>
  <c r="H649" i="3"/>
  <c r="C649" i="3"/>
  <c r="B650" i="3"/>
  <c r="D550" i="1"/>
  <c r="E550" i="1"/>
  <c r="F550" i="1"/>
  <c r="C551" i="1"/>
  <c r="B552" i="1"/>
  <c r="H551" i="1"/>
  <c r="H550" i="4" l="1"/>
  <c r="B551" i="4"/>
  <c r="C550" i="4"/>
  <c r="F549" i="4"/>
  <c r="E549" i="4"/>
  <c r="D549" i="4"/>
  <c r="H650" i="3"/>
  <c r="B651" i="3"/>
  <c r="C650" i="3"/>
  <c r="E649" i="3"/>
  <c r="F649" i="3"/>
  <c r="D649" i="3"/>
  <c r="F551" i="1"/>
  <c r="D551" i="1"/>
  <c r="E551" i="1"/>
  <c r="B553" i="1"/>
  <c r="H552" i="1"/>
  <c r="C552" i="1"/>
  <c r="E550" i="4" l="1"/>
  <c r="D550" i="4"/>
  <c r="F550" i="4"/>
  <c r="C551" i="4"/>
  <c r="H551" i="4"/>
  <c r="B552" i="4"/>
  <c r="B652" i="3"/>
  <c r="H651" i="3"/>
  <c r="C651" i="3"/>
  <c r="E650" i="3"/>
  <c r="F650" i="3"/>
  <c r="D650" i="3"/>
  <c r="D552" i="1"/>
  <c r="E552" i="1"/>
  <c r="F552" i="1"/>
  <c r="C553" i="1"/>
  <c r="B554" i="1"/>
  <c r="H553" i="1"/>
  <c r="H552" i="4" l="1"/>
  <c r="B553" i="4"/>
  <c r="C552" i="4"/>
  <c r="F551" i="4"/>
  <c r="E551" i="4"/>
  <c r="D551" i="4"/>
  <c r="F651" i="3"/>
  <c r="E651" i="3"/>
  <c r="D651" i="3"/>
  <c r="B653" i="3"/>
  <c r="H652" i="3"/>
  <c r="C652" i="3"/>
  <c r="F553" i="1"/>
  <c r="D553" i="1"/>
  <c r="E553" i="1"/>
  <c r="B555" i="1"/>
  <c r="H554" i="1"/>
  <c r="C554" i="1"/>
  <c r="F552" i="4" l="1"/>
  <c r="E552" i="4"/>
  <c r="D552" i="4"/>
  <c r="H553" i="4"/>
  <c r="B554" i="4"/>
  <c r="C553" i="4"/>
  <c r="F652" i="3"/>
  <c r="D652" i="3"/>
  <c r="E652" i="3"/>
  <c r="B654" i="3"/>
  <c r="H653" i="3"/>
  <c r="C653" i="3"/>
  <c r="D554" i="1"/>
  <c r="E554" i="1"/>
  <c r="F554" i="1"/>
  <c r="C555" i="1"/>
  <c r="B556" i="1"/>
  <c r="H555" i="1"/>
  <c r="H554" i="4" l="1"/>
  <c r="B555" i="4"/>
  <c r="C554" i="4"/>
  <c r="F553" i="4"/>
  <c r="E553" i="4"/>
  <c r="D553" i="4"/>
  <c r="F653" i="3"/>
  <c r="D653" i="3"/>
  <c r="E653" i="3"/>
  <c r="B655" i="3"/>
  <c r="H654" i="3"/>
  <c r="C654" i="3"/>
  <c r="D555" i="1"/>
  <c r="E555" i="1"/>
  <c r="F555" i="1"/>
  <c r="C556" i="1"/>
  <c r="B557" i="1"/>
  <c r="H556" i="1"/>
  <c r="E554" i="4" l="1"/>
  <c r="D554" i="4"/>
  <c r="F554" i="4"/>
  <c r="C555" i="4"/>
  <c r="H555" i="4"/>
  <c r="B556" i="4"/>
  <c r="F654" i="3"/>
  <c r="D654" i="3"/>
  <c r="E654" i="3"/>
  <c r="B656" i="3"/>
  <c r="H655" i="3"/>
  <c r="C655" i="3"/>
  <c r="F556" i="1"/>
  <c r="D556" i="1"/>
  <c r="E556" i="1"/>
  <c r="B558" i="1"/>
  <c r="H557" i="1"/>
  <c r="C557" i="1"/>
  <c r="H556" i="4" l="1"/>
  <c r="B557" i="4"/>
  <c r="C556" i="4"/>
  <c r="F555" i="4"/>
  <c r="E555" i="4"/>
  <c r="D555" i="4"/>
  <c r="F655" i="3"/>
  <c r="D655" i="3"/>
  <c r="E655" i="3"/>
  <c r="B657" i="3"/>
  <c r="H656" i="3"/>
  <c r="C656" i="3"/>
  <c r="D557" i="1"/>
  <c r="E557" i="1"/>
  <c r="F557" i="1"/>
  <c r="C558" i="1"/>
  <c r="B559" i="1"/>
  <c r="H558" i="1"/>
  <c r="E556" i="4" l="1"/>
  <c r="D556" i="4"/>
  <c r="F556" i="4"/>
  <c r="C557" i="4"/>
  <c r="H557" i="4"/>
  <c r="B558" i="4"/>
  <c r="F656" i="3"/>
  <c r="D656" i="3"/>
  <c r="E656" i="3"/>
  <c r="B658" i="3"/>
  <c r="H657" i="3"/>
  <c r="C657" i="3"/>
  <c r="F558" i="1"/>
  <c r="D558" i="1"/>
  <c r="E558" i="1"/>
  <c r="B560" i="1"/>
  <c r="H559" i="1"/>
  <c r="C559" i="1"/>
  <c r="H558" i="4" l="1"/>
  <c r="B559" i="4"/>
  <c r="C558" i="4"/>
  <c r="F557" i="4"/>
  <c r="E557" i="4"/>
  <c r="D557" i="4"/>
  <c r="F657" i="3"/>
  <c r="D657" i="3"/>
  <c r="E657" i="3"/>
  <c r="B659" i="3"/>
  <c r="H658" i="3"/>
  <c r="C658" i="3"/>
  <c r="D559" i="1"/>
  <c r="E559" i="1"/>
  <c r="F559" i="1"/>
  <c r="C560" i="1"/>
  <c r="B561" i="1"/>
  <c r="H560" i="1"/>
  <c r="E558" i="4" l="1"/>
  <c r="D558" i="4"/>
  <c r="F558" i="4"/>
  <c r="C559" i="4"/>
  <c r="H559" i="4"/>
  <c r="B560" i="4"/>
  <c r="F658" i="3"/>
  <c r="D658" i="3"/>
  <c r="E658" i="3"/>
  <c r="B660" i="3"/>
  <c r="H659" i="3"/>
  <c r="C659" i="3"/>
  <c r="F560" i="1"/>
  <c r="D560" i="1"/>
  <c r="E560" i="1"/>
  <c r="B562" i="1"/>
  <c r="H561" i="1"/>
  <c r="C561" i="1"/>
  <c r="H560" i="4" l="1"/>
  <c r="B561" i="4"/>
  <c r="C560" i="4"/>
  <c r="F559" i="4"/>
  <c r="E559" i="4"/>
  <c r="D559" i="4"/>
  <c r="F659" i="3"/>
  <c r="D659" i="3"/>
  <c r="E659" i="3"/>
  <c r="B661" i="3"/>
  <c r="H660" i="3"/>
  <c r="C660" i="3"/>
  <c r="F561" i="1"/>
  <c r="D561" i="1"/>
  <c r="E561" i="1"/>
  <c r="B563" i="1"/>
  <c r="H562" i="1"/>
  <c r="C562" i="1"/>
  <c r="E560" i="4" l="1"/>
  <c r="D560" i="4"/>
  <c r="F560" i="4"/>
  <c r="C561" i="4"/>
  <c r="H561" i="4"/>
  <c r="B562" i="4"/>
  <c r="F660" i="3"/>
  <c r="D660" i="3"/>
  <c r="E660" i="3"/>
  <c r="B662" i="3"/>
  <c r="H661" i="3"/>
  <c r="C661" i="3"/>
  <c r="D562" i="1"/>
  <c r="E562" i="1"/>
  <c r="F562" i="1"/>
  <c r="C563" i="1"/>
  <c r="B564" i="1"/>
  <c r="H563" i="1"/>
  <c r="B563" i="4" l="1"/>
  <c r="C562" i="4"/>
  <c r="H562" i="4"/>
  <c r="F561" i="4"/>
  <c r="E561" i="4"/>
  <c r="D561" i="4"/>
  <c r="F661" i="3"/>
  <c r="D661" i="3"/>
  <c r="E661" i="3"/>
  <c r="B663" i="3"/>
  <c r="H662" i="3"/>
  <c r="C662" i="3"/>
  <c r="B565" i="1"/>
  <c r="H564" i="1"/>
  <c r="C564" i="1"/>
  <c r="F563" i="1"/>
  <c r="D563" i="1"/>
  <c r="E563" i="1"/>
  <c r="C563" i="4" l="1"/>
  <c r="H563" i="4"/>
  <c r="B564" i="4"/>
  <c r="E562" i="4"/>
  <c r="D562" i="4"/>
  <c r="F562" i="4"/>
  <c r="F662" i="3"/>
  <c r="D662" i="3"/>
  <c r="E662" i="3"/>
  <c r="B664" i="3"/>
  <c r="H663" i="3"/>
  <c r="C663" i="3"/>
  <c r="C565" i="1"/>
  <c r="B566" i="1"/>
  <c r="H565" i="1"/>
  <c r="D564" i="1"/>
  <c r="E564" i="1"/>
  <c r="F564" i="1"/>
  <c r="H564" i="4" l="1"/>
  <c r="B565" i="4"/>
  <c r="C564" i="4"/>
  <c r="F563" i="4"/>
  <c r="E563" i="4"/>
  <c r="D563" i="4"/>
  <c r="F663" i="3"/>
  <c r="D663" i="3"/>
  <c r="E663" i="3"/>
  <c r="B665" i="3"/>
  <c r="H664" i="3"/>
  <c r="C664" i="3"/>
  <c r="F565" i="1"/>
  <c r="D565" i="1"/>
  <c r="E565" i="1"/>
  <c r="B567" i="1"/>
  <c r="H566" i="1"/>
  <c r="C566" i="1"/>
  <c r="E564" i="4" l="1"/>
  <c r="D564" i="4"/>
  <c r="F564" i="4"/>
  <c r="C565" i="4"/>
  <c r="H565" i="4"/>
  <c r="B566" i="4"/>
  <c r="F664" i="3"/>
  <c r="D664" i="3"/>
  <c r="E664" i="3"/>
  <c r="B666" i="3"/>
  <c r="H665" i="3"/>
  <c r="C665" i="3"/>
  <c r="D566" i="1"/>
  <c r="E566" i="1"/>
  <c r="F566" i="1"/>
  <c r="C567" i="1"/>
  <c r="B568" i="1"/>
  <c r="H567" i="1"/>
  <c r="C566" i="4" l="1"/>
  <c r="H566" i="4"/>
  <c r="B567" i="4"/>
  <c r="E565" i="4"/>
  <c r="D565" i="4"/>
  <c r="F565" i="4"/>
  <c r="F665" i="3"/>
  <c r="D665" i="3"/>
  <c r="E665" i="3"/>
  <c r="B667" i="3"/>
  <c r="H666" i="3"/>
  <c r="C666" i="3"/>
  <c r="C568" i="1"/>
  <c r="B569" i="1"/>
  <c r="H568" i="1"/>
  <c r="D567" i="1"/>
  <c r="E567" i="1"/>
  <c r="F567" i="1"/>
  <c r="H567" i="4" l="1"/>
  <c r="B568" i="4"/>
  <c r="C567" i="4"/>
  <c r="F566" i="4"/>
  <c r="E566" i="4"/>
  <c r="D566" i="4"/>
  <c r="F666" i="3"/>
  <c r="D666" i="3"/>
  <c r="E666" i="3"/>
  <c r="B668" i="3"/>
  <c r="H667" i="3"/>
  <c r="C667" i="3"/>
  <c r="F568" i="1"/>
  <c r="D568" i="1"/>
  <c r="E568" i="1"/>
  <c r="B570" i="1"/>
  <c r="H569" i="1"/>
  <c r="C569" i="1"/>
  <c r="E567" i="4" l="1"/>
  <c r="D567" i="4"/>
  <c r="F567" i="4"/>
  <c r="C568" i="4"/>
  <c r="H568" i="4"/>
  <c r="B569" i="4"/>
  <c r="F667" i="3"/>
  <c r="D667" i="3"/>
  <c r="E667" i="3"/>
  <c r="B669" i="3"/>
  <c r="H668" i="3"/>
  <c r="C668" i="3"/>
  <c r="D569" i="1"/>
  <c r="E569" i="1"/>
  <c r="F569" i="1"/>
  <c r="C570" i="1"/>
  <c r="B571" i="1"/>
  <c r="H570" i="1"/>
  <c r="H569" i="4" l="1"/>
  <c r="B570" i="4"/>
  <c r="C569" i="4"/>
  <c r="F568" i="4"/>
  <c r="E568" i="4"/>
  <c r="D568" i="4"/>
  <c r="F668" i="3"/>
  <c r="D668" i="3"/>
  <c r="E668" i="3"/>
  <c r="B670" i="3"/>
  <c r="H669" i="3"/>
  <c r="C669" i="3"/>
  <c r="C571" i="1"/>
  <c r="B572" i="1"/>
  <c r="H571" i="1"/>
  <c r="D570" i="1"/>
  <c r="E570" i="1"/>
  <c r="F570" i="1"/>
  <c r="E569" i="4" l="1"/>
  <c r="D569" i="4"/>
  <c r="F569" i="4"/>
  <c r="C570" i="4"/>
  <c r="H570" i="4"/>
  <c r="B571" i="4"/>
  <c r="B671" i="3"/>
  <c r="H670" i="3"/>
  <c r="C670" i="3"/>
  <c r="F669" i="3"/>
  <c r="D669" i="3"/>
  <c r="E669" i="3"/>
  <c r="D571" i="1"/>
  <c r="E571" i="1"/>
  <c r="F571" i="1"/>
  <c r="C572" i="1"/>
  <c r="B573" i="1"/>
  <c r="H572" i="1"/>
  <c r="H571" i="4" l="1"/>
  <c r="B572" i="4"/>
  <c r="C571" i="4"/>
  <c r="F570" i="4"/>
  <c r="E570" i="4"/>
  <c r="D570" i="4"/>
  <c r="F670" i="3"/>
  <c r="D670" i="3"/>
  <c r="E670" i="3"/>
  <c r="B672" i="3"/>
  <c r="H671" i="3"/>
  <c r="C671" i="3"/>
  <c r="B574" i="1"/>
  <c r="H573" i="1"/>
  <c r="C573" i="1"/>
  <c r="F572" i="1"/>
  <c r="D572" i="1"/>
  <c r="E572" i="1"/>
  <c r="E571" i="4" l="1"/>
  <c r="D571" i="4"/>
  <c r="F571" i="4"/>
  <c r="C572" i="4"/>
  <c r="H572" i="4"/>
  <c r="B573" i="4"/>
  <c r="F671" i="3"/>
  <c r="D671" i="3"/>
  <c r="E671" i="3"/>
  <c r="B673" i="3"/>
  <c r="H672" i="3"/>
  <c r="C672" i="3"/>
  <c r="F573" i="1"/>
  <c r="D573" i="1"/>
  <c r="E573" i="1"/>
  <c r="B575" i="1"/>
  <c r="H574" i="1"/>
  <c r="C574" i="1"/>
  <c r="H573" i="4" l="1"/>
  <c r="B574" i="4"/>
  <c r="C573" i="4"/>
  <c r="F572" i="4"/>
  <c r="E572" i="4"/>
  <c r="D572" i="4"/>
  <c r="F672" i="3"/>
  <c r="D672" i="3"/>
  <c r="E672" i="3"/>
  <c r="B674" i="3"/>
  <c r="H673" i="3"/>
  <c r="C673" i="3"/>
  <c r="D574" i="1"/>
  <c r="E574" i="1"/>
  <c r="F574" i="1"/>
  <c r="C575" i="1"/>
  <c r="B576" i="1"/>
  <c r="H575" i="1"/>
  <c r="E573" i="4" l="1"/>
  <c r="D573" i="4"/>
  <c r="F573" i="4"/>
  <c r="C574" i="4"/>
  <c r="H574" i="4"/>
  <c r="B575" i="4"/>
  <c r="F673" i="3"/>
  <c r="D673" i="3"/>
  <c r="E673" i="3"/>
  <c r="B675" i="3"/>
  <c r="H674" i="3"/>
  <c r="C674" i="3"/>
  <c r="B577" i="1"/>
  <c r="H576" i="1"/>
  <c r="C576" i="1"/>
  <c r="F575" i="1"/>
  <c r="D575" i="1"/>
  <c r="E575" i="1"/>
  <c r="H575" i="4" l="1"/>
  <c r="B576" i="4"/>
  <c r="C575" i="4"/>
  <c r="F574" i="4"/>
  <c r="E574" i="4"/>
  <c r="D574" i="4"/>
  <c r="F674" i="3"/>
  <c r="D674" i="3"/>
  <c r="E674" i="3"/>
  <c r="B676" i="3"/>
  <c r="H675" i="3"/>
  <c r="C675" i="3"/>
  <c r="D576" i="1"/>
  <c r="E576" i="1"/>
  <c r="F576" i="1"/>
  <c r="C577" i="1"/>
  <c r="B578" i="1"/>
  <c r="H577" i="1"/>
  <c r="E575" i="4" l="1"/>
  <c r="D575" i="4"/>
  <c r="F575" i="4"/>
  <c r="C576" i="4"/>
  <c r="B577" i="4"/>
  <c r="H576" i="4"/>
  <c r="F675" i="3"/>
  <c r="D675" i="3"/>
  <c r="E675" i="3"/>
  <c r="B677" i="3"/>
  <c r="H676" i="3"/>
  <c r="C676" i="3"/>
  <c r="B579" i="1"/>
  <c r="H578" i="1"/>
  <c r="C578" i="1"/>
  <c r="F577" i="1"/>
  <c r="D577" i="1"/>
  <c r="E577" i="1"/>
  <c r="H577" i="4" l="1"/>
  <c r="B578" i="4"/>
  <c r="C577" i="4"/>
  <c r="F576" i="4"/>
  <c r="E576" i="4"/>
  <c r="D576" i="4"/>
  <c r="F676" i="3"/>
  <c r="D676" i="3"/>
  <c r="E676" i="3"/>
  <c r="B678" i="3"/>
  <c r="H677" i="3"/>
  <c r="C677" i="3"/>
  <c r="D578" i="1"/>
  <c r="E578" i="1"/>
  <c r="F578" i="1"/>
  <c r="C579" i="1"/>
  <c r="B580" i="1"/>
  <c r="H579" i="1"/>
  <c r="F577" i="4" l="1"/>
  <c r="E577" i="4"/>
  <c r="D577" i="4"/>
  <c r="H578" i="4"/>
  <c r="B579" i="4"/>
  <c r="C578" i="4"/>
  <c r="F677" i="3"/>
  <c r="D677" i="3"/>
  <c r="E677" i="3"/>
  <c r="B679" i="3"/>
  <c r="H678" i="3"/>
  <c r="C678" i="3"/>
  <c r="C580" i="1"/>
  <c r="B581" i="1"/>
  <c r="H580" i="1"/>
  <c r="D579" i="1"/>
  <c r="E579" i="1"/>
  <c r="F579" i="1"/>
  <c r="H579" i="4" l="1"/>
  <c r="B580" i="4"/>
  <c r="C579" i="4"/>
  <c r="F578" i="4"/>
  <c r="E578" i="4"/>
  <c r="D578" i="4"/>
  <c r="F678" i="3"/>
  <c r="D678" i="3"/>
  <c r="E678" i="3"/>
  <c r="B680" i="3"/>
  <c r="H679" i="3"/>
  <c r="C679" i="3"/>
  <c r="F580" i="1"/>
  <c r="D580" i="1"/>
  <c r="E580" i="1"/>
  <c r="B582" i="1"/>
  <c r="H581" i="1"/>
  <c r="C581" i="1"/>
  <c r="F579" i="4" l="1"/>
  <c r="E579" i="4"/>
  <c r="D579" i="4"/>
  <c r="H580" i="4"/>
  <c r="B581" i="4"/>
  <c r="C580" i="4"/>
  <c r="F679" i="3"/>
  <c r="D679" i="3"/>
  <c r="E679" i="3"/>
  <c r="B681" i="3"/>
  <c r="H680" i="3"/>
  <c r="C680" i="3"/>
  <c r="D581" i="1"/>
  <c r="E581" i="1"/>
  <c r="F581" i="1"/>
  <c r="C582" i="1"/>
  <c r="B583" i="1"/>
  <c r="H582" i="1"/>
  <c r="H581" i="4" l="1"/>
  <c r="B582" i="4"/>
  <c r="C581" i="4"/>
  <c r="F580" i="4"/>
  <c r="E580" i="4"/>
  <c r="D580" i="4"/>
  <c r="F680" i="3"/>
  <c r="D680" i="3"/>
  <c r="E680" i="3"/>
  <c r="B682" i="3"/>
  <c r="H681" i="3"/>
  <c r="C681" i="3"/>
  <c r="C583" i="1"/>
  <c r="B584" i="1"/>
  <c r="H583" i="1"/>
  <c r="D582" i="1"/>
  <c r="E582" i="1"/>
  <c r="F582" i="1"/>
  <c r="E581" i="4" l="1"/>
  <c r="D581" i="4"/>
  <c r="F581" i="4"/>
  <c r="C582" i="4"/>
  <c r="H582" i="4"/>
  <c r="B583" i="4"/>
  <c r="F681" i="3"/>
  <c r="D681" i="3"/>
  <c r="E681" i="3"/>
  <c r="B683" i="3"/>
  <c r="H682" i="3"/>
  <c r="C682" i="3"/>
  <c r="D583" i="1"/>
  <c r="E583" i="1"/>
  <c r="F583" i="1"/>
  <c r="C584" i="1"/>
  <c r="B585" i="1"/>
  <c r="H584" i="1"/>
  <c r="H583" i="4" l="1"/>
  <c r="B584" i="4"/>
  <c r="C583" i="4"/>
  <c r="F582" i="4"/>
  <c r="E582" i="4"/>
  <c r="D582" i="4"/>
  <c r="F682" i="3"/>
  <c r="D682" i="3"/>
  <c r="E682" i="3"/>
  <c r="B684" i="3"/>
  <c r="H683" i="3"/>
  <c r="C683" i="3"/>
  <c r="B586" i="1"/>
  <c r="H585" i="1"/>
  <c r="C585" i="1"/>
  <c r="F584" i="1"/>
  <c r="D584" i="1"/>
  <c r="E584" i="1"/>
  <c r="E583" i="4" l="1"/>
  <c r="D583" i="4"/>
  <c r="F583" i="4"/>
  <c r="C584" i="4"/>
  <c r="H584" i="4"/>
  <c r="B585" i="4"/>
  <c r="F683" i="3"/>
  <c r="D683" i="3"/>
  <c r="E683" i="3"/>
  <c r="B685" i="3"/>
  <c r="H684" i="3"/>
  <c r="C684" i="3"/>
  <c r="F585" i="1"/>
  <c r="D585" i="1"/>
  <c r="E585" i="1"/>
  <c r="B587" i="1"/>
  <c r="H586" i="1"/>
  <c r="C586" i="1"/>
  <c r="C585" i="4" l="1"/>
  <c r="B586" i="4"/>
  <c r="H585" i="4"/>
  <c r="E584" i="4"/>
  <c r="D584" i="4"/>
  <c r="F584" i="4"/>
  <c r="F684" i="3"/>
  <c r="D684" i="3"/>
  <c r="E684" i="3"/>
  <c r="B686" i="3"/>
  <c r="H685" i="3"/>
  <c r="C685" i="3"/>
  <c r="D586" i="1"/>
  <c r="E586" i="1"/>
  <c r="F586" i="1"/>
  <c r="C587" i="1"/>
  <c r="B588" i="1"/>
  <c r="H587" i="1"/>
  <c r="E585" i="4" l="1"/>
  <c r="D585" i="4"/>
  <c r="F585" i="4"/>
  <c r="C586" i="4"/>
  <c r="H586" i="4"/>
  <c r="B587" i="4"/>
  <c r="F685" i="3"/>
  <c r="D685" i="3"/>
  <c r="E685" i="3"/>
  <c r="B687" i="3"/>
  <c r="H686" i="3"/>
  <c r="C686" i="3"/>
  <c r="B589" i="1"/>
  <c r="H588" i="1"/>
  <c r="C588" i="1"/>
  <c r="F587" i="1"/>
  <c r="D587" i="1"/>
  <c r="E587" i="1"/>
  <c r="C587" i="4" l="1"/>
  <c r="H587" i="4"/>
  <c r="B588" i="4"/>
  <c r="E586" i="4"/>
  <c r="D586" i="4"/>
  <c r="F586" i="4"/>
  <c r="F686" i="3"/>
  <c r="D686" i="3"/>
  <c r="E686" i="3"/>
  <c r="B688" i="3"/>
  <c r="H687" i="3"/>
  <c r="C687" i="3"/>
  <c r="C589" i="1"/>
  <c r="B590" i="1"/>
  <c r="H589" i="1"/>
  <c r="D588" i="1"/>
  <c r="E588" i="1"/>
  <c r="F588" i="1"/>
  <c r="C588" i="4" l="1"/>
  <c r="H588" i="4"/>
  <c r="B589" i="4"/>
  <c r="E587" i="4"/>
  <c r="D587" i="4"/>
  <c r="F587" i="4"/>
  <c r="F687" i="3"/>
  <c r="D687" i="3"/>
  <c r="E687" i="3"/>
  <c r="B689" i="3"/>
  <c r="H688" i="3"/>
  <c r="C688" i="3"/>
  <c r="F589" i="1"/>
  <c r="D589" i="1"/>
  <c r="E589" i="1"/>
  <c r="B591" i="1"/>
  <c r="H590" i="1"/>
  <c r="C590" i="1"/>
  <c r="C589" i="4" l="1"/>
  <c r="H589" i="4"/>
  <c r="B590" i="4"/>
  <c r="E588" i="4"/>
  <c r="D588" i="4"/>
  <c r="F588" i="4"/>
  <c r="F688" i="3"/>
  <c r="D688" i="3"/>
  <c r="E688" i="3"/>
  <c r="B690" i="3"/>
  <c r="H689" i="3"/>
  <c r="C689" i="3"/>
  <c r="D590" i="1"/>
  <c r="E590" i="1"/>
  <c r="F590" i="1"/>
  <c r="C591" i="1"/>
  <c r="B592" i="1"/>
  <c r="H591" i="1"/>
  <c r="C590" i="4" l="1"/>
  <c r="H590" i="4"/>
  <c r="B591" i="4"/>
  <c r="E589" i="4"/>
  <c r="D589" i="4"/>
  <c r="F589" i="4"/>
  <c r="F689" i="3"/>
  <c r="D689" i="3"/>
  <c r="E689" i="3"/>
  <c r="B691" i="3"/>
  <c r="H690" i="3"/>
  <c r="C690" i="3"/>
  <c r="C592" i="1"/>
  <c r="B593" i="1"/>
  <c r="H592" i="1"/>
  <c r="D591" i="1"/>
  <c r="E591" i="1"/>
  <c r="F591" i="1"/>
  <c r="C591" i="4" l="1"/>
  <c r="H591" i="4"/>
  <c r="B592" i="4"/>
  <c r="E590" i="4"/>
  <c r="D590" i="4"/>
  <c r="F590" i="4"/>
  <c r="F690" i="3"/>
  <c r="D690" i="3"/>
  <c r="E690" i="3"/>
  <c r="B692" i="3"/>
  <c r="H691" i="3"/>
  <c r="C691" i="3"/>
  <c r="F592" i="1"/>
  <c r="D592" i="1"/>
  <c r="E592" i="1"/>
  <c r="B594" i="1"/>
  <c r="H593" i="1"/>
  <c r="C593" i="1"/>
  <c r="H592" i="4" l="1"/>
  <c r="B593" i="4"/>
  <c r="C592" i="4"/>
  <c r="F591" i="4"/>
  <c r="E591" i="4"/>
  <c r="D591" i="4"/>
  <c r="F691" i="3"/>
  <c r="D691" i="3"/>
  <c r="E691" i="3"/>
  <c r="B693" i="3"/>
  <c r="H692" i="3"/>
  <c r="C692" i="3"/>
  <c r="D593" i="1"/>
  <c r="E593" i="1"/>
  <c r="F593" i="1"/>
  <c r="C594" i="1"/>
  <c r="B595" i="1"/>
  <c r="H594" i="1"/>
  <c r="E592" i="4" l="1"/>
  <c r="D592" i="4"/>
  <c r="F592" i="4"/>
  <c r="C593" i="4"/>
  <c r="H593" i="4"/>
  <c r="B594" i="4"/>
  <c r="F692" i="3"/>
  <c r="D692" i="3"/>
  <c r="E692" i="3"/>
  <c r="B694" i="3"/>
  <c r="H693" i="3"/>
  <c r="C693" i="3"/>
  <c r="B596" i="1"/>
  <c r="H595" i="1"/>
  <c r="C595" i="1"/>
  <c r="F594" i="1"/>
  <c r="D594" i="1"/>
  <c r="E594" i="1"/>
  <c r="H594" i="4" l="1"/>
  <c r="B595" i="4"/>
  <c r="C594" i="4"/>
  <c r="F593" i="4"/>
  <c r="E593" i="4"/>
  <c r="D593" i="4"/>
  <c r="F693" i="3"/>
  <c r="D693" i="3"/>
  <c r="E693" i="3"/>
  <c r="B695" i="3"/>
  <c r="H694" i="3"/>
  <c r="C694" i="3"/>
  <c r="D595" i="1"/>
  <c r="E595" i="1"/>
  <c r="F595" i="1"/>
  <c r="C596" i="1"/>
  <c r="B597" i="1"/>
  <c r="H596" i="1"/>
  <c r="E594" i="4" l="1"/>
  <c r="D594" i="4"/>
  <c r="F594" i="4"/>
  <c r="C595" i="4"/>
  <c r="H595" i="4"/>
  <c r="B596" i="4"/>
  <c r="F694" i="3"/>
  <c r="D694" i="3"/>
  <c r="E694" i="3"/>
  <c r="B696" i="3"/>
  <c r="H695" i="3"/>
  <c r="C695" i="3"/>
  <c r="B598" i="1"/>
  <c r="H597" i="1"/>
  <c r="C597" i="1"/>
  <c r="F596" i="1"/>
  <c r="D596" i="1"/>
  <c r="E596" i="1"/>
  <c r="H596" i="4" l="1"/>
  <c r="B597" i="4"/>
  <c r="C596" i="4"/>
  <c r="F595" i="4"/>
  <c r="E595" i="4"/>
  <c r="D595" i="4"/>
  <c r="F695" i="3"/>
  <c r="D695" i="3"/>
  <c r="E695" i="3"/>
  <c r="B697" i="3"/>
  <c r="H696" i="3"/>
  <c r="C696" i="3"/>
  <c r="D597" i="1"/>
  <c r="E597" i="1"/>
  <c r="F597" i="1"/>
  <c r="C598" i="1"/>
  <c r="B599" i="1"/>
  <c r="H598" i="1"/>
  <c r="E596" i="4" l="1"/>
  <c r="F596" i="4"/>
  <c r="D596" i="4"/>
  <c r="C597" i="4"/>
  <c r="H597" i="4"/>
  <c r="B598" i="4"/>
  <c r="F696" i="3"/>
  <c r="D696" i="3"/>
  <c r="E696" i="3"/>
  <c r="B698" i="3"/>
  <c r="H697" i="3"/>
  <c r="C697" i="3"/>
  <c r="B600" i="1"/>
  <c r="H599" i="1"/>
  <c r="C599" i="1"/>
  <c r="F598" i="1"/>
  <c r="D598" i="1"/>
  <c r="E598" i="1"/>
  <c r="H598" i="4" l="1"/>
  <c r="B599" i="4"/>
  <c r="C598" i="4"/>
  <c r="F597" i="4"/>
  <c r="E597" i="4"/>
  <c r="D597" i="4"/>
  <c r="F697" i="3"/>
  <c r="D697" i="3"/>
  <c r="E697" i="3"/>
  <c r="B699" i="3"/>
  <c r="H698" i="3"/>
  <c r="C698" i="3"/>
  <c r="F599" i="1"/>
  <c r="D599" i="1"/>
  <c r="E599" i="1"/>
  <c r="B601" i="1"/>
  <c r="H600" i="1"/>
  <c r="C600" i="1"/>
  <c r="E598" i="4" l="1"/>
  <c r="D598" i="4"/>
  <c r="F598" i="4"/>
  <c r="C599" i="4"/>
  <c r="H599" i="4"/>
  <c r="B600" i="4"/>
  <c r="F698" i="3"/>
  <c r="D698" i="3"/>
  <c r="E698" i="3"/>
  <c r="B700" i="3"/>
  <c r="H699" i="3"/>
  <c r="C699" i="3"/>
  <c r="D600" i="1"/>
  <c r="E600" i="1"/>
  <c r="F600" i="1"/>
  <c r="C601" i="1"/>
  <c r="B602" i="1"/>
  <c r="H601" i="1"/>
  <c r="H600" i="4" l="1"/>
  <c r="B601" i="4"/>
  <c r="C600" i="4"/>
  <c r="F599" i="4"/>
  <c r="E599" i="4"/>
  <c r="D599" i="4"/>
  <c r="F699" i="3"/>
  <c r="D699" i="3"/>
  <c r="E699" i="3"/>
  <c r="B701" i="3"/>
  <c r="H700" i="3"/>
  <c r="C700" i="3"/>
  <c r="B603" i="1"/>
  <c r="H602" i="1"/>
  <c r="C602" i="1"/>
  <c r="F601" i="1"/>
  <c r="D601" i="1"/>
  <c r="E601" i="1"/>
  <c r="E600" i="4" l="1"/>
  <c r="D600" i="4"/>
  <c r="F600" i="4"/>
  <c r="C601" i="4"/>
  <c r="H601" i="4"/>
  <c r="B602" i="4"/>
  <c r="F700" i="3"/>
  <c r="D700" i="3"/>
  <c r="E700" i="3"/>
  <c r="B702" i="3"/>
  <c r="H701" i="3"/>
  <c r="C701" i="3"/>
  <c r="D602" i="1"/>
  <c r="E602" i="1"/>
  <c r="F602" i="1"/>
  <c r="C603" i="1"/>
  <c r="B604" i="1"/>
  <c r="H603" i="1"/>
  <c r="C602" i="4" l="1"/>
  <c r="H602" i="4"/>
  <c r="B603" i="4"/>
  <c r="E601" i="4"/>
  <c r="D601" i="4"/>
  <c r="F601" i="4"/>
  <c r="F701" i="3"/>
  <c r="D701" i="3"/>
  <c r="E701" i="3"/>
  <c r="B703" i="3"/>
  <c r="H702" i="3"/>
  <c r="C702" i="3"/>
  <c r="C604" i="1"/>
  <c r="B605" i="1"/>
  <c r="H604" i="1"/>
  <c r="D603" i="1"/>
  <c r="E603" i="1"/>
  <c r="F603" i="1"/>
  <c r="H603" i="4" l="1"/>
  <c r="B604" i="4"/>
  <c r="C603" i="4"/>
  <c r="F602" i="4"/>
  <c r="D602" i="4"/>
  <c r="E602" i="4"/>
  <c r="F702" i="3"/>
  <c r="D702" i="3"/>
  <c r="E702" i="3"/>
  <c r="B704" i="3"/>
  <c r="H703" i="3"/>
  <c r="C703" i="3"/>
  <c r="D604" i="1"/>
  <c r="E604" i="1"/>
  <c r="F604" i="1"/>
  <c r="C605" i="1"/>
  <c r="B606" i="1"/>
  <c r="H605" i="1"/>
  <c r="E603" i="4" l="1"/>
  <c r="D603" i="4"/>
  <c r="F603" i="4"/>
  <c r="C604" i="4"/>
  <c r="H604" i="4"/>
  <c r="B605" i="4"/>
  <c r="F703" i="3"/>
  <c r="D703" i="3"/>
  <c r="E703" i="3"/>
  <c r="B705" i="3"/>
  <c r="H704" i="3"/>
  <c r="C704" i="3"/>
  <c r="B607" i="1"/>
  <c r="H606" i="1"/>
  <c r="C606" i="1"/>
  <c r="F605" i="1"/>
  <c r="D605" i="1"/>
  <c r="E605" i="1"/>
  <c r="H605" i="4" l="1"/>
  <c r="B606" i="4"/>
  <c r="C605" i="4"/>
  <c r="F604" i="4"/>
  <c r="E604" i="4"/>
  <c r="D604" i="4"/>
  <c r="F704" i="3"/>
  <c r="D704" i="3"/>
  <c r="E704" i="3"/>
  <c r="B706" i="3"/>
  <c r="H705" i="3"/>
  <c r="C705" i="3"/>
  <c r="D606" i="1"/>
  <c r="E606" i="1"/>
  <c r="F606" i="1"/>
  <c r="C607" i="1"/>
  <c r="B608" i="1"/>
  <c r="H607" i="1"/>
  <c r="E605" i="4" l="1"/>
  <c r="F605" i="4"/>
  <c r="D605" i="4"/>
  <c r="C606" i="4"/>
  <c r="H606" i="4"/>
  <c r="B607" i="4"/>
  <c r="F705" i="3"/>
  <c r="D705" i="3"/>
  <c r="E705" i="3"/>
  <c r="B707" i="3"/>
  <c r="H706" i="3"/>
  <c r="C706" i="3"/>
  <c r="B609" i="1"/>
  <c r="H608" i="1"/>
  <c r="C608" i="1"/>
  <c r="F607" i="1"/>
  <c r="D607" i="1"/>
  <c r="E607" i="1"/>
  <c r="C607" i="4" l="1"/>
  <c r="H607" i="4"/>
  <c r="B608" i="4"/>
  <c r="E606" i="4"/>
  <c r="D606" i="4"/>
  <c r="F606" i="4"/>
  <c r="F706" i="3"/>
  <c r="D706" i="3"/>
  <c r="E706" i="3"/>
  <c r="B708" i="3"/>
  <c r="H707" i="3"/>
  <c r="C707" i="3"/>
  <c r="D608" i="1"/>
  <c r="E608" i="1"/>
  <c r="F608" i="1"/>
  <c r="C609" i="1"/>
  <c r="B610" i="1"/>
  <c r="H609" i="1"/>
  <c r="H608" i="4" l="1"/>
  <c r="B609" i="4"/>
  <c r="C608" i="4"/>
  <c r="F607" i="4"/>
  <c r="D607" i="4"/>
  <c r="E607" i="4"/>
  <c r="F707" i="3"/>
  <c r="D707" i="3"/>
  <c r="E707" i="3"/>
  <c r="B709" i="3"/>
  <c r="H708" i="3"/>
  <c r="C708" i="3"/>
  <c r="C610" i="1"/>
  <c r="B611" i="1"/>
  <c r="H610" i="1"/>
  <c r="D609" i="1"/>
  <c r="E609" i="1"/>
  <c r="F609" i="1"/>
  <c r="E608" i="4" l="1"/>
  <c r="D608" i="4"/>
  <c r="F608" i="4"/>
  <c r="C609" i="4"/>
  <c r="H609" i="4"/>
  <c r="B610" i="4"/>
  <c r="F708" i="3"/>
  <c r="D708" i="3"/>
  <c r="E708" i="3"/>
  <c r="B710" i="3"/>
  <c r="H709" i="3"/>
  <c r="C709" i="3"/>
  <c r="F610" i="1"/>
  <c r="D610" i="1"/>
  <c r="E610" i="1"/>
  <c r="B612" i="1"/>
  <c r="H611" i="1"/>
  <c r="C611" i="1"/>
  <c r="H610" i="4" l="1"/>
  <c r="B611" i="4"/>
  <c r="C610" i="4"/>
  <c r="F609" i="4"/>
  <c r="E609" i="4"/>
  <c r="D609" i="4"/>
  <c r="F709" i="3"/>
  <c r="D709" i="3"/>
  <c r="E709" i="3"/>
  <c r="B711" i="3"/>
  <c r="H710" i="3"/>
  <c r="C710" i="3"/>
  <c r="F611" i="1"/>
  <c r="D611" i="1"/>
  <c r="E611" i="1"/>
  <c r="B613" i="1"/>
  <c r="H612" i="1"/>
  <c r="C612" i="1"/>
  <c r="E610" i="4" l="1"/>
  <c r="D610" i="4"/>
  <c r="F610" i="4"/>
  <c r="C611" i="4"/>
  <c r="H611" i="4"/>
  <c r="B612" i="4"/>
  <c r="F710" i="3"/>
  <c r="D710" i="3"/>
  <c r="E710" i="3"/>
  <c r="B712" i="3"/>
  <c r="H711" i="3"/>
  <c r="C711" i="3"/>
  <c r="D612" i="1"/>
  <c r="E612" i="1"/>
  <c r="F612" i="1"/>
  <c r="C613" i="1"/>
  <c r="H613" i="1"/>
  <c r="B614" i="1"/>
  <c r="H612" i="4" l="1"/>
  <c r="B613" i="4"/>
  <c r="C612" i="4"/>
  <c r="F611" i="4"/>
  <c r="E611" i="4"/>
  <c r="D611" i="4"/>
  <c r="F711" i="3"/>
  <c r="D711" i="3"/>
  <c r="E711" i="3"/>
  <c r="B713" i="3"/>
  <c r="H712" i="3"/>
  <c r="C712" i="3"/>
  <c r="B615" i="1"/>
  <c r="H614" i="1"/>
  <c r="C614" i="1"/>
  <c r="F613" i="1"/>
  <c r="D613" i="1"/>
  <c r="E613" i="1"/>
  <c r="E612" i="4" l="1"/>
  <c r="F612" i="4"/>
  <c r="D612" i="4"/>
  <c r="C613" i="4"/>
  <c r="H613" i="4"/>
  <c r="B614" i="4"/>
  <c r="F712" i="3"/>
  <c r="D712" i="3"/>
  <c r="E712" i="3"/>
  <c r="B714" i="3"/>
  <c r="H713" i="3"/>
  <c r="C713" i="3"/>
  <c r="D614" i="1"/>
  <c r="E614" i="1"/>
  <c r="F614" i="1"/>
  <c r="C615" i="1"/>
  <c r="B616" i="1"/>
  <c r="H615" i="1"/>
  <c r="H614" i="4" l="1"/>
  <c r="B615" i="4"/>
  <c r="C614" i="4"/>
  <c r="F613" i="4"/>
  <c r="E613" i="4"/>
  <c r="D613" i="4"/>
  <c r="F713" i="3"/>
  <c r="D713" i="3"/>
  <c r="E713" i="3"/>
  <c r="B715" i="3"/>
  <c r="H714" i="3"/>
  <c r="C714" i="3"/>
  <c r="C616" i="1"/>
  <c r="B617" i="1"/>
  <c r="H616" i="1"/>
  <c r="D615" i="1"/>
  <c r="E615" i="1"/>
  <c r="F615" i="1"/>
  <c r="E614" i="4" l="1"/>
  <c r="D614" i="4"/>
  <c r="F614" i="4"/>
  <c r="C615" i="4"/>
  <c r="H615" i="4"/>
  <c r="B616" i="4"/>
  <c r="F714" i="3"/>
  <c r="D714" i="3"/>
  <c r="E714" i="3"/>
  <c r="B716" i="3"/>
  <c r="H715" i="3"/>
  <c r="C715" i="3"/>
  <c r="F616" i="1"/>
  <c r="D616" i="1"/>
  <c r="E616" i="1"/>
  <c r="B618" i="1"/>
  <c r="H617" i="1"/>
  <c r="C617" i="1"/>
  <c r="H616" i="4" l="1"/>
  <c r="B617" i="4"/>
  <c r="C616" i="4"/>
  <c r="F615" i="4"/>
  <c r="E615" i="4"/>
  <c r="D615" i="4"/>
  <c r="F715" i="3"/>
  <c r="D715" i="3"/>
  <c r="E715" i="3"/>
  <c r="B717" i="3"/>
  <c r="H716" i="3"/>
  <c r="C716" i="3"/>
  <c r="D617" i="1"/>
  <c r="E617" i="1"/>
  <c r="F617" i="1"/>
  <c r="C618" i="1"/>
  <c r="B619" i="1"/>
  <c r="H618" i="1"/>
  <c r="E616" i="4" l="1"/>
  <c r="D616" i="4"/>
  <c r="F616" i="4"/>
  <c r="C617" i="4"/>
  <c r="H617" i="4"/>
  <c r="B618" i="4"/>
  <c r="F716" i="3"/>
  <c r="D716" i="3"/>
  <c r="E716" i="3"/>
  <c r="B718" i="3"/>
  <c r="H717" i="3"/>
  <c r="C717" i="3"/>
  <c r="B620" i="1"/>
  <c r="H619" i="1"/>
  <c r="C619" i="1"/>
  <c r="F618" i="1"/>
  <c r="E618" i="1"/>
  <c r="D618" i="1"/>
  <c r="H618" i="4" l="1"/>
  <c r="B619" i="4"/>
  <c r="C618" i="4"/>
  <c r="F617" i="4"/>
  <c r="E617" i="4"/>
  <c r="D617" i="4"/>
  <c r="F717" i="3"/>
  <c r="D717" i="3"/>
  <c r="E717" i="3"/>
  <c r="B719" i="3"/>
  <c r="H718" i="3"/>
  <c r="C718" i="3"/>
  <c r="D619" i="1"/>
  <c r="E619" i="1"/>
  <c r="F619" i="1"/>
  <c r="C620" i="1"/>
  <c r="B621" i="1"/>
  <c r="H620" i="1"/>
  <c r="E618" i="4" l="1"/>
  <c r="D618" i="4"/>
  <c r="F618" i="4"/>
  <c r="C619" i="4"/>
  <c r="H619" i="4"/>
  <c r="B620" i="4"/>
  <c r="F718" i="3"/>
  <c r="D718" i="3"/>
  <c r="E718" i="3"/>
  <c r="B720" i="3"/>
  <c r="H719" i="3"/>
  <c r="C719" i="3"/>
  <c r="B622" i="1"/>
  <c r="H621" i="1"/>
  <c r="C621" i="1"/>
  <c r="F620" i="1"/>
  <c r="D620" i="1"/>
  <c r="E620" i="1"/>
  <c r="C620" i="4" l="1"/>
  <c r="H620" i="4"/>
  <c r="B621" i="4"/>
  <c r="E619" i="4"/>
  <c r="D619" i="4"/>
  <c r="F619" i="4"/>
  <c r="F719" i="3"/>
  <c r="D719" i="3"/>
  <c r="E719" i="3"/>
  <c r="B721" i="3"/>
  <c r="H720" i="3"/>
  <c r="C720" i="3"/>
  <c r="D621" i="1"/>
  <c r="E621" i="1"/>
  <c r="F621" i="1"/>
  <c r="C622" i="1"/>
  <c r="B623" i="1"/>
  <c r="H622" i="1"/>
  <c r="H621" i="4" l="1"/>
  <c r="B622" i="4"/>
  <c r="C621" i="4"/>
  <c r="F620" i="4"/>
  <c r="E620" i="4"/>
  <c r="D620" i="4"/>
  <c r="F720" i="3"/>
  <c r="D720" i="3"/>
  <c r="E720" i="3"/>
  <c r="B722" i="3"/>
  <c r="H721" i="3"/>
  <c r="C721" i="3"/>
  <c r="B624" i="1"/>
  <c r="H623" i="1"/>
  <c r="C623" i="1"/>
  <c r="F622" i="1"/>
  <c r="D622" i="1"/>
  <c r="E622" i="1"/>
  <c r="E621" i="4" l="1"/>
  <c r="D621" i="4"/>
  <c r="F621" i="4"/>
  <c r="C622" i="4"/>
  <c r="H622" i="4"/>
  <c r="B623" i="4"/>
  <c r="F721" i="3"/>
  <c r="D721" i="3"/>
  <c r="E721" i="3"/>
  <c r="B723" i="3"/>
  <c r="H722" i="3"/>
  <c r="C722" i="3"/>
  <c r="D623" i="1"/>
  <c r="E623" i="1"/>
  <c r="F623" i="1"/>
  <c r="C624" i="1"/>
  <c r="H624" i="1"/>
  <c r="B625" i="1"/>
  <c r="H623" i="4" l="1"/>
  <c r="B624" i="4"/>
  <c r="C623" i="4"/>
  <c r="F622" i="4"/>
  <c r="D622" i="4"/>
  <c r="E622" i="4"/>
  <c r="F722" i="3"/>
  <c r="D722" i="3"/>
  <c r="E722" i="3"/>
  <c r="B724" i="3"/>
  <c r="H723" i="3"/>
  <c r="C723" i="3"/>
  <c r="F624" i="1"/>
  <c r="D624" i="1"/>
  <c r="E624" i="1"/>
  <c r="B626" i="1"/>
  <c r="H625" i="1"/>
  <c r="C625" i="1"/>
  <c r="E623" i="4" l="1"/>
  <c r="D623" i="4"/>
  <c r="F623" i="4"/>
  <c r="C624" i="4"/>
  <c r="H624" i="4"/>
  <c r="B625" i="4"/>
  <c r="F723" i="3"/>
  <c r="D723" i="3"/>
  <c r="E723" i="3"/>
  <c r="B725" i="3"/>
  <c r="H724" i="3"/>
  <c r="C724" i="3"/>
  <c r="F625" i="1"/>
  <c r="D625" i="1"/>
  <c r="E625" i="1"/>
  <c r="B627" i="1"/>
  <c r="H626" i="1"/>
  <c r="C626" i="1"/>
  <c r="H625" i="4" l="1"/>
  <c r="B626" i="4"/>
  <c r="C625" i="4"/>
  <c r="F624" i="4"/>
  <c r="D624" i="4"/>
  <c r="E624" i="4"/>
  <c r="F724" i="3"/>
  <c r="D724" i="3"/>
  <c r="E724" i="3"/>
  <c r="B726" i="3"/>
  <c r="H725" i="3"/>
  <c r="C725" i="3"/>
  <c r="D626" i="1"/>
  <c r="E626" i="1"/>
  <c r="F626" i="1"/>
  <c r="C627" i="1"/>
  <c r="B628" i="1"/>
  <c r="H627" i="1"/>
  <c r="E625" i="4" l="1"/>
  <c r="D625" i="4"/>
  <c r="F625" i="4"/>
  <c r="C626" i="4"/>
  <c r="H626" i="4"/>
  <c r="B627" i="4"/>
  <c r="F725" i="3"/>
  <c r="D725" i="3"/>
  <c r="E725" i="3"/>
  <c r="B727" i="3"/>
  <c r="H726" i="3"/>
  <c r="C726" i="3"/>
  <c r="B629" i="1"/>
  <c r="H628" i="1"/>
  <c r="C628" i="1"/>
  <c r="F627" i="1"/>
  <c r="D627" i="1"/>
  <c r="E627" i="1"/>
  <c r="H627" i="4" l="1"/>
  <c r="B628" i="4"/>
  <c r="C627" i="4"/>
  <c r="F626" i="4"/>
  <c r="D626" i="4"/>
  <c r="E626" i="4"/>
  <c r="F726" i="3"/>
  <c r="D726" i="3"/>
  <c r="E726" i="3"/>
  <c r="B728" i="3"/>
  <c r="H727" i="3"/>
  <c r="C727" i="3"/>
  <c r="D628" i="1"/>
  <c r="E628" i="1"/>
  <c r="F628" i="1"/>
  <c r="C629" i="1"/>
  <c r="B630" i="1"/>
  <c r="H629" i="1"/>
  <c r="E627" i="4" l="1"/>
  <c r="D627" i="4"/>
  <c r="F627" i="4"/>
  <c r="C628" i="4"/>
  <c r="H628" i="4"/>
  <c r="B629" i="4"/>
  <c r="F727" i="3"/>
  <c r="D727" i="3"/>
  <c r="E727" i="3"/>
  <c r="B729" i="3"/>
  <c r="H728" i="3"/>
  <c r="C728" i="3"/>
  <c r="C630" i="1"/>
  <c r="B631" i="1"/>
  <c r="H630" i="1"/>
  <c r="D629" i="1"/>
  <c r="E629" i="1"/>
  <c r="F629" i="1"/>
  <c r="H629" i="4" l="1"/>
  <c r="B630" i="4"/>
  <c r="C629" i="4"/>
  <c r="F628" i="4"/>
  <c r="E628" i="4"/>
  <c r="D628" i="4"/>
  <c r="F728" i="3"/>
  <c r="D728" i="3"/>
  <c r="E728" i="3"/>
  <c r="B730" i="3"/>
  <c r="H729" i="3"/>
  <c r="C729" i="3"/>
  <c r="D630" i="1"/>
  <c r="E630" i="1"/>
  <c r="F630" i="1"/>
  <c r="C631" i="1"/>
  <c r="B632" i="1"/>
  <c r="H631" i="1"/>
  <c r="E629" i="4" l="1"/>
  <c r="D629" i="4"/>
  <c r="F629" i="4"/>
  <c r="C630" i="4"/>
  <c r="H630" i="4"/>
  <c r="B631" i="4"/>
  <c r="F729" i="3"/>
  <c r="D729" i="3"/>
  <c r="E729" i="3"/>
  <c r="B731" i="3"/>
  <c r="H730" i="3"/>
  <c r="C730" i="3"/>
  <c r="B633" i="1"/>
  <c r="H632" i="1"/>
  <c r="C632" i="1"/>
  <c r="F631" i="1"/>
  <c r="D631" i="1"/>
  <c r="E631" i="1"/>
  <c r="C631" i="4" l="1"/>
  <c r="H631" i="4"/>
  <c r="B632" i="4"/>
  <c r="E630" i="4"/>
  <c r="D630" i="4"/>
  <c r="F630" i="4"/>
  <c r="F730" i="3"/>
  <c r="D730" i="3"/>
  <c r="E730" i="3"/>
  <c r="B732" i="3"/>
  <c r="H731" i="3"/>
  <c r="C731" i="3"/>
  <c r="D632" i="1"/>
  <c r="E632" i="1"/>
  <c r="F632" i="1"/>
  <c r="C633" i="1"/>
  <c r="B634" i="1"/>
  <c r="H633" i="1"/>
  <c r="C632" i="4" l="1"/>
  <c r="H632" i="4"/>
  <c r="B633" i="4"/>
  <c r="E631" i="4"/>
  <c r="D631" i="4"/>
  <c r="F631" i="4"/>
  <c r="B733" i="3"/>
  <c r="H732" i="3"/>
  <c r="C732" i="3"/>
  <c r="F731" i="3"/>
  <c r="D731" i="3"/>
  <c r="E731" i="3"/>
  <c r="B635" i="1"/>
  <c r="H634" i="1"/>
  <c r="C634" i="1"/>
  <c r="F633" i="1"/>
  <c r="D633" i="1"/>
  <c r="E633" i="1"/>
  <c r="C633" i="4" l="1"/>
  <c r="H633" i="4"/>
  <c r="B634" i="4"/>
  <c r="E632" i="4"/>
  <c r="D632" i="4"/>
  <c r="F632" i="4"/>
  <c r="B734" i="3"/>
  <c r="H733" i="3"/>
  <c r="C733" i="3"/>
  <c r="F732" i="3"/>
  <c r="D732" i="3"/>
  <c r="E732" i="3"/>
  <c r="D634" i="1"/>
  <c r="E634" i="1"/>
  <c r="F634" i="1"/>
  <c r="C635" i="1"/>
  <c r="B636" i="1"/>
  <c r="H635" i="1"/>
  <c r="H634" i="4" l="1"/>
  <c r="B635" i="4"/>
  <c r="C634" i="4"/>
  <c r="F633" i="4"/>
  <c r="E633" i="4"/>
  <c r="D633" i="4"/>
  <c r="F733" i="3"/>
  <c r="D733" i="3"/>
  <c r="E733" i="3"/>
  <c r="B735" i="3"/>
  <c r="H734" i="3"/>
  <c r="C734" i="3"/>
  <c r="B637" i="1"/>
  <c r="H636" i="1"/>
  <c r="C636" i="1"/>
  <c r="F635" i="1"/>
  <c r="D635" i="1"/>
  <c r="E635" i="1"/>
  <c r="E634" i="4" l="1"/>
  <c r="D634" i="4"/>
  <c r="F634" i="4"/>
  <c r="C635" i="4"/>
  <c r="H635" i="4"/>
  <c r="B636" i="4"/>
  <c r="F734" i="3"/>
  <c r="D734" i="3"/>
  <c r="E734" i="3"/>
  <c r="B736" i="3"/>
  <c r="H735" i="3"/>
  <c r="C735" i="3"/>
  <c r="D636" i="1"/>
  <c r="E636" i="1"/>
  <c r="F636" i="1"/>
  <c r="C637" i="1"/>
  <c r="B638" i="1"/>
  <c r="H637" i="1"/>
  <c r="H636" i="4" l="1"/>
  <c r="B637" i="4"/>
  <c r="C636" i="4"/>
  <c r="F635" i="4"/>
  <c r="D635" i="4"/>
  <c r="E635" i="4"/>
  <c r="F735" i="3"/>
  <c r="D735" i="3"/>
  <c r="E735" i="3"/>
  <c r="B737" i="3"/>
  <c r="H736" i="3"/>
  <c r="C736" i="3"/>
  <c r="B639" i="1"/>
  <c r="H638" i="1"/>
  <c r="C638" i="1"/>
  <c r="F637" i="1"/>
  <c r="D637" i="1"/>
  <c r="E637" i="1"/>
  <c r="E636" i="4" l="1"/>
  <c r="D636" i="4"/>
  <c r="F636" i="4"/>
  <c r="C637" i="4"/>
  <c r="H637" i="4"/>
  <c r="B638" i="4"/>
  <c r="F736" i="3"/>
  <c r="D736" i="3"/>
  <c r="E736" i="3"/>
  <c r="B738" i="3"/>
  <c r="H737" i="3"/>
  <c r="C737" i="3"/>
  <c r="D638" i="1"/>
  <c r="E638" i="1"/>
  <c r="F638" i="1"/>
  <c r="C639" i="1"/>
  <c r="B640" i="1"/>
  <c r="H639" i="1"/>
  <c r="H638" i="4" l="1"/>
  <c r="B639" i="4"/>
  <c r="C638" i="4"/>
  <c r="F637" i="4"/>
  <c r="E637" i="4"/>
  <c r="D637" i="4"/>
  <c r="F737" i="3"/>
  <c r="D737" i="3"/>
  <c r="E737" i="3"/>
  <c r="B739" i="3"/>
  <c r="H738" i="3"/>
  <c r="C738" i="3"/>
  <c r="B641" i="1"/>
  <c r="H640" i="1"/>
  <c r="C640" i="1"/>
  <c r="F639" i="1"/>
  <c r="D639" i="1"/>
  <c r="E639" i="1"/>
  <c r="E638" i="4" l="1"/>
  <c r="D638" i="4"/>
  <c r="F638" i="4"/>
  <c r="C639" i="4"/>
  <c r="B640" i="4"/>
  <c r="H639" i="4"/>
  <c r="F738" i="3"/>
  <c r="D738" i="3"/>
  <c r="E738" i="3"/>
  <c r="B740" i="3"/>
  <c r="H739" i="3"/>
  <c r="C739" i="3"/>
  <c r="D640" i="1"/>
  <c r="E640" i="1"/>
  <c r="F640" i="1"/>
  <c r="C641" i="1"/>
  <c r="B642" i="1"/>
  <c r="H641" i="1"/>
  <c r="H640" i="4" l="1"/>
  <c r="B641" i="4"/>
  <c r="C640" i="4"/>
  <c r="F639" i="4"/>
  <c r="E639" i="4"/>
  <c r="D639" i="4"/>
  <c r="F739" i="3"/>
  <c r="D739" i="3"/>
  <c r="E739" i="3"/>
  <c r="B741" i="3"/>
  <c r="H740" i="3"/>
  <c r="C740" i="3"/>
  <c r="B643" i="1"/>
  <c r="H642" i="1"/>
  <c r="C642" i="1"/>
  <c r="F641" i="1"/>
  <c r="D641" i="1"/>
  <c r="E641" i="1"/>
  <c r="E640" i="4" l="1"/>
  <c r="D640" i="4"/>
  <c r="F640" i="4"/>
  <c r="C641" i="4"/>
  <c r="H641" i="4"/>
  <c r="B642" i="4"/>
  <c r="F740" i="3"/>
  <c r="D740" i="3"/>
  <c r="E740" i="3"/>
  <c r="B742" i="3"/>
  <c r="H741" i="3"/>
  <c r="C741" i="3"/>
  <c r="D642" i="1"/>
  <c r="E642" i="1"/>
  <c r="F642" i="1"/>
  <c r="C643" i="1"/>
  <c r="B644" i="1"/>
  <c r="H643" i="1"/>
  <c r="C642" i="4" l="1"/>
  <c r="H642" i="4"/>
  <c r="B643" i="4"/>
  <c r="E641" i="4"/>
  <c r="D641" i="4"/>
  <c r="F641" i="4"/>
  <c r="F741" i="3"/>
  <c r="D741" i="3"/>
  <c r="E741" i="3"/>
  <c r="B743" i="3"/>
  <c r="H742" i="3"/>
  <c r="C742" i="3"/>
  <c r="C644" i="1"/>
  <c r="B645" i="1"/>
  <c r="H644" i="1"/>
  <c r="D643" i="1"/>
  <c r="E643" i="1"/>
  <c r="F643" i="1"/>
  <c r="C643" i="4" l="1"/>
  <c r="H643" i="4"/>
  <c r="B644" i="4"/>
  <c r="E642" i="4"/>
  <c r="D642" i="4"/>
  <c r="F642" i="4"/>
  <c r="F742" i="3"/>
  <c r="D742" i="3"/>
  <c r="E742" i="3"/>
  <c r="B744" i="3"/>
  <c r="H743" i="3"/>
  <c r="C743" i="3"/>
  <c r="F644" i="1"/>
  <c r="D644" i="1"/>
  <c r="E644" i="1"/>
  <c r="B646" i="1"/>
  <c r="H645" i="1"/>
  <c r="C645" i="1"/>
  <c r="H644" i="4" l="1"/>
  <c r="B645" i="4"/>
  <c r="C644" i="4"/>
  <c r="F643" i="4"/>
  <c r="E643" i="4"/>
  <c r="D643" i="4"/>
  <c r="F743" i="3"/>
  <c r="D743" i="3"/>
  <c r="E743" i="3"/>
  <c r="B745" i="3"/>
  <c r="H744" i="3"/>
  <c r="C744" i="3"/>
  <c r="D645" i="1"/>
  <c r="F645" i="1"/>
  <c r="E645" i="1"/>
  <c r="C646" i="1"/>
  <c r="B647" i="1"/>
  <c r="H646" i="1"/>
  <c r="E644" i="4" l="1"/>
  <c r="D644" i="4"/>
  <c r="F644" i="4"/>
  <c r="C645" i="4"/>
  <c r="H645" i="4"/>
  <c r="B646" i="4"/>
  <c r="F744" i="3"/>
  <c r="D744" i="3"/>
  <c r="E744" i="3"/>
  <c r="B746" i="3"/>
  <c r="H745" i="3"/>
  <c r="C745" i="3"/>
  <c r="C647" i="1"/>
  <c r="B648" i="1"/>
  <c r="H647" i="1"/>
  <c r="D646" i="1"/>
  <c r="E646" i="1"/>
  <c r="F646" i="1"/>
  <c r="H646" i="4" l="1"/>
  <c r="B647" i="4"/>
  <c r="C646" i="4"/>
  <c r="F645" i="4"/>
  <c r="E645" i="4"/>
  <c r="D645" i="4"/>
  <c r="F745" i="3"/>
  <c r="D745" i="3"/>
  <c r="E745" i="3"/>
  <c r="B747" i="3"/>
  <c r="H746" i="3"/>
  <c r="C746" i="3"/>
  <c r="D647" i="1"/>
  <c r="E647" i="1"/>
  <c r="F647" i="1"/>
  <c r="C648" i="1"/>
  <c r="H648" i="1"/>
  <c r="B649" i="1"/>
  <c r="E646" i="4" l="1"/>
  <c r="D646" i="4"/>
  <c r="F646" i="4"/>
  <c r="C647" i="4"/>
  <c r="H647" i="4"/>
  <c r="B648" i="4"/>
  <c r="F746" i="3"/>
  <c r="D746" i="3"/>
  <c r="E746" i="3"/>
  <c r="B748" i="3"/>
  <c r="H747" i="3"/>
  <c r="C747" i="3"/>
  <c r="B650" i="1"/>
  <c r="H649" i="1"/>
  <c r="C649" i="1"/>
  <c r="F648" i="1"/>
  <c r="D648" i="1"/>
  <c r="E648" i="1"/>
  <c r="H648" i="4" l="1"/>
  <c r="B649" i="4"/>
  <c r="C648" i="4"/>
  <c r="F647" i="4"/>
  <c r="E647" i="4"/>
  <c r="D647" i="4"/>
  <c r="F747" i="3"/>
  <c r="D747" i="3"/>
  <c r="E747" i="3"/>
  <c r="B749" i="3"/>
  <c r="H748" i="3"/>
  <c r="C748" i="3"/>
  <c r="F649" i="1"/>
  <c r="D649" i="1"/>
  <c r="E649" i="1"/>
  <c r="B651" i="1"/>
  <c r="H650" i="1"/>
  <c r="C650" i="1"/>
  <c r="E648" i="4" l="1"/>
  <c r="D648" i="4"/>
  <c r="F648" i="4"/>
  <c r="C649" i="4"/>
  <c r="H649" i="4"/>
  <c r="B650" i="4"/>
  <c r="F748" i="3"/>
  <c r="D748" i="3"/>
  <c r="E748" i="3"/>
  <c r="B750" i="3"/>
  <c r="H749" i="3"/>
  <c r="C749" i="3"/>
  <c r="F650" i="1"/>
  <c r="D650" i="1"/>
  <c r="E650" i="1"/>
  <c r="B652" i="1"/>
  <c r="H651" i="1"/>
  <c r="C651" i="1"/>
  <c r="H650" i="4" l="1"/>
  <c r="C650" i="4"/>
  <c r="B651" i="4"/>
  <c r="F649" i="4"/>
  <c r="E649" i="4"/>
  <c r="D649" i="4"/>
  <c r="F749" i="3"/>
  <c r="D749" i="3"/>
  <c r="E749" i="3"/>
  <c r="B751" i="3"/>
  <c r="H750" i="3"/>
  <c r="C750" i="3"/>
  <c r="F651" i="1"/>
  <c r="D651" i="1"/>
  <c r="E651" i="1"/>
  <c r="B653" i="1"/>
  <c r="H652" i="1"/>
  <c r="C652" i="1"/>
  <c r="C651" i="4" l="1"/>
  <c r="H651" i="4"/>
  <c r="B652" i="4"/>
  <c r="E650" i="4"/>
  <c r="D650" i="4"/>
  <c r="F650" i="4"/>
  <c r="F750" i="3"/>
  <c r="D750" i="3"/>
  <c r="E750" i="3"/>
  <c r="B752" i="3"/>
  <c r="H751" i="3"/>
  <c r="C751" i="3"/>
  <c r="F652" i="1"/>
  <c r="D652" i="1"/>
  <c r="E652" i="1"/>
  <c r="B654" i="1"/>
  <c r="H653" i="1"/>
  <c r="C653" i="1"/>
  <c r="H652" i="4" l="1"/>
  <c r="B653" i="4"/>
  <c r="C652" i="4"/>
  <c r="F651" i="4"/>
  <c r="E651" i="4"/>
  <c r="D651" i="4"/>
  <c r="F751" i="3"/>
  <c r="D751" i="3"/>
  <c r="E751" i="3"/>
  <c r="B753" i="3"/>
  <c r="H752" i="3"/>
  <c r="C752" i="3"/>
  <c r="F653" i="1"/>
  <c r="D653" i="1"/>
  <c r="E653" i="1"/>
  <c r="B655" i="1"/>
  <c r="H654" i="1"/>
  <c r="C654" i="1"/>
  <c r="E652" i="4" l="1"/>
  <c r="D652" i="4"/>
  <c r="F652" i="4"/>
  <c r="C653" i="4"/>
  <c r="H653" i="4"/>
  <c r="B654" i="4"/>
  <c r="F752" i="3"/>
  <c r="D752" i="3"/>
  <c r="E752" i="3"/>
  <c r="B754" i="3"/>
  <c r="H753" i="3"/>
  <c r="C753" i="3"/>
  <c r="F654" i="1"/>
  <c r="D654" i="1"/>
  <c r="E654" i="1"/>
  <c r="B656" i="1"/>
  <c r="H655" i="1"/>
  <c r="C655" i="1"/>
  <c r="H654" i="4" l="1"/>
  <c r="B655" i="4"/>
  <c r="C654" i="4"/>
  <c r="F653" i="4"/>
  <c r="E653" i="4"/>
  <c r="D653" i="4"/>
  <c r="F753" i="3"/>
  <c r="D753" i="3"/>
  <c r="E753" i="3"/>
  <c r="B755" i="3"/>
  <c r="H754" i="3"/>
  <c r="C754" i="3"/>
  <c r="F655" i="1"/>
  <c r="D655" i="1"/>
  <c r="E655" i="1"/>
  <c r="B657" i="1"/>
  <c r="H656" i="1"/>
  <c r="C656" i="1"/>
  <c r="E654" i="4" l="1"/>
  <c r="D654" i="4"/>
  <c r="F654" i="4"/>
  <c r="C655" i="4"/>
  <c r="B656" i="4"/>
  <c r="H655" i="4"/>
  <c r="F754" i="3"/>
  <c r="D754" i="3"/>
  <c r="E754" i="3"/>
  <c r="B756" i="3"/>
  <c r="H755" i="3"/>
  <c r="C755" i="3"/>
  <c r="F656" i="1"/>
  <c r="D656" i="1"/>
  <c r="E656" i="1"/>
  <c r="B658" i="1"/>
  <c r="H657" i="1"/>
  <c r="C657" i="1"/>
  <c r="H656" i="4" l="1"/>
  <c r="B657" i="4"/>
  <c r="C656" i="4"/>
  <c r="F655" i="4"/>
  <c r="E655" i="4"/>
  <c r="D655" i="4"/>
  <c r="F755" i="3"/>
  <c r="D755" i="3"/>
  <c r="E755" i="3"/>
  <c r="B757" i="3"/>
  <c r="H756" i="3"/>
  <c r="C756" i="3"/>
  <c r="F657" i="1"/>
  <c r="D657" i="1"/>
  <c r="E657" i="1"/>
  <c r="B659" i="1"/>
  <c r="H658" i="1"/>
  <c r="C658" i="1"/>
  <c r="E656" i="4" l="1"/>
  <c r="D656" i="4"/>
  <c r="F656" i="4"/>
  <c r="C657" i="4"/>
  <c r="H657" i="4"/>
  <c r="B658" i="4"/>
  <c r="B758" i="3"/>
  <c r="H757" i="3"/>
  <c r="C757" i="3"/>
  <c r="F756" i="3"/>
  <c r="D756" i="3"/>
  <c r="E756" i="3"/>
  <c r="F658" i="1"/>
  <c r="D658" i="1"/>
  <c r="E658" i="1"/>
  <c r="B660" i="1"/>
  <c r="H659" i="1"/>
  <c r="C659" i="1"/>
  <c r="H658" i="4" l="1"/>
  <c r="B659" i="4"/>
  <c r="C658" i="4"/>
  <c r="F657" i="4"/>
  <c r="E657" i="4"/>
  <c r="D657" i="4"/>
  <c r="F757" i="3"/>
  <c r="D757" i="3"/>
  <c r="E757" i="3"/>
  <c r="B759" i="3"/>
  <c r="H758" i="3"/>
  <c r="C758" i="3"/>
  <c r="F659" i="1"/>
  <c r="D659" i="1"/>
  <c r="E659" i="1"/>
  <c r="B661" i="1"/>
  <c r="H660" i="1"/>
  <c r="C660" i="1"/>
  <c r="E658" i="4" l="1"/>
  <c r="D658" i="4"/>
  <c r="F658" i="4"/>
  <c r="C659" i="4"/>
  <c r="H659" i="4"/>
  <c r="B660" i="4"/>
  <c r="F758" i="3"/>
  <c r="D758" i="3"/>
  <c r="E758" i="3"/>
  <c r="B760" i="3"/>
  <c r="H759" i="3"/>
  <c r="C759" i="3"/>
  <c r="F660" i="1"/>
  <c r="D660" i="1"/>
  <c r="E660" i="1"/>
  <c r="B662" i="1"/>
  <c r="H661" i="1"/>
  <c r="C661" i="1"/>
  <c r="H660" i="4" l="1"/>
  <c r="B661" i="4"/>
  <c r="C660" i="4"/>
  <c r="F659" i="4"/>
  <c r="E659" i="4"/>
  <c r="D659" i="4"/>
  <c r="F759" i="3"/>
  <c r="D759" i="3"/>
  <c r="E759" i="3"/>
  <c r="B761" i="3"/>
  <c r="H760" i="3"/>
  <c r="C760" i="3"/>
  <c r="F661" i="1"/>
  <c r="D661" i="1"/>
  <c r="E661" i="1"/>
  <c r="B663" i="1"/>
  <c r="H662" i="1"/>
  <c r="C662" i="1"/>
  <c r="E660" i="4" l="1"/>
  <c r="D660" i="4"/>
  <c r="F660" i="4"/>
  <c r="C661" i="4"/>
  <c r="B662" i="4"/>
  <c r="H661" i="4"/>
  <c r="F760" i="3"/>
  <c r="D760" i="3"/>
  <c r="E760" i="3"/>
  <c r="B762" i="3"/>
  <c r="H761" i="3"/>
  <c r="C761" i="3"/>
  <c r="F662" i="1"/>
  <c r="D662" i="1"/>
  <c r="E662" i="1"/>
  <c r="B664" i="1"/>
  <c r="H663" i="1"/>
  <c r="C663" i="1"/>
  <c r="H662" i="4" l="1"/>
  <c r="B663" i="4"/>
  <c r="C662" i="4"/>
  <c r="F661" i="4"/>
  <c r="E661" i="4"/>
  <c r="D661" i="4"/>
  <c r="F761" i="3"/>
  <c r="D761" i="3"/>
  <c r="E761" i="3"/>
  <c r="B763" i="3"/>
  <c r="H762" i="3"/>
  <c r="C762" i="3"/>
  <c r="F663" i="1"/>
  <c r="D663" i="1"/>
  <c r="E663" i="1"/>
  <c r="B665" i="1"/>
  <c r="H664" i="1"/>
  <c r="C664" i="1"/>
  <c r="E662" i="4" l="1"/>
  <c r="D662" i="4"/>
  <c r="F662" i="4"/>
  <c r="C663" i="4"/>
  <c r="B664" i="4"/>
  <c r="H663" i="4"/>
  <c r="F762" i="3"/>
  <c r="D762" i="3"/>
  <c r="E762" i="3"/>
  <c r="B764" i="3"/>
  <c r="H763" i="3"/>
  <c r="C763" i="3"/>
  <c r="D664" i="1"/>
  <c r="E664" i="1"/>
  <c r="F664" i="1"/>
  <c r="C665" i="1"/>
  <c r="B666" i="1"/>
  <c r="H665" i="1"/>
  <c r="H664" i="4" l="1"/>
  <c r="B665" i="4"/>
  <c r="C664" i="4"/>
  <c r="F663" i="4"/>
  <c r="E663" i="4"/>
  <c r="D663" i="4"/>
  <c r="F763" i="3"/>
  <c r="D763" i="3"/>
  <c r="E763" i="3"/>
  <c r="B765" i="3"/>
  <c r="H764" i="3"/>
  <c r="C764" i="3"/>
  <c r="B667" i="1"/>
  <c r="H666" i="1"/>
  <c r="C666" i="1"/>
  <c r="F665" i="1"/>
  <c r="D665" i="1"/>
  <c r="E665" i="1"/>
  <c r="D664" i="4" l="1"/>
  <c r="F664" i="4"/>
  <c r="E664" i="4"/>
  <c r="C665" i="4"/>
  <c r="H665" i="4"/>
  <c r="B666" i="4"/>
  <c r="F764" i="3"/>
  <c r="D764" i="3"/>
  <c r="E764" i="3"/>
  <c r="B766" i="3"/>
  <c r="H765" i="3"/>
  <c r="C765" i="3"/>
  <c r="D666" i="1"/>
  <c r="E666" i="1"/>
  <c r="F666" i="1"/>
  <c r="C667" i="1"/>
  <c r="B668" i="1"/>
  <c r="H667" i="1"/>
  <c r="H666" i="4" l="1"/>
  <c r="B667" i="4"/>
  <c r="C666" i="4"/>
  <c r="F665" i="4"/>
  <c r="E665" i="4"/>
  <c r="D665" i="4"/>
  <c r="F765" i="3"/>
  <c r="D765" i="3"/>
  <c r="E765" i="3"/>
  <c r="B767" i="3"/>
  <c r="H766" i="3"/>
  <c r="C766" i="3"/>
  <c r="B669" i="1"/>
  <c r="H668" i="1"/>
  <c r="C668" i="1"/>
  <c r="F667" i="1"/>
  <c r="D667" i="1"/>
  <c r="E667" i="1"/>
  <c r="F666" i="4" l="1"/>
  <c r="E666" i="4"/>
  <c r="D666" i="4"/>
  <c r="H667" i="4"/>
  <c r="B668" i="4"/>
  <c r="C667" i="4"/>
  <c r="F766" i="3"/>
  <c r="D766" i="3"/>
  <c r="E766" i="3"/>
  <c r="B768" i="3"/>
  <c r="H767" i="3"/>
  <c r="C767" i="3"/>
  <c r="D668" i="1"/>
  <c r="E668" i="1"/>
  <c r="F668" i="1"/>
  <c r="C669" i="1"/>
  <c r="B670" i="1"/>
  <c r="H669" i="1"/>
  <c r="H668" i="4" l="1"/>
  <c r="B669" i="4"/>
  <c r="C668" i="4"/>
  <c r="F667" i="4"/>
  <c r="D667" i="4"/>
  <c r="E667" i="4"/>
  <c r="F767" i="3"/>
  <c r="D767" i="3"/>
  <c r="E767" i="3"/>
  <c r="B769" i="3"/>
  <c r="H768" i="3"/>
  <c r="C768" i="3"/>
  <c r="C670" i="1"/>
  <c r="B671" i="1"/>
  <c r="H670" i="1"/>
  <c r="D669" i="1"/>
  <c r="E669" i="1"/>
  <c r="F669" i="1"/>
  <c r="F668" i="4" l="1"/>
  <c r="E668" i="4"/>
  <c r="D668" i="4"/>
  <c r="H669" i="4"/>
  <c r="B670" i="4"/>
  <c r="C669" i="4"/>
  <c r="F768" i="3"/>
  <c r="D768" i="3"/>
  <c r="E768" i="3"/>
  <c r="B770" i="3"/>
  <c r="H769" i="3"/>
  <c r="C769" i="3"/>
  <c r="F670" i="1"/>
  <c r="D670" i="1"/>
  <c r="E670" i="1"/>
  <c r="B672" i="1"/>
  <c r="H671" i="1"/>
  <c r="C671" i="1"/>
  <c r="H670" i="4" l="1"/>
  <c r="B671" i="4"/>
  <c r="C670" i="4"/>
  <c r="F669" i="4"/>
  <c r="D669" i="4"/>
  <c r="E669" i="4"/>
  <c r="B771" i="3"/>
  <c r="H770" i="3"/>
  <c r="C770" i="3"/>
  <c r="F769" i="3"/>
  <c r="D769" i="3"/>
  <c r="E769" i="3"/>
  <c r="D671" i="1"/>
  <c r="E671" i="1"/>
  <c r="F671" i="1"/>
  <c r="C672" i="1"/>
  <c r="B673" i="1"/>
  <c r="H672" i="1"/>
  <c r="F670" i="4" l="1"/>
  <c r="E670" i="4"/>
  <c r="D670" i="4"/>
  <c r="H671" i="4"/>
  <c r="B672" i="4"/>
  <c r="C671" i="4"/>
  <c r="F770" i="3"/>
  <c r="D770" i="3"/>
  <c r="E770" i="3"/>
  <c r="B772" i="3"/>
  <c r="H771" i="3"/>
  <c r="C771" i="3"/>
  <c r="C673" i="1"/>
  <c r="H673" i="1"/>
  <c r="B674" i="1"/>
  <c r="D672" i="1"/>
  <c r="E672" i="1"/>
  <c r="F672" i="1"/>
  <c r="H672" i="4" l="1"/>
  <c r="B673" i="4"/>
  <c r="C672" i="4"/>
  <c r="F671" i="4"/>
  <c r="E671" i="4"/>
  <c r="D671" i="4"/>
  <c r="F771" i="3"/>
  <c r="D771" i="3"/>
  <c r="E771" i="3"/>
  <c r="B773" i="3"/>
  <c r="H772" i="3"/>
  <c r="C772" i="3"/>
  <c r="B675" i="1"/>
  <c r="H674" i="1"/>
  <c r="C674" i="1"/>
  <c r="F673" i="1"/>
  <c r="D673" i="1"/>
  <c r="E673" i="1"/>
  <c r="F672" i="4" l="1"/>
  <c r="E672" i="4"/>
  <c r="D672" i="4"/>
  <c r="H673" i="4"/>
  <c r="B674" i="4"/>
  <c r="C673" i="4"/>
  <c r="F772" i="3"/>
  <c r="D772" i="3"/>
  <c r="E772" i="3"/>
  <c r="B774" i="3"/>
  <c r="H773" i="3"/>
  <c r="C773" i="3"/>
  <c r="F674" i="1"/>
  <c r="D674" i="1"/>
  <c r="E674" i="1"/>
  <c r="B676" i="1"/>
  <c r="H675" i="1"/>
  <c r="C675" i="1"/>
  <c r="H674" i="4" l="1"/>
  <c r="B675" i="4"/>
  <c r="C674" i="4"/>
  <c r="F673" i="4"/>
  <c r="E673" i="4"/>
  <c r="D673" i="4"/>
  <c r="F773" i="3"/>
  <c r="D773" i="3"/>
  <c r="E773" i="3"/>
  <c r="B775" i="3"/>
  <c r="H774" i="3"/>
  <c r="C774" i="3"/>
  <c r="F675" i="1"/>
  <c r="D675" i="1"/>
  <c r="E675" i="1"/>
  <c r="B677" i="1"/>
  <c r="H676" i="1"/>
  <c r="C676" i="1"/>
  <c r="F674" i="4" l="1"/>
  <c r="E674" i="4"/>
  <c r="D674" i="4"/>
  <c r="H675" i="4"/>
  <c r="B676" i="4"/>
  <c r="C675" i="4"/>
  <c r="F774" i="3"/>
  <c r="D774" i="3"/>
  <c r="E774" i="3"/>
  <c r="B776" i="3"/>
  <c r="H775" i="3"/>
  <c r="C775" i="3"/>
  <c r="F676" i="1"/>
  <c r="D676" i="1"/>
  <c r="E676" i="1"/>
  <c r="B678" i="1"/>
  <c r="H677" i="1"/>
  <c r="C677" i="1"/>
  <c r="H676" i="4" l="1"/>
  <c r="B677" i="4"/>
  <c r="C676" i="4"/>
  <c r="F675" i="4"/>
  <c r="E675" i="4"/>
  <c r="D675" i="4"/>
  <c r="F775" i="3"/>
  <c r="D775" i="3"/>
  <c r="E775" i="3"/>
  <c r="B777" i="3"/>
  <c r="H776" i="3"/>
  <c r="C776" i="3"/>
  <c r="F677" i="1"/>
  <c r="D677" i="1"/>
  <c r="E677" i="1"/>
  <c r="B679" i="1"/>
  <c r="H678" i="1"/>
  <c r="C678" i="1"/>
  <c r="F676" i="4" l="1"/>
  <c r="E676" i="4"/>
  <c r="D676" i="4"/>
  <c r="H677" i="4"/>
  <c r="B678" i="4"/>
  <c r="C677" i="4"/>
  <c r="F776" i="3"/>
  <c r="D776" i="3"/>
  <c r="E776" i="3"/>
  <c r="B778" i="3"/>
  <c r="H777" i="3"/>
  <c r="C777" i="3"/>
  <c r="F678" i="1"/>
  <c r="D678" i="1"/>
  <c r="E678" i="1"/>
  <c r="B680" i="1"/>
  <c r="H679" i="1"/>
  <c r="C679" i="1"/>
  <c r="H678" i="4" l="1"/>
  <c r="C678" i="4"/>
  <c r="B679" i="4"/>
  <c r="F677" i="4"/>
  <c r="E677" i="4"/>
  <c r="D677" i="4"/>
  <c r="B779" i="3"/>
  <c r="H778" i="3"/>
  <c r="C778" i="3"/>
  <c r="F777" i="3"/>
  <c r="D777" i="3"/>
  <c r="E777" i="3"/>
  <c r="F679" i="1"/>
  <c r="E679" i="1"/>
  <c r="D679" i="1"/>
  <c r="B681" i="1"/>
  <c r="H680" i="1"/>
  <c r="C680" i="1"/>
  <c r="H679" i="4" l="1"/>
  <c r="B680" i="4"/>
  <c r="C679" i="4"/>
  <c r="F678" i="4"/>
  <c r="E678" i="4"/>
  <c r="D678" i="4"/>
  <c r="F778" i="3"/>
  <c r="D778" i="3"/>
  <c r="E778" i="3"/>
  <c r="B780" i="3"/>
  <c r="H779" i="3"/>
  <c r="C779" i="3"/>
  <c r="F680" i="1"/>
  <c r="D680" i="1"/>
  <c r="E680" i="1"/>
  <c r="B682" i="1"/>
  <c r="H681" i="1"/>
  <c r="C681" i="1"/>
  <c r="F679" i="4" l="1"/>
  <c r="E679" i="4"/>
  <c r="D679" i="4"/>
  <c r="H680" i="4"/>
  <c r="C680" i="4"/>
  <c r="B681" i="4"/>
  <c r="B781" i="3"/>
  <c r="H780" i="3"/>
  <c r="C780" i="3"/>
  <c r="F779" i="3"/>
  <c r="D779" i="3"/>
  <c r="E779" i="3"/>
  <c r="F681" i="1"/>
  <c r="D681" i="1"/>
  <c r="E681" i="1"/>
  <c r="B683" i="1"/>
  <c r="H682" i="1"/>
  <c r="C682" i="1"/>
  <c r="F680" i="4" l="1"/>
  <c r="D680" i="4"/>
  <c r="E680" i="4"/>
  <c r="H681" i="4"/>
  <c r="B682" i="4"/>
  <c r="C681" i="4"/>
  <c r="F780" i="3"/>
  <c r="D780" i="3"/>
  <c r="E780" i="3"/>
  <c r="B782" i="3"/>
  <c r="H781" i="3"/>
  <c r="C781" i="3"/>
  <c r="F682" i="1"/>
  <c r="E682" i="1"/>
  <c r="D682" i="1"/>
  <c r="B684" i="1"/>
  <c r="H683" i="1"/>
  <c r="C683" i="1"/>
  <c r="H682" i="4" l="1"/>
  <c r="C682" i="4"/>
  <c r="B683" i="4"/>
  <c r="F681" i="4"/>
  <c r="E681" i="4"/>
  <c r="D681" i="4"/>
  <c r="F781" i="3"/>
  <c r="D781" i="3"/>
  <c r="E781" i="3"/>
  <c r="B783" i="3"/>
  <c r="H782" i="3"/>
  <c r="C782" i="3"/>
  <c r="F683" i="1"/>
  <c r="E683" i="1"/>
  <c r="D683" i="1"/>
  <c r="B685" i="1"/>
  <c r="H684" i="1"/>
  <c r="C684" i="1"/>
  <c r="H683" i="4" l="1"/>
  <c r="B684" i="4"/>
  <c r="C683" i="4"/>
  <c r="F682" i="4"/>
  <c r="D682" i="4"/>
  <c r="E682" i="4"/>
  <c r="F782" i="3"/>
  <c r="D782" i="3"/>
  <c r="E782" i="3"/>
  <c r="B784" i="3"/>
  <c r="H783" i="3"/>
  <c r="C783" i="3"/>
  <c r="F684" i="1"/>
  <c r="D684" i="1"/>
  <c r="E684" i="1"/>
  <c r="B686" i="1"/>
  <c r="H685" i="1"/>
  <c r="C685" i="1"/>
  <c r="E683" i="4" l="1"/>
  <c r="D683" i="4"/>
  <c r="F683" i="4"/>
  <c r="C684" i="4"/>
  <c r="H684" i="4"/>
  <c r="B685" i="4"/>
  <c r="F783" i="3"/>
  <c r="D783" i="3"/>
  <c r="E783" i="3"/>
  <c r="B785" i="3"/>
  <c r="H784" i="3"/>
  <c r="C784" i="3"/>
  <c r="F685" i="1"/>
  <c r="D685" i="1"/>
  <c r="E685" i="1"/>
  <c r="B687" i="1"/>
  <c r="H686" i="1"/>
  <c r="C686" i="1"/>
  <c r="H685" i="4" l="1"/>
  <c r="B686" i="4"/>
  <c r="C685" i="4"/>
  <c r="F684" i="4"/>
  <c r="E684" i="4"/>
  <c r="D684" i="4"/>
  <c r="F784" i="3"/>
  <c r="D784" i="3"/>
  <c r="E784" i="3"/>
  <c r="B786" i="3"/>
  <c r="H785" i="3"/>
  <c r="C785" i="3"/>
  <c r="D686" i="1"/>
  <c r="E686" i="1"/>
  <c r="F686" i="1"/>
  <c r="C687" i="1"/>
  <c r="B688" i="1"/>
  <c r="H687" i="1"/>
  <c r="E685" i="4" l="1"/>
  <c r="D685" i="4"/>
  <c r="F685" i="4"/>
  <c r="C686" i="4"/>
  <c r="H686" i="4"/>
  <c r="B687" i="4"/>
  <c r="F785" i="3"/>
  <c r="D785" i="3"/>
  <c r="E785" i="3"/>
  <c r="B787" i="3"/>
  <c r="H786" i="3"/>
  <c r="C786" i="3"/>
  <c r="C688" i="1"/>
  <c r="B689" i="1"/>
  <c r="H688" i="1"/>
  <c r="D687" i="1"/>
  <c r="E687" i="1"/>
  <c r="F687" i="1"/>
  <c r="H687" i="4" l="1"/>
  <c r="B688" i="4"/>
  <c r="C687" i="4"/>
  <c r="F686" i="4"/>
  <c r="E686" i="4"/>
  <c r="D686" i="4"/>
  <c r="F786" i="3"/>
  <c r="D786" i="3"/>
  <c r="E786" i="3"/>
  <c r="B788" i="3"/>
  <c r="H787" i="3"/>
  <c r="C787" i="3"/>
  <c r="D688" i="1"/>
  <c r="E688" i="1"/>
  <c r="F688" i="1"/>
  <c r="C689" i="1"/>
  <c r="B690" i="1"/>
  <c r="H689" i="1"/>
  <c r="E687" i="4" l="1"/>
  <c r="D687" i="4"/>
  <c r="F687" i="4"/>
  <c r="C688" i="4"/>
  <c r="H688" i="4"/>
  <c r="B689" i="4"/>
  <c r="F787" i="3"/>
  <c r="D787" i="3"/>
  <c r="E787" i="3"/>
  <c r="B789" i="3"/>
  <c r="H788" i="3"/>
  <c r="C788" i="3"/>
  <c r="C690" i="1"/>
  <c r="B691" i="1"/>
  <c r="H690" i="1"/>
  <c r="D689" i="1"/>
  <c r="E689" i="1"/>
  <c r="F689" i="1"/>
  <c r="C689" i="4" l="1"/>
  <c r="H689" i="4"/>
  <c r="B690" i="4"/>
  <c r="E688" i="4"/>
  <c r="D688" i="4"/>
  <c r="F688" i="4"/>
  <c r="F788" i="3"/>
  <c r="D788" i="3"/>
  <c r="E788" i="3"/>
  <c r="B790" i="3"/>
  <c r="H789" i="3"/>
  <c r="C789" i="3"/>
  <c r="D690" i="1"/>
  <c r="E690" i="1"/>
  <c r="F690" i="1"/>
  <c r="C691" i="1"/>
  <c r="B692" i="1"/>
  <c r="H691" i="1"/>
  <c r="C690" i="4" l="1"/>
  <c r="H690" i="4"/>
  <c r="B691" i="4"/>
  <c r="E689" i="4"/>
  <c r="D689" i="4"/>
  <c r="F689" i="4"/>
  <c r="F789" i="3"/>
  <c r="D789" i="3"/>
  <c r="E789" i="3"/>
  <c r="B791" i="3"/>
  <c r="H790" i="3"/>
  <c r="C790" i="3"/>
  <c r="B693" i="1"/>
  <c r="H692" i="1"/>
  <c r="C692" i="1"/>
  <c r="F691" i="1"/>
  <c r="D691" i="1"/>
  <c r="E691" i="1"/>
  <c r="C691" i="4" l="1"/>
  <c r="H691" i="4"/>
  <c r="B692" i="4"/>
  <c r="E690" i="4"/>
  <c r="D690" i="4"/>
  <c r="F690" i="4"/>
  <c r="F790" i="3"/>
  <c r="D790" i="3"/>
  <c r="E790" i="3"/>
  <c r="B792" i="3"/>
  <c r="H791" i="3"/>
  <c r="C791" i="3"/>
  <c r="D692" i="1"/>
  <c r="E692" i="1"/>
  <c r="F692" i="1"/>
  <c r="C693" i="1"/>
  <c r="B694" i="1"/>
  <c r="H693" i="1"/>
  <c r="C692" i="4" l="1"/>
  <c r="H692" i="4"/>
  <c r="B693" i="4"/>
  <c r="E691" i="4"/>
  <c r="D691" i="4"/>
  <c r="F691" i="4"/>
  <c r="F791" i="3"/>
  <c r="D791" i="3"/>
  <c r="E791" i="3"/>
  <c r="B793" i="3"/>
  <c r="H792" i="3"/>
  <c r="C792" i="3"/>
  <c r="C694" i="1"/>
  <c r="B695" i="1"/>
  <c r="H694" i="1"/>
  <c r="D693" i="1"/>
  <c r="E693" i="1"/>
  <c r="F693" i="1"/>
  <c r="C693" i="4" l="1"/>
  <c r="H693" i="4"/>
  <c r="B694" i="4"/>
  <c r="E692" i="4"/>
  <c r="F692" i="4"/>
  <c r="D692" i="4"/>
  <c r="F792" i="3"/>
  <c r="D792" i="3"/>
  <c r="E792" i="3"/>
  <c r="B794" i="3"/>
  <c r="H793" i="3"/>
  <c r="C793" i="3"/>
  <c r="F694" i="1"/>
  <c r="D694" i="1"/>
  <c r="E694" i="1"/>
  <c r="B696" i="1"/>
  <c r="H695" i="1"/>
  <c r="C695" i="1"/>
  <c r="C694" i="4" l="1"/>
  <c r="H694" i="4"/>
  <c r="B695" i="4"/>
  <c r="E693" i="4"/>
  <c r="D693" i="4"/>
  <c r="F693" i="4"/>
  <c r="F793" i="3"/>
  <c r="D793" i="3"/>
  <c r="E793" i="3"/>
  <c r="B795" i="3"/>
  <c r="H794" i="3"/>
  <c r="C794" i="3"/>
  <c r="D695" i="1"/>
  <c r="E695" i="1"/>
  <c r="F695" i="1"/>
  <c r="C696" i="1"/>
  <c r="B697" i="1"/>
  <c r="H696" i="1"/>
  <c r="C695" i="4" l="1"/>
  <c r="H695" i="4"/>
  <c r="B696" i="4"/>
  <c r="E694" i="4"/>
  <c r="D694" i="4"/>
  <c r="F694" i="4"/>
  <c r="B796" i="3"/>
  <c r="H795" i="3"/>
  <c r="C795" i="3"/>
  <c r="F794" i="3"/>
  <c r="D794" i="3"/>
  <c r="E794" i="3"/>
  <c r="B698" i="1"/>
  <c r="H697" i="1"/>
  <c r="C697" i="1"/>
  <c r="F696" i="1"/>
  <c r="D696" i="1"/>
  <c r="E696" i="1"/>
  <c r="C696" i="4" l="1"/>
  <c r="B697" i="4"/>
  <c r="H696" i="4"/>
  <c r="E695" i="4"/>
  <c r="D695" i="4"/>
  <c r="F695" i="4"/>
  <c r="F795" i="3"/>
  <c r="D795" i="3"/>
  <c r="E795" i="3"/>
  <c r="B797" i="3"/>
  <c r="H796" i="3"/>
  <c r="C796" i="3"/>
  <c r="D697" i="1"/>
  <c r="E697" i="1"/>
  <c r="F697" i="1"/>
  <c r="C698" i="1"/>
  <c r="B699" i="1"/>
  <c r="H698" i="1"/>
  <c r="E696" i="4" l="1"/>
  <c r="F696" i="4"/>
  <c r="D696" i="4"/>
  <c r="C697" i="4"/>
  <c r="H697" i="4"/>
  <c r="B698" i="4"/>
  <c r="F796" i="3"/>
  <c r="D796" i="3"/>
  <c r="E796" i="3"/>
  <c r="B798" i="3"/>
  <c r="H797" i="3"/>
  <c r="C797" i="3"/>
  <c r="B700" i="1"/>
  <c r="H699" i="1"/>
  <c r="C699" i="1"/>
  <c r="F698" i="1"/>
  <c r="D698" i="1"/>
  <c r="E698" i="1"/>
  <c r="C698" i="4" l="1"/>
  <c r="H698" i="4"/>
  <c r="B699" i="4"/>
  <c r="E697" i="4"/>
  <c r="D697" i="4"/>
  <c r="F697" i="4"/>
  <c r="F797" i="3"/>
  <c r="D797" i="3"/>
  <c r="E797" i="3"/>
  <c r="B799" i="3"/>
  <c r="H798" i="3"/>
  <c r="C798" i="3"/>
  <c r="F699" i="1"/>
  <c r="D699" i="1"/>
  <c r="E699" i="1"/>
  <c r="B701" i="1"/>
  <c r="H700" i="1"/>
  <c r="C700" i="1"/>
  <c r="C699" i="4" l="1"/>
  <c r="H699" i="4"/>
  <c r="B700" i="4"/>
  <c r="E698" i="4"/>
  <c r="D698" i="4"/>
  <c r="F698" i="4"/>
  <c r="F798" i="3"/>
  <c r="D798" i="3"/>
  <c r="E798" i="3"/>
  <c r="B800" i="3"/>
  <c r="H799" i="3"/>
  <c r="C799" i="3"/>
  <c r="D700" i="1"/>
  <c r="E700" i="1"/>
  <c r="F700" i="1"/>
  <c r="C701" i="1"/>
  <c r="B702" i="1"/>
  <c r="H701" i="1"/>
  <c r="C700" i="4" l="1"/>
  <c r="H700" i="4"/>
  <c r="B701" i="4"/>
  <c r="E699" i="4"/>
  <c r="D699" i="4"/>
  <c r="F699" i="4"/>
  <c r="F799" i="3"/>
  <c r="D799" i="3"/>
  <c r="E799" i="3"/>
  <c r="B801" i="3"/>
  <c r="H800" i="3"/>
  <c r="C800" i="3"/>
  <c r="B703" i="1"/>
  <c r="H702" i="1"/>
  <c r="C702" i="1"/>
  <c r="F701" i="1"/>
  <c r="D701" i="1"/>
  <c r="E701" i="1"/>
  <c r="C701" i="4" l="1"/>
  <c r="H701" i="4"/>
  <c r="B702" i="4"/>
  <c r="E700" i="4"/>
  <c r="D700" i="4"/>
  <c r="F700" i="4"/>
  <c r="F800" i="3"/>
  <c r="D800" i="3"/>
  <c r="E800" i="3"/>
  <c r="B802" i="3"/>
  <c r="H801" i="3"/>
  <c r="C801" i="3"/>
  <c r="D702" i="1"/>
  <c r="E702" i="1"/>
  <c r="F702" i="1"/>
  <c r="C703" i="1"/>
  <c r="B704" i="1"/>
  <c r="H703" i="1"/>
  <c r="C702" i="4" l="1"/>
  <c r="H702" i="4"/>
  <c r="B703" i="4"/>
  <c r="E701" i="4"/>
  <c r="D701" i="4"/>
  <c r="F701" i="4"/>
  <c r="F801" i="3"/>
  <c r="D801" i="3"/>
  <c r="E801" i="3"/>
  <c r="B803" i="3"/>
  <c r="H802" i="3"/>
  <c r="C802" i="3"/>
  <c r="C704" i="1"/>
  <c r="B705" i="1"/>
  <c r="H704" i="1"/>
  <c r="D703" i="1"/>
  <c r="E703" i="1"/>
  <c r="F703" i="1"/>
  <c r="C703" i="4" l="1"/>
  <c r="H703" i="4"/>
  <c r="B704" i="4"/>
  <c r="E702" i="4"/>
  <c r="D702" i="4"/>
  <c r="F702" i="4"/>
  <c r="F802" i="3"/>
  <c r="D802" i="3"/>
  <c r="E802" i="3"/>
  <c r="B804" i="3"/>
  <c r="H803" i="3"/>
  <c r="C803" i="3"/>
  <c r="F704" i="1"/>
  <c r="D704" i="1"/>
  <c r="E704" i="1"/>
  <c r="B706" i="1"/>
  <c r="H705" i="1"/>
  <c r="C705" i="1"/>
  <c r="H704" i="4" l="1"/>
  <c r="B705" i="4"/>
  <c r="C704" i="4"/>
  <c r="F703" i="4"/>
  <c r="E703" i="4"/>
  <c r="D703" i="4"/>
  <c r="F803" i="3"/>
  <c r="D803" i="3"/>
  <c r="E803" i="3"/>
  <c r="B805" i="3"/>
  <c r="H804" i="3"/>
  <c r="C804" i="3"/>
  <c r="D705" i="1"/>
  <c r="E705" i="1"/>
  <c r="F705" i="1"/>
  <c r="C706" i="1"/>
  <c r="B707" i="1"/>
  <c r="H706" i="1"/>
  <c r="E704" i="4" l="1"/>
  <c r="D704" i="4"/>
  <c r="F704" i="4"/>
  <c r="C705" i="4"/>
  <c r="H705" i="4"/>
  <c r="B706" i="4"/>
  <c r="F804" i="3"/>
  <c r="D804" i="3"/>
  <c r="E804" i="3"/>
  <c r="B806" i="3"/>
  <c r="H805" i="3"/>
  <c r="C805" i="3"/>
  <c r="B708" i="1"/>
  <c r="H707" i="1"/>
  <c r="C707" i="1"/>
  <c r="F706" i="1"/>
  <c r="D706" i="1"/>
  <c r="E706" i="1"/>
  <c r="H706" i="4" l="1"/>
  <c r="B707" i="4"/>
  <c r="C706" i="4"/>
  <c r="F705" i="4"/>
  <c r="E705" i="4"/>
  <c r="D705" i="4"/>
  <c r="B807" i="3"/>
  <c r="H806" i="3"/>
  <c r="C806" i="3"/>
  <c r="F805" i="3"/>
  <c r="D805" i="3"/>
  <c r="E805" i="3"/>
  <c r="D707" i="1"/>
  <c r="E707" i="1"/>
  <c r="F707" i="1"/>
  <c r="C708" i="1"/>
  <c r="B709" i="1"/>
  <c r="H708" i="1"/>
  <c r="E706" i="4" l="1"/>
  <c r="D706" i="4"/>
  <c r="F706" i="4"/>
  <c r="C707" i="4"/>
  <c r="B708" i="4"/>
  <c r="H707" i="4"/>
  <c r="F806" i="3"/>
  <c r="D806" i="3"/>
  <c r="E806" i="3"/>
  <c r="B808" i="3"/>
  <c r="H807" i="3"/>
  <c r="C807" i="3"/>
  <c r="B710" i="1"/>
  <c r="H709" i="1"/>
  <c r="C709" i="1"/>
  <c r="F708" i="1"/>
  <c r="D708" i="1"/>
  <c r="E708" i="1"/>
  <c r="H708" i="4" l="1"/>
  <c r="B709" i="4"/>
  <c r="C708" i="4"/>
  <c r="F707" i="4"/>
  <c r="E707" i="4"/>
  <c r="D707" i="4"/>
  <c r="F807" i="3"/>
  <c r="D807" i="3"/>
  <c r="E807" i="3"/>
  <c r="B809" i="3"/>
  <c r="H808" i="3"/>
  <c r="C808" i="3"/>
  <c r="B711" i="1"/>
  <c r="H710" i="1"/>
  <c r="C710" i="1"/>
  <c r="F709" i="1"/>
  <c r="D709" i="1"/>
  <c r="E709" i="1"/>
  <c r="E708" i="4" l="1"/>
  <c r="D708" i="4"/>
  <c r="F708" i="4"/>
  <c r="C709" i="4"/>
  <c r="H709" i="4"/>
  <c r="B710" i="4"/>
  <c r="F808" i="3"/>
  <c r="D808" i="3"/>
  <c r="E808" i="3"/>
  <c r="B810" i="3"/>
  <c r="H809" i="3"/>
  <c r="C809" i="3"/>
  <c r="D710" i="1"/>
  <c r="E710" i="1"/>
  <c r="F710" i="1"/>
  <c r="C711" i="1"/>
  <c r="B712" i="1"/>
  <c r="H711" i="1"/>
  <c r="C710" i="4" l="1"/>
  <c r="H710" i="4"/>
  <c r="B711" i="4"/>
  <c r="E709" i="4"/>
  <c r="D709" i="4"/>
  <c r="F709" i="4"/>
  <c r="F809" i="3"/>
  <c r="D809" i="3"/>
  <c r="E809" i="3"/>
  <c r="B811" i="3"/>
  <c r="H810" i="3"/>
  <c r="C810" i="3"/>
  <c r="B713" i="1"/>
  <c r="H712" i="1"/>
  <c r="C712" i="1"/>
  <c r="F711" i="1"/>
  <c r="D711" i="1"/>
  <c r="E711" i="1"/>
  <c r="H711" i="4" l="1"/>
  <c r="B712" i="4"/>
  <c r="C711" i="4"/>
  <c r="F710" i="4"/>
  <c r="E710" i="4"/>
  <c r="D710" i="4"/>
  <c r="F810" i="3"/>
  <c r="D810" i="3"/>
  <c r="E810" i="3"/>
  <c r="B812" i="3"/>
  <c r="H811" i="3"/>
  <c r="C811" i="3"/>
  <c r="D712" i="1"/>
  <c r="E712" i="1"/>
  <c r="F712" i="1"/>
  <c r="C713" i="1"/>
  <c r="B714" i="1"/>
  <c r="H713" i="1"/>
  <c r="E711" i="4" l="1"/>
  <c r="D711" i="4"/>
  <c r="F711" i="4"/>
  <c r="C712" i="4"/>
  <c r="H712" i="4"/>
  <c r="B713" i="4"/>
  <c r="F811" i="3"/>
  <c r="D811" i="3"/>
  <c r="E811" i="3"/>
  <c r="B813" i="3"/>
  <c r="H812" i="3"/>
  <c r="C812" i="3"/>
  <c r="B715" i="1"/>
  <c r="H714" i="1"/>
  <c r="C714" i="1"/>
  <c r="F713" i="1"/>
  <c r="D713" i="1"/>
  <c r="E713" i="1"/>
  <c r="H713" i="4" l="1"/>
  <c r="B714" i="4"/>
  <c r="C713" i="4"/>
  <c r="F712" i="4"/>
  <c r="D712" i="4"/>
  <c r="E712" i="4"/>
  <c r="F812" i="3"/>
  <c r="D812" i="3"/>
  <c r="E812" i="3"/>
  <c r="B814" i="3"/>
  <c r="H813" i="3"/>
  <c r="C813" i="3"/>
  <c r="D714" i="1"/>
  <c r="E714" i="1"/>
  <c r="F714" i="1"/>
  <c r="C715" i="1"/>
  <c r="B716" i="1"/>
  <c r="H715" i="1"/>
  <c r="E713" i="4" l="1"/>
  <c r="D713" i="4"/>
  <c r="F713" i="4"/>
  <c r="C714" i="4"/>
  <c r="B715" i="4"/>
  <c r="H714" i="4"/>
  <c r="F813" i="3"/>
  <c r="D813" i="3"/>
  <c r="E813" i="3"/>
  <c r="B815" i="3"/>
  <c r="H814" i="3"/>
  <c r="C814" i="3"/>
  <c r="C716" i="1"/>
  <c r="B717" i="1"/>
  <c r="H716" i="1"/>
  <c r="D715" i="1"/>
  <c r="E715" i="1"/>
  <c r="F715" i="1"/>
  <c r="H715" i="4" l="1"/>
  <c r="B716" i="4"/>
  <c r="C715" i="4"/>
  <c r="F714" i="4"/>
  <c r="E714" i="4"/>
  <c r="D714" i="4"/>
  <c r="F814" i="3"/>
  <c r="D814" i="3"/>
  <c r="E814" i="3"/>
  <c r="B816" i="3"/>
  <c r="H815" i="3"/>
  <c r="C815" i="3"/>
  <c r="D716" i="1"/>
  <c r="E716" i="1"/>
  <c r="F716" i="1"/>
  <c r="C717" i="1"/>
  <c r="H717" i="1"/>
  <c r="B718" i="1"/>
  <c r="E715" i="4" l="1"/>
  <c r="D715" i="4"/>
  <c r="F715" i="4"/>
  <c r="C716" i="4"/>
  <c r="H716" i="4"/>
  <c r="B717" i="4"/>
  <c r="F815" i="3"/>
  <c r="D815" i="3"/>
  <c r="E815" i="3"/>
  <c r="B817" i="3"/>
  <c r="H816" i="3"/>
  <c r="C816" i="3"/>
  <c r="B719" i="1"/>
  <c r="H718" i="1"/>
  <c r="C718" i="1"/>
  <c r="F717" i="1"/>
  <c r="D717" i="1"/>
  <c r="E717" i="1"/>
  <c r="H717" i="4" l="1"/>
  <c r="B718" i="4"/>
  <c r="C717" i="4"/>
  <c r="F716" i="4"/>
  <c r="D716" i="4"/>
  <c r="E716" i="4"/>
  <c r="F816" i="3"/>
  <c r="D816" i="3"/>
  <c r="E816" i="3"/>
  <c r="B818" i="3"/>
  <c r="H817" i="3"/>
  <c r="C817" i="3"/>
  <c r="D718" i="1"/>
  <c r="E718" i="1"/>
  <c r="F718" i="1"/>
  <c r="C719" i="1"/>
  <c r="B720" i="1"/>
  <c r="H719" i="1"/>
  <c r="E717" i="4" l="1"/>
  <c r="D717" i="4"/>
  <c r="F717" i="4"/>
  <c r="C718" i="4"/>
  <c r="B719" i="4"/>
  <c r="H718" i="4"/>
  <c r="F817" i="3"/>
  <c r="D817" i="3"/>
  <c r="E817" i="3"/>
  <c r="B819" i="3"/>
  <c r="H818" i="3"/>
  <c r="C818" i="3"/>
  <c r="B721" i="1"/>
  <c r="H720" i="1"/>
  <c r="C720" i="1"/>
  <c r="F719" i="1"/>
  <c r="D719" i="1"/>
  <c r="E719" i="1"/>
  <c r="H719" i="4" l="1"/>
  <c r="B720" i="4"/>
  <c r="C719" i="4"/>
  <c r="F718" i="4"/>
  <c r="E718" i="4"/>
  <c r="D718" i="4"/>
  <c r="B820" i="3"/>
  <c r="H819" i="3"/>
  <c r="C819" i="3"/>
  <c r="F818" i="3"/>
  <c r="D818" i="3"/>
  <c r="E818" i="3"/>
  <c r="D720" i="1"/>
  <c r="E720" i="1"/>
  <c r="F720" i="1"/>
  <c r="C721" i="1"/>
  <c r="B722" i="1"/>
  <c r="H721" i="1"/>
  <c r="E719" i="4" l="1"/>
  <c r="D719" i="4"/>
  <c r="F719" i="4"/>
  <c r="C720" i="4"/>
  <c r="H720" i="4"/>
  <c r="B721" i="4"/>
  <c r="F819" i="3"/>
  <c r="D819" i="3"/>
  <c r="E819" i="3"/>
  <c r="B821" i="3"/>
  <c r="H820" i="3"/>
  <c r="C820" i="3"/>
  <c r="B723" i="1"/>
  <c r="H722" i="1"/>
  <c r="C722" i="1"/>
  <c r="F721" i="1"/>
  <c r="D721" i="1"/>
  <c r="E721" i="1"/>
  <c r="H721" i="4" l="1"/>
  <c r="B722" i="4"/>
  <c r="C721" i="4"/>
  <c r="F720" i="4"/>
  <c r="E720" i="4"/>
  <c r="D720" i="4"/>
  <c r="B822" i="3"/>
  <c r="H821" i="3"/>
  <c r="C821" i="3"/>
  <c r="F820" i="3"/>
  <c r="D820" i="3"/>
  <c r="E820" i="3"/>
  <c r="C723" i="1"/>
  <c r="B724" i="1"/>
  <c r="H723" i="1"/>
  <c r="D722" i="1"/>
  <c r="E722" i="1"/>
  <c r="F722" i="1"/>
  <c r="F721" i="4" l="1"/>
  <c r="E721" i="4"/>
  <c r="D721" i="4"/>
  <c r="H722" i="4"/>
  <c r="B723" i="4"/>
  <c r="C722" i="4"/>
  <c r="F821" i="3"/>
  <c r="D821" i="3"/>
  <c r="E821" i="3"/>
  <c r="B823" i="3"/>
  <c r="H822" i="3"/>
  <c r="C822" i="3"/>
  <c r="F723" i="1"/>
  <c r="D723" i="1"/>
  <c r="E723" i="1"/>
  <c r="B725" i="1"/>
  <c r="H724" i="1"/>
  <c r="C724" i="1"/>
  <c r="H723" i="4" l="1"/>
  <c r="B724" i="4"/>
  <c r="C723" i="4"/>
  <c r="F722" i="4"/>
  <c r="E722" i="4"/>
  <c r="D722" i="4"/>
  <c r="F822" i="3"/>
  <c r="D822" i="3"/>
  <c r="E822" i="3"/>
  <c r="B824" i="3"/>
  <c r="H823" i="3"/>
  <c r="C823" i="3"/>
  <c r="D724" i="1"/>
  <c r="E724" i="1"/>
  <c r="F724" i="1"/>
  <c r="C725" i="1"/>
  <c r="B726" i="1"/>
  <c r="H725" i="1"/>
  <c r="F723" i="4" l="1"/>
  <c r="E723" i="4"/>
  <c r="D723" i="4"/>
  <c r="H724" i="4"/>
  <c r="B725" i="4"/>
  <c r="C724" i="4"/>
  <c r="B825" i="3"/>
  <c r="H824" i="3"/>
  <c r="C824" i="3"/>
  <c r="F823" i="3"/>
  <c r="D823" i="3"/>
  <c r="E823" i="3"/>
  <c r="B727" i="1"/>
  <c r="H726" i="1"/>
  <c r="C726" i="1"/>
  <c r="F725" i="1"/>
  <c r="D725" i="1"/>
  <c r="E725" i="1"/>
  <c r="H725" i="4" l="1"/>
  <c r="B726" i="4"/>
  <c r="C725" i="4"/>
  <c r="F724" i="4"/>
  <c r="E724" i="4"/>
  <c r="D724" i="4"/>
  <c r="F824" i="3"/>
  <c r="D824" i="3"/>
  <c r="E824" i="3"/>
  <c r="B826" i="3"/>
  <c r="H825" i="3"/>
  <c r="C825" i="3"/>
  <c r="D726" i="1"/>
  <c r="E726" i="1"/>
  <c r="F726" i="1"/>
  <c r="C727" i="1"/>
  <c r="B728" i="1"/>
  <c r="H727" i="1"/>
  <c r="E725" i="4" l="1"/>
  <c r="D725" i="4"/>
  <c r="F725" i="4"/>
  <c r="C726" i="4"/>
  <c r="H726" i="4"/>
  <c r="B727" i="4"/>
  <c r="F825" i="3"/>
  <c r="D825" i="3"/>
  <c r="E825" i="3"/>
  <c r="B827" i="3"/>
  <c r="H826" i="3"/>
  <c r="C826" i="3"/>
  <c r="B729" i="1"/>
  <c r="H728" i="1"/>
  <c r="C728" i="1"/>
  <c r="F727" i="1"/>
  <c r="E727" i="1"/>
  <c r="D727" i="1"/>
  <c r="H727" i="4" l="1"/>
  <c r="B728" i="4"/>
  <c r="C727" i="4"/>
  <c r="F726" i="4"/>
  <c r="E726" i="4"/>
  <c r="D726" i="4"/>
  <c r="F826" i="3"/>
  <c r="D826" i="3"/>
  <c r="E826" i="3"/>
  <c r="B828" i="3"/>
  <c r="H827" i="3"/>
  <c r="C827" i="3"/>
  <c r="D728" i="1"/>
  <c r="E728" i="1"/>
  <c r="F728" i="1"/>
  <c r="C729" i="1"/>
  <c r="B730" i="1"/>
  <c r="H729" i="1"/>
  <c r="E727" i="4" l="1"/>
  <c r="D727" i="4"/>
  <c r="F727" i="4"/>
  <c r="C728" i="4"/>
  <c r="H728" i="4"/>
  <c r="B729" i="4"/>
  <c r="F827" i="3"/>
  <c r="D827" i="3"/>
  <c r="E827" i="3"/>
  <c r="B829" i="3"/>
  <c r="H828" i="3"/>
  <c r="C828" i="3"/>
  <c r="B731" i="1"/>
  <c r="H730" i="1"/>
  <c r="C730" i="1"/>
  <c r="F729" i="1"/>
  <c r="D729" i="1"/>
  <c r="E729" i="1"/>
  <c r="H729" i="4" l="1"/>
  <c r="B730" i="4"/>
  <c r="C729" i="4"/>
  <c r="F728" i="4"/>
  <c r="E728" i="4"/>
  <c r="D728" i="4"/>
  <c r="F828" i="3"/>
  <c r="D828" i="3"/>
  <c r="E828" i="3"/>
  <c r="B830" i="3"/>
  <c r="H829" i="3"/>
  <c r="C829" i="3"/>
  <c r="D730" i="1"/>
  <c r="E730" i="1"/>
  <c r="F730" i="1"/>
  <c r="C731" i="1"/>
  <c r="B732" i="1"/>
  <c r="H731" i="1"/>
  <c r="E729" i="4" l="1"/>
  <c r="D729" i="4"/>
  <c r="F729" i="4"/>
  <c r="C730" i="4"/>
  <c r="H730" i="4"/>
  <c r="B731" i="4"/>
  <c r="F829" i="3"/>
  <c r="D829" i="3"/>
  <c r="E829" i="3"/>
  <c r="B831" i="3"/>
  <c r="H830" i="3"/>
  <c r="C830" i="3"/>
  <c r="B733" i="1"/>
  <c r="H732" i="1"/>
  <c r="C732" i="1"/>
  <c r="F731" i="1"/>
  <c r="D731" i="1"/>
  <c r="E731" i="1"/>
  <c r="H731" i="4" l="1"/>
  <c r="B732" i="4"/>
  <c r="C731" i="4"/>
  <c r="F730" i="4"/>
  <c r="D730" i="4"/>
  <c r="E730" i="4"/>
  <c r="F830" i="3"/>
  <c r="D830" i="3"/>
  <c r="E830" i="3"/>
  <c r="B832" i="3"/>
  <c r="H831" i="3"/>
  <c r="C831" i="3"/>
  <c r="D732" i="1"/>
  <c r="E732" i="1"/>
  <c r="F732" i="1"/>
  <c r="C733" i="1"/>
  <c r="B734" i="1"/>
  <c r="H733" i="1"/>
  <c r="E731" i="4" l="1"/>
  <c r="D731" i="4"/>
  <c r="F731" i="4"/>
  <c r="C732" i="4"/>
  <c r="H732" i="4"/>
  <c r="B733" i="4"/>
  <c r="B833" i="3"/>
  <c r="H832" i="3"/>
  <c r="C832" i="3"/>
  <c r="F831" i="3"/>
  <c r="D831" i="3"/>
  <c r="E831" i="3"/>
  <c r="B735" i="1"/>
  <c r="H734" i="1"/>
  <c r="C734" i="1"/>
  <c r="F733" i="1"/>
  <c r="D733" i="1"/>
  <c r="E733" i="1"/>
  <c r="H733" i="4" l="1"/>
  <c r="B734" i="4"/>
  <c r="C733" i="4"/>
  <c r="F732" i="4"/>
  <c r="E732" i="4"/>
  <c r="D732" i="4"/>
  <c r="F832" i="3"/>
  <c r="D832" i="3"/>
  <c r="E832" i="3"/>
  <c r="B834" i="3"/>
  <c r="H833" i="3"/>
  <c r="C833" i="3"/>
  <c r="C735" i="1"/>
  <c r="H735" i="1"/>
  <c r="B736" i="1"/>
  <c r="D734" i="1"/>
  <c r="E734" i="1"/>
  <c r="F734" i="1"/>
  <c r="E733" i="4" l="1"/>
  <c r="D733" i="4"/>
  <c r="F733" i="4"/>
  <c r="C734" i="4"/>
  <c r="H734" i="4"/>
  <c r="B735" i="4"/>
  <c r="B835" i="3"/>
  <c r="H834" i="3"/>
  <c r="C834" i="3"/>
  <c r="F833" i="3"/>
  <c r="D833" i="3"/>
  <c r="E833" i="3"/>
  <c r="B737" i="1"/>
  <c r="H736" i="1"/>
  <c r="C736" i="1"/>
  <c r="F735" i="1"/>
  <c r="D735" i="1"/>
  <c r="E735" i="1"/>
  <c r="H735" i="4" l="1"/>
  <c r="B736" i="4"/>
  <c r="C735" i="4"/>
  <c r="F734" i="4"/>
  <c r="E734" i="4"/>
  <c r="D734" i="4"/>
  <c r="F834" i="3"/>
  <c r="D834" i="3"/>
  <c r="E834" i="3"/>
  <c r="B836" i="3"/>
  <c r="H835" i="3"/>
  <c r="C835" i="3"/>
  <c r="D736" i="1"/>
  <c r="E736" i="1"/>
  <c r="F736" i="1"/>
  <c r="C737" i="1"/>
  <c r="B738" i="1"/>
  <c r="H737" i="1"/>
  <c r="E735" i="4" l="1"/>
  <c r="D735" i="4"/>
  <c r="F735" i="4"/>
  <c r="C736" i="4"/>
  <c r="H736" i="4"/>
  <c r="B737" i="4"/>
  <c r="F835" i="3"/>
  <c r="D835" i="3"/>
  <c r="E835" i="3"/>
  <c r="B837" i="3"/>
  <c r="H836" i="3"/>
  <c r="C836" i="3"/>
  <c r="B739" i="1"/>
  <c r="H738" i="1"/>
  <c r="C738" i="1"/>
  <c r="F737" i="1"/>
  <c r="E737" i="1"/>
  <c r="D737" i="1"/>
  <c r="H737" i="4" l="1"/>
  <c r="B738" i="4"/>
  <c r="C737" i="4"/>
  <c r="F736" i="4"/>
  <c r="E736" i="4"/>
  <c r="D736" i="4"/>
  <c r="F836" i="3"/>
  <c r="D836" i="3"/>
  <c r="E836" i="3"/>
  <c r="B838" i="3"/>
  <c r="H837" i="3"/>
  <c r="C837" i="3"/>
  <c r="D738" i="1"/>
  <c r="E738" i="1"/>
  <c r="F738" i="1"/>
  <c r="C739" i="1"/>
  <c r="B740" i="1"/>
  <c r="H739" i="1"/>
  <c r="E737" i="4" l="1"/>
  <c r="D737" i="4"/>
  <c r="F737" i="4"/>
  <c r="C738" i="4"/>
  <c r="H738" i="4"/>
  <c r="B739" i="4"/>
  <c r="F837" i="3"/>
  <c r="D837" i="3"/>
  <c r="E837" i="3"/>
  <c r="B839" i="3"/>
  <c r="H838" i="3"/>
  <c r="C838" i="3"/>
  <c r="B741" i="1"/>
  <c r="H740" i="1"/>
  <c r="C740" i="1"/>
  <c r="F739" i="1"/>
  <c r="D739" i="1"/>
  <c r="E739" i="1"/>
  <c r="H739" i="4" l="1"/>
  <c r="B740" i="4"/>
  <c r="C739" i="4"/>
  <c r="F738" i="4"/>
  <c r="E738" i="4"/>
  <c r="D738" i="4"/>
  <c r="F838" i="3"/>
  <c r="D838" i="3"/>
  <c r="E838" i="3"/>
  <c r="B840" i="3"/>
  <c r="H839" i="3"/>
  <c r="C839" i="3"/>
  <c r="D740" i="1"/>
  <c r="E740" i="1"/>
  <c r="F740" i="1"/>
  <c r="C741" i="1"/>
  <c r="B742" i="1"/>
  <c r="H741" i="1"/>
  <c r="E739" i="4" l="1"/>
  <c r="D739" i="4"/>
  <c r="F739" i="4"/>
  <c r="C740" i="4"/>
  <c r="H740" i="4"/>
  <c r="B741" i="4"/>
  <c r="F839" i="3"/>
  <c r="D839" i="3"/>
  <c r="E839" i="3"/>
  <c r="B841" i="3"/>
  <c r="H840" i="3"/>
  <c r="C840" i="3"/>
  <c r="B743" i="1"/>
  <c r="H742" i="1"/>
  <c r="C742" i="1"/>
  <c r="F741" i="1"/>
  <c r="D741" i="1"/>
  <c r="E741" i="1"/>
  <c r="H741" i="4" l="1"/>
  <c r="B742" i="4"/>
  <c r="C741" i="4"/>
  <c r="F740" i="4"/>
  <c r="D740" i="4"/>
  <c r="E740" i="4"/>
  <c r="F840" i="3"/>
  <c r="D840" i="3"/>
  <c r="E840" i="3"/>
  <c r="B842" i="3"/>
  <c r="H841" i="3"/>
  <c r="C841" i="3"/>
  <c r="F742" i="1"/>
  <c r="D742" i="1"/>
  <c r="E742" i="1"/>
  <c r="B744" i="1"/>
  <c r="H743" i="1"/>
  <c r="C743" i="1"/>
  <c r="E741" i="4" l="1"/>
  <c r="D741" i="4"/>
  <c r="F741" i="4"/>
  <c r="C742" i="4"/>
  <c r="H742" i="4"/>
  <c r="B743" i="4"/>
  <c r="F841" i="3"/>
  <c r="D841" i="3"/>
  <c r="E841" i="3"/>
  <c r="B843" i="3"/>
  <c r="H842" i="3"/>
  <c r="C842" i="3"/>
  <c r="D743" i="1"/>
  <c r="E743" i="1"/>
  <c r="F743" i="1"/>
  <c r="C744" i="1"/>
  <c r="B745" i="1"/>
  <c r="H744" i="1"/>
  <c r="H743" i="4" l="1"/>
  <c r="B744" i="4"/>
  <c r="C743" i="4"/>
  <c r="F742" i="4"/>
  <c r="E742" i="4"/>
  <c r="D742" i="4"/>
  <c r="F842" i="3"/>
  <c r="D842" i="3"/>
  <c r="E842" i="3"/>
  <c r="B844" i="3"/>
  <c r="H843" i="3"/>
  <c r="C843" i="3"/>
  <c r="B746" i="1"/>
  <c r="H745" i="1"/>
  <c r="C745" i="1"/>
  <c r="F744" i="1"/>
  <c r="D744" i="1"/>
  <c r="E744" i="1"/>
  <c r="E743" i="4" l="1"/>
  <c r="D743" i="4"/>
  <c r="F743" i="4"/>
  <c r="C744" i="4"/>
  <c r="H744" i="4"/>
  <c r="B745" i="4"/>
  <c r="F843" i="3"/>
  <c r="D843" i="3"/>
  <c r="E843" i="3"/>
  <c r="B845" i="3"/>
  <c r="H844" i="3"/>
  <c r="C844" i="3"/>
  <c r="B747" i="1"/>
  <c r="H746" i="1"/>
  <c r="C746" i="1"/>
  <c r="F745" i="1"/>
  <c r="D745" i="1"/>
  <c r="E745" i="1"/>
  <c r="H745" i="4" l="1"/>
  <c r="B746" i="4"/>
  <c r="C745" i="4"/>
  <c r="F744" i="4"/>
  <c r="D744" i="4"/>
  <c r="E744" i="4"/>
  <c r="F844" i="3"/>
  <c r="D844" i="3"/>
  <c r="E844" i="3"/>
  <c r="B846" i="3"/>
  <c r="H845" i="3"/>
  <c r="C845" i="3"/>
  <c r="D746" i="1"/>
  <c r="E746" i="1"/>
  <c r="F746" i="1"/>
  <c r="C747" i="1"/>
  <c r="H747" i="1"/>
  <c r="B748" i="1"/>
  <c r="E745" i="4" l="1"/>
  <c r="D745" i="4"/>
  <c r="F745" i="4"/>
  <c r="C746" i="4"/>
  <c r="B747" i="4"/>
  <c r="H746" i="4"/>
  <c r="F845" i="3"/>
  <c r="D845" i="3"/>
  <c r="E845" i="3"/>
  <c r="B847" i="3"/>
  <c r="H846" i="3"/>
  <c r="C846" i="3"/>
  <c r="B749" i="1"/>
  <c r="H748" i="1"/>
  <c r="C748" i="1"/>
  <c r="F747" i="1"/>
  <c r="D747" i="1"/>
  <c r="E747" i="1"/>
  <c r="H747" i="4" l="1"/>
  <c r="B748" i="4"/>
  <c r="C747" i="4"/>
  <c r="F746" i="4"/>
  <c r="D746" i="4"/>
  <c r="E746" i="4"/>
  <c r="F846" i="3"/>
  <c r="D846" i="3"/>
  <c r="E846" i="3"/>
  <c r="B848" i="3"/>
  <c r="H847" i="3"/>
  <c r="C847" i="3"/>
  <c r="D748" i="1"/>
  <c r="E748" i="1"/>
  <c r="F748" i="1"/>
  <c r="C749" i="1"/>
  <c r="B750" i="1"/>
  <c r="H749" i="1"/>
  <c r="E747" i="4" l="1"/>
  <c r="D747" i="4"/>
  <c r="F747" i="4"/>
  <c r="C748" i="4"/>
  <c r="H748" i="4"/>
  <c r="B749" i="4"/>
  <c r="F847" i="3"/>
  <c r="D847" i="3"/>
  <c r="E847" i="3"/>
  <c r="B849" i="3"/>
  <c r="H848" i="3"/>
  <c r="C848" i="3"/>
  <c r="B751" i="1"/>
  <c r="H750" i="1"/>
  <c r="C750" i="1"/>
  <c r="F749" i="1"/>
  <c r="D749" i="1"/>
  <c r="E749" i="1"/>
  <c r="H749" i="4" l="1"/>
  <c r="B750" i="4"/>
  <c r="C749" i="4"/>
  <c r="F748" i="4"/>
  <c r="E748" i="4"/>
  <c r="D748" i="4"/>
  <c r="F848" i="3"/>
  <c r="D848" i="3"/>
  <c r="E848" i="3"/>
  <c r="B850" i="3"/>
  <c r="H849" i="3"/>
  <c r="C849" i="3"/>
  <c r="D750" i="1"/>
  <c r="E750" i="1"/>
  <c r="F750" i="1"/>
  <c r="C751" i="1"/>
  <c r="B752" i="1"/>
  <c r="H751" i="1"/>
  <c r="E749" i="4" l="1"/>
  <c r="D749" i="4"/>
  <c r="F749" i="4"/>
  <c r="C750" i="4"/>
  <c r="H750" i="4"/>
  <c r="B751" i="4"/>
  <c r="B851" i="3"/>
  <c r="H850" i="3"/>
  <c r="C850" i="3"/>
  <c r="F849" i="3"/>
  <c r="D849" i="3"/>
  <c r="E849" i="3"/>
  <c r="C752" i="1"/>
  <c r="B753" i="1"/>
  <c r="H752" i="1"/>
  <c r="D751" i="1"/>
  <c r="E751" i="1"/>
  <c r="F751" i="1"/>
  <c r="H751" i="4" l="1"/>
  <c r="B752" i="4"/>
  <c r="C751" i="4"/>
  <c r="F750" i="4"/>
  <c r="D750" i="4"/>
  <c r="E750" i="4"/>
  <c r="F850" i="3"/>
  <c r="D850" i="3"/>
  <c r="E850" i="3"/>
  <c r="B852" i="3"/>
  <c r="H851" i="3"/>
  <c r="C851" i="3"/>
  <c r="F752" i="1"/>
  <c r="D752" i="1"/>
  <c r="E752" i="1"/>
  <c r="B754" i="1"/>
  <c r="H753" i="1"/>
  <c r="C753" i="1"/>
  <c r="E751" i="4" l="1"/>
  <c r="D751" i="4"/>
  <c r="F751" i="4"/>
  <c r="C752" i="4"/>
  <c r="H752" i="4"/>
  <c r="B753" i="4"/>
  <c r="B853" i="3"/>
  <c r="H852" i="3"/>
  <c r="C852" i="3"/>
  <c r="F851" i="3"/>
  <c r="D851" i="3"/>
  <c r="E851" i="3"/>
  <c r="D753" i="1"/>
  <c r="E753" i="1"/>
  <c r="F753" i="1"/>
  <c r="C754" i="1"/>
  <c r="H754" i="1"/>
  <c r="B755" i="1"/>
  <c r="H753" i="4" l="1"/>
  <c r="B754" i="4"/>
  <c r="C753" i="4"/>
  <c r="F752" i="4"/>
  <c r="E752" i="4"/>
  <c r="D752" i="4"/>
  <c r="F852" i="3"/>
  <c r="D852" i="3"/>
  <c r="E852" i="3"/>
  <c r="B854" i="3"/>
  <c r="H853" i="3"/>
  <c r="C853" i="3"/>
  <c r="B756" i="1"/>
  <c r="H755" i="1"/>
  <c r="C755" i="1"/>
  <c r="F754" i="1"/>
  <c r="D754" i="1"/>
  <c r="E754" i="1"/>
  <c r="E753" i="4" l="1"/>
  <c r="D753" i="4"/>
  <c r="F753" i="4"/>
  <c r="C754" i="4"/>
  <c r="B755" i="4"/>
  <c r="H754" i="4"/>
  <c r="B855" i="3"/>
  <c r="H854" i="3"/>
  <c r="C854" i="3"/>
  <c r="F853" i="3"/>
  <c r="D853" i="3"/>
  <c r="E853" i="3"/>
  <c r="D755" i="1"/>
  <c r="E755" i="1"/>
  <c r="F755" i="1"/>
  <c r="C756" i="1"/>
  <c r="B757" i="1"/>
  <c r="H756" i="1"/>
  <c r="H755" i="4" l="1"/>
  <c r="B756" i="4"/>
  <c r="C755" i="4"/>
  <c r="F754" i="4"/>
  <c r="E754" i="4"/>
  <c r="D754" i="4"/>
  <c r="F854" i="3"/>
  <c r="D854" i="3"/>
  <c r="E854" i="3"/>
  <c r="B856" i="3"/>
  <c r="H855" i="3"/>
  <c r="C855" i="3"/>
  <c r="B758" i="1"/>
  <c r="H757" i="1"/>
  <c r="C757" i="1"/>
  <c r="F756" i="1"/>
  <c r="D756" i="1"/>
  <c r="E756" i="1"/>
  <c r="E755" i="4" l="1"/>
  <c r="D755" i="4"/>
  <c r="F755" i="4"/>
  <c r="C756" i="4"/>
  <c r="B757" i="4"/>
  <c r="H756" i="4"/>
  <c r="F855" i="3"/>
  <c r="D855" i="3"/>
  <c r="E855" i="3"/>
  <c r="B857" i="3"/>
  <c r="H856" i="3"/>
  <c r="C856" i="3"/>
  <c r="B759" i="1"/>
  <c r="H758" i="1"/>
  <c r="C758" i="1"/>
  <c r="F757" i="1"/>
  <c r="D757" i="1"/>
  <c r="E757" i="1"/>
  <c r="H757" i="4" l="1"/>
  <c r="B758" i="4"/>
  <c r="C757" i="4"/>
  <c r="F756" i="4"/>
  <c r="E756" i="4"/>
  <c r="D756" i="4"/>
  <c r="F856" i="3"/>
  <c r="D856" i="3"/>
  <c r="E856" i="3"/>
  <c r="B858" i="3"/>
  <c r="H857" i="3"/>
  <c r="C857" i="3"/>
  <c r="D758" i="1"/>
  <c r="E758" i="1"/>
  <c r="F758" i="1"/>
  <c r="C759" i="1"/>
  <c r="B760" i="1"/>
  <c r="H759" i="1"/>
  <c r="E757" i="4" l="1"/>
  <c r="D757" i="4"/>
  <c r="F757" i="4"/>
  <c r="C758" i="4"/>
  <c r="B759" i="4"/>
  <c r="H758" i="4"/>
  <c r="F857" i="3"/>
  <c r="D857" i="3"/>
  <c r="E857" i="3"/>
  <c r="B859" i="3"/>
  <c r="H858" i="3"/>
  <c r="C858" i="3"/>
  <c r="B761" i="1"/>
  <c r="H760" i="1"/>
  <c r="C760" i="1"/>
  <c r="F759" i="1"/>
  <c r="D759" i="1"/>
  <c r="E759" i="1"/>
  <c r="C759" i="4" l="1"/>
  <c r="H759" i="4"/>
  <c r="B760" i="4"/>
  <c r="E758" i="4"/>
  <c r="D758" i="4"/>
  <c r="F758" i="4"/>
  <c r="F858" i="3"/>
  <c r="D858" i="3"/>
  <c r="E858" i="3"/>
  <c r="B860" i="3"/>
  <c r="H859" i="3"/>
  <c r="C859" i="3"/>
  <c r="D760" i="1"/>
  <c r="E760" i="1"/>
  <c r="F760" i="1"/>
  <c r="C761" i="1"/>
  <c r="B762" i="1"/>
  <c r="H761" i="1"/>
  <c r="C760" i="4" l="1"/>
  <c r="H760" i="4"/>
  <c r="B761" i="4"/>
  <c r="E759" i="4"/>
  <c r="D759" i="4"/>
  <c r="F759" i="4"/>
  <c r="F859" i="3"/>
  <c r="D859" i="3"/>
  <c r="E859" i="3"/>
  <c r="B861" i="3"/>
  <c r="H860" i="3"/>
  <c r="C860" i="3"/>
  <c r="B763" i="1"/>
  <c r="H762" i="1"/>
  <c r="C762" i="1"/>
  <c r="F761" i="1"/>
  <c r="D761" i="1"/>
  <c r="E761" i="1"/>
  <c r="H761" i="4" l="1"/>
  <c r="B762" i="4"/>
  <c r="C761" i="4"/>
  <c r="F760" i="4"/>
  <c r="E760" i="4"/>
  <c r="D760" i="4"/>
  <c r="F860" i="3"/>
  <c r="D860" i="3"/>
  <c r="E860" i="3"/>
  <c r="B862" i="3"/>
  <c r="H861" i="3"/>
  <c r="C861" i="3"/>
  <c r="D762" i="1"/>
  <c r="E762" i="1"/>
  <c r="F762" i="1"/>
  <c r="C763" i="1"/>
  <c r="B764" i="1"/>
  <c r="H763" i="1"/>
  <c r="E761" i="4" l="1"/>
  <c r="D761" i="4"/>
  <c r="F761" i="4"/>
  <c r="C762" i="4"/>
  <c r="H762" i="4"/>
  <c r="B763" i="4"/>
  <c r="F861" i="3"/>
  <c r="D861" i="3"/>
  <c r="E861" i="3"/>
  <c r="B863" i="3"/>
  <c r="H862" i="3"/>
  <c r="C862" i="3"/>
  <c r="C764" i="1"/>
  <c r="B765" i="1"/>
  <c r="H764" i="1"/>
  <c r="D763" i="1"/>
  <c r="E763" i="1"/>
  <c r="F763" i="1"/>
  <c r="H763" i="4" l="1"/>
  <c r="B764" i="4"/>
  <c r="C763" i="4"/>
  <c r="F762" i="4"/>
  <c r="E762" i="4"/>
  <c r="D762" i="4"/>
  <c r="F862" i="3"/>
  <c r="D862" i="3"/>
  <c r="E862" i="3"/>
  <c r="B864" i="3"/>
  <c r="H863" i="3"/>
  <c r="C863" i="3"/>
  <c r="B766" i="1"/>
  <c r="H765" i="1"/>
  <c r="C765" i="1"/>
  <c r="F764" i="1"/>
  <c r="D764" i="1"/>
  <c r="E764" i="1"/>
  <c r="E763" i="4" l="1"/>
  <c r="D763" i="4"/>
  <c r="F763" i="4"/>
  <c r="C764" i="4"/>
  <c r="H764" i="4"/>
  <c r="B765" i="4"/>
  <c r="F863" i="3"/>
  <c r="D863" i="3"/>
  <c r="E863" i="3"/>
  <c r="B865" i="3"/>
  <c r="H864" i="3"/>
  <c r="C864" i="3"/>
  <c r="D765" i="1"/>
  <c r="E765" i="1"/>
  <c r="F765" i="1"/>
  <c r="C766" i="1"/>
  <c r="B767" i="1"/>
  <c r="H766" i="1"/>
  <c r="H765" i="4" l="1"/>
  <c r="B766" i="4"/>
  <c r="C765" i="4"/>
  <c r="F764" i="4"/>
  <c r="E764" i="4"/>
  <c r="D764" i="4"/>
  <c r="F864" i="3"/>
  <c r="D864" i="3"/>
  <c r="E864" i="3"/>
  <c r="B866" i="3"/>
  <c r="H865" i="3"/>
  <c r="C865" i="3"/>
  <c r="F766" i="1"/>
  <c r="D766" i="1"/>
  <c r="E766" i="1"/>
  <c r="B768" i="1"/>
  <c r="H767" i="1"/>
  <c r="C767" i="1"/>
  <c r="E765" i="4" l="1"/>
  <c r="D765" i="4"/>
  <c r="F765" i="4"/>
  <c r="C766" i="4"/>
  <c r="H766" i="4"/>
  <c r="B767" i="4"/>
  <c r="F865" i="3"/>
  <c r="D865" i="3"/>
  <c r="E865" i="3"/>
  <c r="B867" i="3"/>
  <c r="H866" i="3"/>
  <c r="C866" i="3"/>
  <c r="D767" i="1"/>
  <c r="E767" i="1"/>
  <c r="F767" i="1"/>
  <c r="C768" i="1"/>
  <c r="B769" i="1"/>
  <c r="H768" i="1"/>
  <c r="H767" i="4" l="1"/>
  <c r="B768" i="4"/>
  <c r="C767" i="4"/>
  <c r="F766" i="4"/>
  <c r="E766" i="4"/>
  <c r="D766" i="4"/>
  <c r="F866" i="3"/>
  <c r="D866" i="3"/>
  <c r="E866" i="3"/>
  <c r="B868" i="3"/>
  <c r="H867" i="3"/>
  <c r="C867" i="3"/>
  <c r="F768" i="1"/>
  <c r="D768" i="1"/>
  <c r="E768" i="1"/>
  <c r="B770" i="1"/>
  <c r="H769" i="1"/>
  <c r="C769" i="1"/>
  <c r="E767" i="4" l="1"/>
  <c r="D767" i="4"/>
  <c r="F767" i="4"/>
  <c r="C768" i="4"/>
  <c r="H768" i="4"/>
  <c r="B769" i="4"/>
  <c r="B869" i="3"/>
  <c r="H868" i="3"/>
  <c r="C868" i="3"/>
  <c r="F867" i="3"/>
  <c r="D867" i="3"/>
  <c r="E867" i="3"/>
  <c r="F769" i="1"/>
  <c r="D769" i="1"/>
  <c r="E769" i="1"/>
  <c r="B771" i="1"/>
  <c r="H770" i="1"/>
  <c r="C770" i="1"/>
  <c r="H769" i="4" l="1"/>
  <c r="B770" i="4"/>
  <c r="C769" i="4"/>
  <c r="F768" i="4"/>
  <c r="D768" i="4"/>
  <c r="E768" i="4"/>
  <c r="F868" i="3"/>
  <c r="D868" i="3"/>
  <c r="E868" i="3"/>
  <c r="B870" i="3"/>
  <c r="H869" i="3"/>
  <c r="C869" i="3"/>
  <c r="D770" i="1"/>
  <c r="E770" i="1"/>
  <c r="F770" i="1"/>
  <c r="C771" i="1"/>
  <c r="B772" i="1"/>
  <c r="H771" i="1"/>
  <c r="E769" i="4" l="1"/>
  <c r="D769" i="4"/>
  <c r="F769" i="4"/>
  <c r="C770" i="4"/>
  <c r="H770" i="4"/>
  <c r="B771" i="4"/>
  <c r="B871" i="3"/>
  <c r="H870" i="3"/>
  <c r="C870" i="3"/>
  <c r="F869" i="3"/>
  <c r="D869" i="3"/>
  <c r="E869" i="3"/>
  <c r="F771" i="1"/>
  <c r="D771" i="1"/>
  <c r="E771" i="1"/>
  <c r="B773" i="1"/>
  <c r="H772" i="1"/>
  <c r="C772" i="1"/>
  <c r="H771" i="4" l="1"/>
  <c r="B772" i="4"/>
  <c r="C771" i="4"/>
  <c r="F770" i="4"/>
  <c r="D770" i="4"/>
  <c r="E770" i="4"/>
  <c r="F870" i="3"/>
  <c r="D870" i="3"/>
  <c r="E870" i="3"/>
  <c r="B872" i="3"/>
  <c r="H871" i="3"/>
  <c r="C871" i="3"/>
  <c r="D772" i="1"/>
  <c r="E772" i="1"/>
  <c r="F772" i="1"/>
  <c r="C773" i="1"/>
  <c r="B774" i="1"/>
  <c r="H773" i="1"/>
  <c r="F771" i="4" l="1"/>
  <c r="E771" i="4"/>
  <c r="D771" i="4"/>
  <c r="H772" i="4"/>
  <c r="B773" i="4"/>
  <c r="C772" i="4"/>
  <c r="F871" i="3"/>
  <c r="D871" i="3"/>
  <c r="E871" i="3"/>
  <c r="B873" i="3"/>
  <c r="H872" i="3"/>
  <c r="C872" i="3"/>
  <c r="F773" i="1"/>
  <c r="E773" i="1"/>
  <c r="D773" i="1"/>
  <c r="B775" i="1"/>
  <c r="H774" i="1"/>
  <c r="C774" i="1"/>
  <c r="H773" i="4" l="1"/>
  <c r="B774" i="4"/>
  <c r="C773" i="4"/>
  <c r="F772" i="4"/>
  <c r="E772" i="4"/>
  <c r="D772" i="4"/>
  <c r="F872" i="3"/>
  <c r="D872" i="3"/>
  <c r="E872" i="3"/>
  <c r="B874" i="3"/>
  <c r="H873" i="3"/>
  <c r="C873" i="3"/>
  <c r="D774" i="1"/>
  <c r="E774" i="1"/>
  <c r="F774" i="1"/>
  <c r="C775" i="1"/>
  <c r="B776" i="1"/>
  <c r="H775" i="1"/>
  <c r="F773" i="4" l="1"/>
  <c r="D773" i="4"/>
  <c r="E773" i="4"/>
  <c r="H774" i="4"/>
  <c r="B775" i="4"/>
  <c r="C774" i="4"/>
  <c r="F873" i="3"/>
  <c r="D873" i="3"/>
  <c r="E873" i="3"/>
  <c r="B875" i="3"/>
  <c r="H874" i="3"/>
  <c r="C874" i="3"/>
  <c r="D775" i="1"/>
  <c r="E775" i="1"/>
  <c r="F775" i="1"/>
  <c r="C776" i="1"/>
  <c r="B777" i="1"/>
  <c r="H776" i="1"/>
  <c r="H775" i="4" l="1"/>
  <c r="B776" i="4"/>
  <c r="C775" i="4"/>
  <c r="F774" i="4"/>
  <c r="E774" i="4"/>
  <c r="D774" i="4"/>
  <c r="F874" i="3"/>
  <c r="D874" i="3"/>
  <c r="E874" i="3"/>
  <c r="B876" i="3"/>
  <c r="H875" i="3"/>
  <c r="C875" i="3"/>
  <c r="F776" i="1"/>
  <c r="D776" i="1"/>
  <c r="E776" i="1"/>
  <c r="B778" i="1"/>
  <c r="H777" i="1"/>
  <c r="C777" i="1"/>
  <c r="F775" i="4" l="1"/>
  <c r="E775" i="4"/>
  <c r="D775" i="4"/>
  <c r="H776" i="4"/>
  <c r="B777" i="4"/>
  <c r="C776" i="4"/>
  <c r="F875" i="3"/>
  <c r="D875" i="3"/>
  <c r="E875" i="3"/>
  <c r="B877" i="3"/>
  <c r="H876" i="3"/>
  <c r="C876" i="3"/>
  <c r="D777" i="1"/>
  <c r="E777" i="1"/>
  <c r="F777" i="1"/>
  <c r="C778" i="1"/>
  <c r="B779" i="1"/>
  <c r="H778" i="1"/>
  <c r="H777" i="4" l="1"/>
  <c r="B778" i="4"/>
  <c r="C777" i="4"/>
  <c r="F776" i="4"/>
  <c r="E776" i="4"/>
  <c r="D776" i="4"/>
  <c r="F876" i="3"/>
  <c r="D876" i="3"/>
  <c r="E876" i="3"/>
  <c r="B878" i="3"/>
  <c r="H877" i="3"/>
  <c r="C877" i="3"/>
  <c r="D778" i="1"/>
  <c r="E778" i="1"/>
  <c r="F778" i="1"/>
  <c r="C779" i="1"/>
  <c r="B780" i="1"/>
  <c r="H779" i="1"/>
  <c r="F777" i="4" l="1"/>
  <c r="D777" i="4"/>
  <c r="E777" i="4"/>
  <c r="H778" i="4"/>
  <c r="B779" i="4"/>
  <c r="C778" i="4"/>
  <c r="F877" i="3"/>
  <c r="D877" i="3"/>
  <c r="E877" i="3"/>
  <c r="B879" i="3"/>
  <c r="H878" i="3"/>
  <c r="C878" i="3"/>
  <c r="D779" i="1"/>
  <c r="E779" i="1"/>
  <c r="F779" i="1"/>
  <c r="C780" i="1"/>
  <c r="B781" i="1"/>
  <c r="H780" i="1"/>
  <c r="H779" i="4" l="1"/>
  <c r="B780" i="4"/>
  <c r="C779" i="4"/>
  <c r="F778" i="4"/>
  <c r="E778" i="4"/>
  <c r="D778" i="4"/>
  <c r="F878" i="3"/>
  <c r="D878" i="3"/>
  <c r="E878" i="3"/>
  <c r="B880" i="3"/>
  <c r="H879" i="3"/>
  <c r="C879" i="3"/>
  <c r="F780" i="1"/>
  <c r="D780" i="1"/>
  <c r="E780" i="1"/>
  <c r="B782" i="1"/>
  <c r="H781" i="1"/>
  <c r="C781" i="1"/>
  <c r="F779" i="4" l="1"/>
  <c r="D779" i="4"/>
  <c r="E779" i="4"/>
  <c r="H780" i="4"/>
  <c r="B781" i="4"/>
  <c r="C780" i="4"/>
  <c r="B881" i="3"/>
  <c r="H880" i="3"/>
  <c r="C880" i="3"/>
  <c r="F879" i="3"/>
  <c r="D879" i="3"/>
  <c r="E879" i="3"/>
  <c r="F781" i="1"/>
  <c r="D781" i="1"/>
  <c r="E781" i="1"/>
  <c r="B783" i="1"/>
  <c r="H782" i="1"/>
  <c r="C782" i="1"/>
  <c r="H781" i="4" l="1"/>
  <c r="B782" i="4"/>
  <c r="C781" i="4"/>
  <c r="F780" i="4"/>
  <c r="E780" i="4"/>
  <c r="D780" i="4"/>
  <c r="F880" i="3"/>
  <c r="D880" i="3"/>
  <c r="E880" i="3"/>
  <c r="B882" i="3"/>
  <c r="H881" i="3"/>
  <c r="C881" i="3"/>
  <c r="D782" i="1"/>
  <c r="E782" i="1"/>
  <c r="F782" i="1"/>
  <c r="C783" i="1"/>
  <c r="B784" i="1"/>
  <c r="H783" i="1"/>
  <c r="F781" i="4" l="1"/>
  <c r="D781" i="4"/>
  <c r="E781" i="4"/>
  <c r="H782" i="4"/>
  <c r="B783" i="4"/>
  <c r="C782" i="4"/>
  <c r="B883" i="3"/>
  <c r="H882" i="3"/>
  <c r="C882" i="3"/>
  <c r="F881" i="3"/>
  <c r="D881" i="3"/>
  <c r="E881" i="3"/>
  <c r="F783" i="1"/>
  <c r="D783" i="1"/>
  <c r="E783" i="1"/>
  <c r="B785" i="1"/>
  <c r="H784" i="1"/>
  <c r="C784" i="1"/>
  <c r="H783" i="4" l="1"/>
  <c r="B784" i="4"/>
  <c r="C783" i="4"/>
  <c r="F782" i="4"/>
  <c r="E782" i="4"/>
  <c r="D782" i="4"/>
  <c r="F882" i="3"/>
  <c r="D882" i="3"/>
  <c r="E882" i="3"/>
  <c r="B884" i="3"/>
  <c r="H883" i="3"/>
  <c r="C883" i="3"/>
  <c r="D784" i="1"/>
  <c r="E784" i="1"/>
  <c r="F784" i="1"/>
  <c r="C785" i="1"/>
  <c r="B786" i="1"/>
  <c r="H785" i="1"/>
  <c r="F783" i="4" l="1"/>
  <c r="E783" i="4"/>
  <c r="D783" i="4"/>
  <c r="H784" i="4"/>
  <c r="B785" i="4"/>
  <c r="C784" i="4"/>
  <c r="F883" i="3"/>
  <c r="D883" i="3"/>
  <c r="E883" i="3"/>
  <c r="B885" i="3"/>
  <c r="H884" i="3"/>
  <c r="C884" i="3"/>
  <c r="F785" i="1"/>
  <c r="D785" i="1"/>
  <c r="E785" i="1"/>
  <c r="B787" i="1"/>
  <c r="H786" i="1"/>
  <c r="C786" i="1"/>
  <c r="H785" i="4" l="1"/>
  <c r="B786" i="4"/>
  <c r="C785" i="4"/>
  <c r="F784" i="4"/>
  <c r="E784" i="4"/>
  <c r="D784" i="4"/>
  <c r="F884" i="3"/>
  <c r="D884" i="3"/>
  <c r="E884" i="3"/>
  <c r="B886" i="3"/>
  <c r="H885" i="3"/>
  <c r="C885" i="3"/>
  <c r="D786" i="1"/>
  <c r="E786" i="1"/>
  <c r="F786" i="1"/>
  <c r="C787" i="1"/>
  <c r="B788" i="1"/>
  <c r="H787" i="1"/>
  <c r="F785" i="4" l="1"/>
  <c r="E785" i="4"/>
  <c r="D785" i="4"/>
  <c r="H786" i="4"/>
  <c r="B787" i="4"/>
  <c r="C786" i="4"/>
  <c r="B887" i="3"/>
  <c r="H886" i="3"/>
  <c r="C886" i="3"/>
  <c r="F885" i="3"/>
  <c r="D885" i="3"/>
  <c r="E885" i="3"/>
  <c r="D787" i="1"/>
  <c r="E787" i="1"/>
  <c r="F787" i="1"/>
  <c r="C788" i="1"/>
  <c r="B789" i="1"/>
  <c r="H788" i="1"/>
  <c r="H787" i="4" l="1"/>
  <c r="B788" i="4"/>
  <c r="C787" i="4"/>
  <c r="F786" i="4"/>
  <c r="E786" i="4"/>
  <c r="D786" i="4"/>
  <c r="F886" i="3"/>
  <c r="D886" i="3"/>
  <c r="E886" i="3"/>
  <c r="B888" i="3"/>
  <c r="H887" i="3"/>
  <c r="C887" i="3"/>
  <c r="F788" i="1"/>
  <c r="D788" i="1"/>
  <c r="E788" i="1"/>
  <c r="B790" i="1"/>
  <c r="H789" i="1"/>
  <c r="C789" i="1"/>
  <c r="F787" i="4" l="1"/>
  <c r="E787" i="4"/>
  <c r="D787" i="4"/>
  <c r="H788" i="4"/>
  <c r="B789" i="4"/>
  <c r="C788" i="4"/>
  <c r="B889" i="3"/>
  <c r="H888" i="3"/>
  <c r="C888" i="3"/>
  <c r="F887" i="3"/>
  <c r="D887" i="3"/>
  <c r="E887" i="3"/>
  <c r="D789" i="1"/>
  <c r="E789" i="1"/>
  <c r="F789" i="1"/>
  <c r="C790" i="1"/>
  <c r="B791" i="1"/>
  <c r="H790" i="1"/>
  <c r="H789" i="4" l="1"/>
  <c r="B790" i="4"/>
  <c r="C789" i="4"/>
  <c r="F788" i="4"/>
  <c r="D788" i="4"/>
  <c r="E788" i="4"/>
  <c r="F888" i="3"/>
  <c r="D888" i="3"/>
  <c r="E888" i="3"/>
  <c r="B890" i="3"/>
  <c r="H889" i="3"/>
  <c r="C889" i="3"/>
  <c r="B792" i="1"/>
  <c r="H791" i="1"/>
  <c r="C791" i="1"/>
  <c r="F790" i="1"/>
  <c r="D790" i="1"/>
  <c r="E790" i="1"/>
  <c r="F789" i="4" l="1"/>
  <c r="E789" i="4"/>
  <c r="D789" i="4"/>
  <c r="H790" i="4"/>
  <c r="B791" i="4"/>
  <c r="C790" i="4"/>
  <c r="F889" i="3"/>
  <c r="D889" i="3"/>
  <c r="E889" i="3"/>
  <c r="B891" i="3"/>
  <c r="H890" i="3"/>
  <c r="C890" i="3"/>
  <c r="D791" i="1"/>
  <c r="E791" i="1"/>
  <c r="F791" i="1"/>
  <c r="C792" i="1"/>
  <c r="B793" i="1"/>
  <c r="H792" i="1"/>
  <c r="C791" i="4" l="1"/>
  <c r="H791" i="4"/>
  <c r="B792" i="4"/>
  <c r="E790" i="4"/>
  <c r="D790" i="4"/>
  <c r="F790" i="4"/>
  <c r="F890" i="3"/>
  <c r="D890" i="3"/>
  <c r="E890" i="3"/>
  <c r="B892" i="3"/>
  <c r="H891" i="3"/>
  <c r="C891" i="3"/>
  <c r="B794" i="1"/>
  <c r="H793" i="1"/>
  <c r="C793" i="1"/>
  <c r="F792" i="1"/>
  <c r="D792" i="1"/>
  <c r="E792" i="1"/>
  <c r="H792" i="4" l="1"/>
  <c r="B793" i="4"/>
  <c r="C792" i="4"/>
  <c r="F791" i="4"/>
  <c r="D791" i="4"/>
  <c r="E791" i="4"/>
  <c r="F891" i="3"/>
  <c r="D891" i="3"/>
  <c r="E891" i="3"/>
  <c r="B893" i="3"/>
  <c r="H892" i="3"/>
  <c r="C892" i="3"/>
  <c r="F793" i="1"/>
  <c r="D793" i="1"/>
  <c r="E793" i="1"/>
  <c r="B795" i="1"/>
  <c r="H794" i="1"/>
  <c r="C794" i="1"/>
  <c r="F792" i="4" l="1"/>
  <c r="E792" i="4"/>
  <c r="D792" i="4"/>
  <c r="H793" i="4"/>
  <c r="B794" i="4"/>
  <c r="C793" i="4"/>
  <c r="F892" i="3"/>
  <c r="D892" i="3"/>
  <c r="E892" i="3"/>
  <c r="B894" i="3"/>
  <c r="H893" i="3"/>
  <c r="C893" i="3"/>
  <c r="D794" i="1"/>
  <c r="E794" i="1"/>
  <c r="F794" i="1"/>
  <c r="C795" i="1"/>
  <c r="B796" i="1"/>
  <c r="H795" i="1"/>
  <c r="H794" i="4" l="1"/>
  <c r="B795" i="4"/>
  <c r="C794" i="4"/>
  <c r="F793" i="4"/>
  <c r="E793" i="4"/>
  <c r="D793" i="4"/>
  <c r="F893" i="3"/>
  <c r="D893" i="3"/>
  <c r="E893" i="3"/>
  <c r="B895" i="3"/>
  <c r="H894" i="3"/>
  <c r="C894" i="3"/>
  <c r="F795" i="1"/>
  <c r="D795" i="1"/>
  <c r="E795" i="1"/>
  <c r="B797" i="1"/>
  <c r="H796" i="1"/>
  <c r="C796" i="1"/>
  <c r="F794" i="4" l="1"/>
  <c r="E794" i="4"/>
  <c r="D794" i="4"/>
  <c r="H795" i="4"/>
  <c r="B796" i="4"/>
  <c r="C795" i="4"/>
  <c r="F894" i="3"/>
  <c r="D894" i="3"/>
  <c r="E894" i="3"/>
  <c r="B896" i="3"/>
  <c r="H895" i="3"/>
  <c r="C895" i="3"/>
  <c r="D796" i="1"/>
  <c r="E796" i="1"/>
  <c r="F796" i="1"/>
  <c r="C797" i="1"/>
  <c r="B798" i="1"/>
  <c r="H797" i="1"/>
  <c r="H796" i="4" l="1"/>
  <c r="B797" i="4"/>
  <c r="C796" i="4"/>
  <c r="F795" i="4"/>
  <c r="D795" i="4"/>
  <c r="E795" i="4"/>
  <c r="F895" i="3"/>
  <c r="D895" i="3"/>
  <c r="E895" i="3"/>
  <c r="B897" i="3"/>
  <c r="H896" i="3"/>
  <c r="C896" i="3"/>
  <c r="F797" i="1"/>
  <c r="D797" i="1"/>
  <c r="E797" i="1"/>
  <c r="B799" i="1"/>
  <c r="H798" i="1"/>
  <c r="C798" i="1"/>
  <c r="F796" i="4" l="1"/>
  <c r="E796" i="4"/>
  <c r="D796" i="4"/>
  <c r="H797" i="4"/>
  <c r="B798" i="4"/>
  <c r="C797" i="4"/>
  <c r="F896" i="3"/>
  <c r="D896" i="3"/>
  <c r="E896" i="3"/>
  <c r="B898" i="3"/>
  <c r="H897" i="3"/>
  <c r="C897" i="3"/>
  <c r="D798" i="1"/>
  <c r="E798" i="1"/>
  <c r="F798" i="1"/>
  <c r="C799" i="1"/>
  <c r="H799" i="1"/>
  <c r="B800" i="1"/>
  <c r="H798" i="4" l="1"/>
  <c r="B799" i="4"/>
  <c r="C798" i="4"/>
  <c r="F797" i="4"/>
  <c r="E797" i="4"/>
  <c r="D797" i="4"/>
  <c r="F897" i="3"/>
  <c r="D897" i="3"/>
  <c r="E897" i="3"/>
  <c r="B899" i="3"/>
  <c r="H898" i="3"/>
  <c r="C898" i="3"/>
  <c r="H800" i="1"/>
  <c r="B801" i="1"/>
  <c r="C800" i="1"/>
  <c r="D799" i="1"/>
  <c r="E799" i="1"/>
  <c r="F799" i="1"/>
  <c r="F798" i="4" l="1"/>
  <c r="E798" i="4"/>
  <c r="D798" i="4"/>
  <c r="H799" i="4"/>
  <c r="B800" i="4"/>
  <c r="C799" i="4"/>
  <c r="F898" i="3"/>
  <c r="D898" i="3"/>
  <c r="E898" i="3"/>
  <c r="B900" i="3"/>
  <c r="H899" i="3"/>
  <c r="C899" i="3"/>
  <c r="H801" i="1"/>
  <c r="C801" i="1"/>
  <c r="B802" i="1"/>
  <c r="D800" i="1"/>
  <c r="E800" i="1"/>
  <c r="F800" i="1"/>
  <c r="H800" i="4" l="1"/>
  <c r="B801" i="4"/>
  <c r="C800" i="4"/>
  <c r="F799" i="4"/>
  <c r="E799" i="4"/>
  <c r="D799" i="4"/>
  <c r="F899" i="3"/>
  <c r="D899" i="3"/>
  <c r="E899" i="3"/>
  <c r="B901" i="3"/>
  <c r="H900" i="3"/>
  <c r="C900" i="3"/>
  <c r="H802" i="1"/>
  <c r="C802" i="1"/>
  <c r="B803" i="1"/>
  <c r="E801" i="1"/>
  <c r="F801" i="1"/>
  <c r="D801" i="1"/>
  <c r="F800" i="4" l="1"/>
  <c r="E800" i="4"/>
  <c r="D800" i="4"/>
  <c r="H801" i="4"/>
  <c r="B802" i="4"/>
  <c r="C801" i="4"/>
  <c r="F900" i="3"/>
  <c r="D900" i="3"/>
  <c r="E900" i="3"/>
  <c r="B902" i="3"/>
  <c r="H901" i="3"/>
  <c r="C901" i="3"/>
  <c r="E802" i="1"/>
  <c r="D802" i="1"/>
  <c r="F802" i="1"/>
  <c r="H803" i="1"/>
  <c r="C803" i="1"/>
  <c r="B804" i="1"/>
  <c r="H802" i="4" l="1"/>
  <c r="B803" i="4"/>
  <c r="C802" i="4"/>
  <c r="F801" i="4"/>
  <c r="E801" i="4"/>
  <c r="D801" i="4"/>
  <c r="F901" i="3"/>
  <c r="D901" i="3"/>
  <c r="E901" i="3"/>
  <c r="B903" i="3"/>
  <c r="H902" i="3"/>
  <c r="C902" i="3"/>
  <c r="H804" i="1"/>
  <c r="C804" i="1"/>
  <c r="B805" i="1"/>
  <c r="E803" i="1"/>
  <c r="F803" i="1"/>
  <c r="D803" i="1"/>
  <c r="E802" i="4" l="1"/>
  <c r="D802" i="4"/>
  <c r="F802" i="4"/>
  <c r="C803" i="4"/>
  <c r="H803" i="4"/>
  <c r="B804" i="4"/>
  <c r="F902" i="3"/>
  <c r="D902" i="3"/>
  <c r="E902" i="3"/>
  <c r="B904" i="3"/>
  <c r="H903" i="3"/>
  <c r="C903" i="3"/>
  <c r="H805" i="1"/>
  <c r="C805" i="1"/>
  <c r="B806" i="1"/>
  <c r="E804" i="1"/>
  <c r="D804" i="1"/>
  <c r="F804" i="1"/>
  <c r="H804" i="4" l="1"/>
  <c r="B805" i="4"/>
  <c r="C804" i="4"/>
  <c r="F803" i="4"/>
  <c r="E803" i="4"/>
  <c r="D803" i="4"/>
  <c r="F903" i="3"/>
  <c r="D903" i="3"/>
  <c r="E903" i="3"/>
  <c r="B905" i="3"/>
  <c r="H904" i="3"/>
  <c r="C904" i="3"/>
  <c r="H806" i="1"/>
  <c r="C806" i="1"/>
  <c r="B807" i="1"/>
  <c r="E805" i="1"/>
  <c r="F805" i="1"/>
  <c r="D805" i="1"/>
  <c r="E804" i="4" l="1"/>
  <c r="D804" i="4"/>
  <c r="F804" i="4"/>
  <c r="C805" i="4"/>
  <c r="H805" i="4"/>
  <c r="B806" i="4"/>
  <c r="F904" i="3"/>
  <c r="D904" i="3"/>
  <c r="E904" i="3"/>
  <c r="B906" i="3"/>
  <c r="H905" i="3"/>
  <c r="C905" i="3"/>
  <c r="E806" i="1"/>
  <c r="D806" i="1"/>
  <c r="F806" i="1"/>
  <c r="H807" i="1"/>
  <c r="C807" i="1"/>
  <c r="B808" i="1"/>
  <c r="H806" i="4" l="1"/>
  <c r="B807" i="4"/>
  <c r="C806" i="4"/>
  <c r="F805" i="4"/>
  <c r="E805" i="4"/>
  <c r="D805" i="4"/>
  <c r="F905" i="3"/>
  <c r="D905" i="3"/>
  <c r="E905" i="3"/>
  <c r="B907" i="3"/>
  <c r="H906" i="3"/>
  <c r="C906" i="3"/>
  <c r="H808" i="1"/>
  <c r="C808" i="1"/>
  <c r="B809" i="1"/>
  <c r="E807" i="1"/>
  <c r="F807" i="1"/>
  <c r="D807" i="1"/>
  <c r="E806" i="4" l="1"/>
  <c r="D806" i="4"/>
  <c r="F806" i="4"/>
  <c r="C807" i="4"/>
  <c r="H807" i="4"/>
  <c r="B808" i="4"/>
  <c r="F906" i="3"/>
  <c r="D906" i="3"/>
  <c r="E906" i="3"/>
  <c r="B908" i="3"/>
  <c r="H907" i="3"/>
  <c r="C907" i="3"/>
  <c r="E808" i="1"/>
  <c r="D808" i="1"/>
  <c r="F808" i="1"/>
  <c r="H809" i="1"/>
  <c r="C809" i="1"/>
  <c r="B810" i="1"/>
  <c r="H808" i="4" l="1"/>
  <c r="B809" i="4"/>
  <c r="C808" i="4"/>
  <c r="F807" i="4"/>
  <c r="E807" i="4"/>
  <c r="D807" i="4"/>
  <c r="F907" i="3"/>
  <c r="D907" i="3"/>
  <c r="E907" i="3"/>
  <c r="B909" i="3"/>
  <c r="H908" i="3"/>
  <c r="C908" i="3"/>
  <c r="H810" i="1"/>
  <c r="B811" i="1"/>
  <c r="C810" i="1"/>
  <c r="E809" i="1"/>
  <c r="F809" i="1"/>
  <c r="D809" i="1"/>
  <c r="E808" i="4" l="1"/>
  <c r="D808" i="4"/>
  <c r="F808" i="4"/>
  <c r="C809" i="4"/>
  <c r="H809" i="4"/>
  <c r="B810" i="4"/>
  <c r="F908" i="3"/>
  <c r="D908" i="3"/>
  <c r="E908" i="3"/>
  <c r="B910" i="3"/>
  <c r="H909" i="3"/>
  <c r="C909" i="3"/>
  <c r="H811" i="1"/>
  <c r="C811" i="1"/>
  <c r="B812" i="1"/>
  <c r="E810" i="1"/>
  <c r="D810" i="1"/>
  <c r="F810" i="1"/>
  <c r="C810" i="4" l="1"/>
  <c r="B811" i="4"/>
  <c r="H810" i="4"/>
  <c r="E809" i="4"/>
  <c r="D809" i="4"/>
  <c r="F809" i="4"/>
  <c r="F909" i="3"/>
  <c r="D909" i="3"/>
  <c r="E909" i="3"/>
  <c r="B911" i="3"/>
  <c r="H910" i="3"/>
  <c r="C910" i="3"/>
  <c r="E811" i="1"/>
  <c r="F811" i="1"/>
  <c r="D811" i="1"/>
  <c r="H812" i="1"/>
  <c r="C812" i="1"/>
  <c r="B813" i="1"/>
  <c r="E810" i="4" l="1"/>
  <c r="D810" i="4"/>
  <c r="F810" i="4"/>
  <c r="C811" i="4"/>
  <c r="H811" i="4"/>
  <c r="B812" i="4"/>
  <c r="F910" i="3"/>
  <c r="D910" i="3"/>
  <c r="E910" i="3"/>
  <c r="B912" i="3"/>
  <c r="H911" i="3"/>
  <c r="C911" i="3"/>
  <c r="H813" i="1"/>
  <c r="C813" i="1"/>
  <c r="B814" i="1"/>
  <c r="E812" i="1"/>
  <c r="D812" i="1"/>
  <c r="F812" i="1"/>
  <c r="C812" i="4" l="1"/>
  <c r="B813" i="4"/>
  <c r="H812" i="4"/>
  <c r="E811" i="4"/>
  <c r="D811" i="4"/>
  <c r="F811" i="4"/>
  <c r="F911" i="3"/>
  <c r="D911" i="3"/>
  <c r="E911" i="3"/>
  <c r="B913" i="3"/>
  <c r="H912" i="3"/>
  <c r="C912" i="3"/>
  <c r="E813" i="1"/>
  <c r="F813" i="1"/>
  <c r="D813" i="1"/>
  <c r="H814" i="1"/>
  <c r="C814" i="1"/>
  <c r="B815" i="1"/>
  <c r="E812" i="4" l="1"/>
  <c r="D812" i="4"/>
  <c r="F812" i="4"/>
  <c r="C813" i="4"/>
  <c r="H813" i="4"/>
  <c r="B814" i="4"/>
  <c r="F912" i="3"/>
  <c r="D912" i="3"/>
  <c r="E912" i="3"/>
  <c r="B914" i="3"/>
  <c r="H913" i="3"/>
  <c r="C913" i="3"/>
  <c r="H815" i="1"/>
  <c r="C815" i="1"/>
  <c r="B816" i="1"/>
  <c r="E814" i="1"/>
  <c r="D814" i="1"/>
  <c r="F814" i="1"/>
  <c r="C814" i="4" l="1"/>
  <c r="B815" i="4"/>
  <c r="H814" i="4"/>
  <c r="E813" i="4"/>
  <c r="D813" i="4"/>
  <c r="F813" i="4"/>
  <c r="F913" i="3"/>
  <c r="D913" i="3"/>
  <c r="E913" i="3"/>
  <c r="B915" i="3"/>
  <c r="H914" i="3"/>
  <c r="C914" i="3"/>
  <c r="E815" i="1"/>
  <c r="F815" i="1"/>
  <c r="D815" i="1"/>
  <c r="H816" i="1"/>
  <c r="B817" i="1"/>
  <c r="C816" i="1"/>
  <c r="E814" i="4" l="1"/>
  <c r="D814" i="4"/>
  <c r="F814" i="4"/>
  <c r="C815" i="4"/>
  <c r="H815" i="4"/>
  <c r="B816" i="4"/>
  <c r="F914" i="3"/>
  <c r="D914" i="3"/>
  <c r="E914" i="3"/>
  <c r="B916" i="3"/>
  <c r="H915" i="3"/>
  <c r="C915" i="3"/>
  <c r="E816" i="1"/>
  <c r="D816" i="1"/>
  <c r="F816" i="1"/>
  <c r="H817" i="1"/>
  <c r="C817" i="1"/>
  <c r="B818" i="1"/>
  <c r="C816" i="4" l="1"/>
  <c r="H816" i="4"/>
  <c r="B817" i="4"/>
  <c r="E815" i="4"/>
  <c r="D815" i="4"/>
  <c r="F815" i="4"/>
  <c r="F915" i="3"/>
  <c r="D915" i="3"/>
  <c r="E915" i="3"/>
  <c r="B917" i="3"/>
  <c r="H916" i="3"/>
  <c r="C916" i="3"/>
  <c r="H818" i="1"/>
  <c r="B819" i="1"/>
  <c r="C818" i="1"/>
  <c r="E817" i="1"/>
  <c r="F817" i="1"/>
  <c r="D817" i="1"/>
  <c r="C817" i="4" l="1"/>
  <c r="H817" i="4"/>
  <c r="B818" i="4"/>
  <c r="E816" i="4"/>
  <c r="D816" i="4"/>
  <c r="F816" i="4"/>
  <c r="F916" i="3"/>
  <c r="D916" i="3"/>
  <c r="E916" i="3"/>
  <c r="B918" i="3"/>
  <c r="H917" i="3"/>
  <c r="C917" i="3"/>
  <c r="H819" i="1"/>
  <c r="C819" i="1"/>
  <c r="B820" i="1"/>
  <c r="E818" i="1"/>
  <c r="D818" i="1"/>
  <c r="F818" i="1"/>
  <c r="H818" i="4" l="1"/>
  <c r="B819" i="4"/>
  <c r="C818" i="4"/>
  <c r="F817" i="4"/>
  <c r="E817" i="4"/>
  <c r="D817" i="4"/>
  <c r="F917" i="3"/>
  <c r="D917" i="3"/>
  <c r="E917" i="3"/>
  <c r="B919" i="3"/>
  <c r="H918" i="3"/>
  <c r="C918" i="3"/>
  <c r="E819" i="1"/>
  <c r="F819" i="1"/>
  <c r="D819" i="1"/>
  <c r="H820" i="1"/>
  <c r="C820" i="1"/>
  <c r="B821" i="1"/>
  <c r="E818" i="4" l="1"/>
  <c r="D818" i="4"/>
  <c r="F818" i="4"/>
  <c r="C819" i="4"/>
  <c r="H819" i="4"/>
  <c r="B820" i="4"/>
  <c r="F918" i="3"/>
  <c r="D918" i="3"/>
  <c r="E918" i="3"/>
  <c r="B920" i="3"/>
  <c r="H919" i="3"/>
  <c r="C919" i="3"/>
  <c r="H821" i="1"/>
  <c r="C821" i="1"/>
  <c r="B822" i="1"/>
  <c r="E820" i="1"/>
  <c r="D820" i="1"/>
  <c r="F820" i="1"/>
  <c r="H820" i="4" l="1"/>
  <c r="B821" i="4"/>
  <c r="C820" i="4"/>
  <c r="F819" i="4"/>
  <c r="E819" i="4"/>
  <c r="D819" i="4"/>
  <c r="F919" i="3"/>
  <c r="D919" i="3"/>
  <c r="E919" i="3"/>
  <c r="B921" i="3"/>
  <c r="H920" i="3"/>
  <c r="C920" i="3"/>
  <c r="E821" i="1"/>
  <c r="F821" i="1"/>
  <c r="D821" i="1"/>
  <c r="H822" i="1"/>
  <c r="C822" i="1"/>
  <c r="B823" i="1"/>
  <c r="E820" i="4" l="1"/>
  <c r="D820" i="4"/>
  <c r="F820" i="4"/>
  <c r="C821" i="4"/>
  <c r="H821" i="4"/>
  <c r="B822" i="4"/>
  <c r="F920" i="3"/>
  <c r="D920" i="3"/>
  <c r="E920" i="3"/>
  <c r="B922" i="3"/>
  <c r="H921" i="3"/>
  <c r="C921" i="3"/>
  <c r="H823" i="1"/>
  <c r="C823" i="1"/>
  <c r="B824" i="1"/>
  <c r="E822" i="1"/>
  <c r="D822" i="1"/>
  <c r="F822" i="1"/>
  <c r="C822" i="4" l="1"/>
  <c r="H822" i="4"/>
  <c r="B823" i="4"/>
  <c r="F821" i="4"/>
  <c r="E821" i="4"/>
  <c r="D821" i="4"/>
  <c r="B923" i="3"/>
  <c r="H922" i="3"/>
  <c r="C922" i="3"/>
  <c r="F921" i="3"/>
  <c r="D921" i="3"/>
  <c r="E921" i="3"/>
  <c r="E823" i="1"/>
  <c r="F823" i="1"/>
  <c r="D823" i="1"/>
  <c r="H824" i="1"/>
  <c r="C824" i="1"/>
  <c r="B825" i="1"/>
  <c r="C823" i="4" l="1"/>
  <c r="H823" i="4"/>
  <c r="B824" i="4"/>
  <c r="E822" i="4"/>
  <c r="D822" i="4"/>
  <c r="F822" i="4"/>
  <c r="F922" i="3"/>
  <c r="D922" i="3"/>
  <c r="E922" i="3"/>
  <c r="B924" i="3"/>
  <c r="H923" i="3"/>
  <c r="C923" i="3"/>
  <c r="H825" i="1"/>
  <c r="C825" i="1"/>
  <c r="B826" i="1"/>
  <c r="E824" i="1"/>
  <c r="D824" i="1"/>
  <c r="F824" i="1"/>
  <c r="H824" i="4" l="1"/>
  <c r="B825" i="4"/>
  <c r="C824" i="4"/>
  <c r="F823" i="4"/>
  <c r="E823" i="4"/>
  <c r="D823" i="4"/>
  <c r="F923" i="3"/>
  <c r="D923" i="3"/>
  <c r="E923" i="3"/>
  <c r="B925" i="3"/>
  <c r="H924" i="3"/>
  <c r="C924" i="3"/>
  <c r="E825" i="1"/>
  <c r="F825" i="1"/>
  <c r="D825" i="1"/>
  <c r="H826" i="1"/>
  <c r="C826" i="1"/>
  <c r="B827" i="1"/>
  <c r="E824" i="4" l="1"/>
  <c r="D824" i="4"/>
  <c r="F824" i="4"/>
  <c r="C825" i="4"/>
  <c r="H825" i="4"/>
  <c r="B826" i="4"/>
  <c r="F924" i="3"/>
  <c r="D924" i="3"/>
  <c r="E924" i="3"/>
  <c r="B926" i="3"/>
  <c r="H925" i="3"/>
  <c r="C925" i="3"/>
  <c r="H827" i="1"/>
  <c r="C827" i="1"/>
  <c r="B828" i="1"/>
  <c r="E826" i="1"/>
  <c r="D826" i="1"/>
  <c r="F826" i="1"/>
  <c r="H826" i="4" l="1"/>
  <c r="B827" i="4"/>
  <c r="C826" i="4"/>
  <c r="F825" i="4"/>
  <c r="E825" i="4"/>
  <c r="D825" i="4"/>
  <c r="F925" i="3"/>
  <c r="D925" i="3"/>
  <c r="E925" i="3"/>
  <c r="B927" i="3"/>
  <c r="H926" i="3"/>
  <c r="C926" i="3"/>
  <c r="E827" i="1"/>
  <c r="F827" i="1"/>
  <c r="D827" i="1"/>
  <c r="H828" i="1"/>
  <c r="C828" i="1"/>
  <c r="B829" i="1"/>
  <c r="E826" i="4" l="1"/>
  <c r="D826" i="4"/>
  <c r="F826" i="4"/>
  <c r="C827" i="4"/>
  <c r="H827" i="4"/>
  <c r="B828" i="4"/>
  <c r="F926" i="3"/>
  <c r="D926" i="3"/>
  <c r="E926" i="3"/>
  <c r="B928" i="3"/>
  <c r="H927" i="3"/>
  <c r="C927" i="3"/>
  <c r="H829" i="1"/>
  <c r="C829" i="1"/>
  <c r="B830" i="1"/>
  <c r="E828" i="1"/>
  <c r="D828" i="1"/>
  <c r="F828" i="1"/>
  <c r="H828" i="4" l="1"/>
  <c r="B829" i="4"/>
  <c r="C828" i="4"/>
  <c r="F827" i="4"/>
  <c r="E827" i="4"/>
  <c r="D827" i="4"/>
  <c r="F927" i="3"/>
  <c r="D927" i="3"/>
  <c r="E927" i="3"/>
  <c r="B929" i="3"/>
  <c r="H928" i="3"/>
  <c r="C928" i="3"/>
  <c r="E829" i="1"/>
  <c r="F829" i="1"/>
  <c r="D829" i="1"/>
  <c r="H830" i="1"/>
  <c r="C830" i="1"/>
  <c r="B831" i="1"/>
  <c r="E828" i="4" l="1"/>
  <c r="D828" i="4"/>
  <c r="F828" i="4"/>
  <c r="C829" i="4"/>
  <c r="H829" i="4"/>
  <c r="B830" i="4"/>
  <c r="F928" i="3"/>
  <c r="D928" i="3"/>
  <c r="E928" i="3"/>
  <c r="B930" i="3"/>
  <c r="H929" i="3"/>
  <c r="C929" i="3"/>
  <c r="H831" i="1"/>
  <c r="C831" i="1"/>
  <c r="B832" i="1"/>
  <c r="E830" i="1"/>
  <c r="D830" i="1"/>
  <c r="F830" i="1"/>
  <c r="H830" i="4" l="1"/>
  <c r="B831" i="4"/>
  <c r="C830" i="4"/>
  <c r="F829" i="4"/>
  <c r="E829" i="4"/>
  <c r="D829" i="4"/>
  <c r="F929" i="3"/>
  <c r="D929" i="3"/>
  <c r="E929" i="3"/>
  <c r="B931" i="3"/>
  <c r="H930" i="3"/>
  <c r="C930" i="3"/>
  <c r="H832" i="1"/>
  <c r="C832" i="1"/>
  <c r="B833" i="1"/>
  <c r="E831" i="1"/>
  <c r="F831" i="1"/>
  <c r="D831" i="1"/>
  <c r="E830" i="4" l="1"/>
  <c r="D830" i="4"/>
  <c r="F830" i="4"/>
  <c r="C831" i="4"/>
  <c r="H831" i="4"/>
  <c r="B832" i="4"/>
  <c r="F930" i="3"/>
  <c r="D930" i="3"/>
  <c r="E930" i="3"/>
  <c r="B932" i="3"/>
  <c r="H931" i="3"/>
  <c r="C931" i="3"/>
  <c r="H833" i="1"/>
  <c r="C833" i="1"/>
  <c r="B834" i="1"/>
  <c r="E832" i="1"/>
  <c r="D832" i="1"/>
  <c r="F832" i="1"/>
  <c r="H832" i="4" l="1"/>
  <c r="B833" i="4"/>
  <c r="C832" i="4"/>
  <c r="F831" i="4"/>
  <c r="E831" i="4"/>
  <c r="D831" i="4"/>
  <c r="F931" i="3"/>
  <c r="D931" i="3"/>
  <c r="E931" i="3"/>
  <c r="B933" i="3"/>
  <c r="H932" i="3"/>
  <c r="C932" i="3"/>
  <c r="H834" i="1"/>
  <c r="C834" i="1"/>
  <c r="B835" i="1"/>
  <c r="E833" i="1"/>
  <c r="F833" i="1"/>
  <c r="D833" i="1"/>
  <c r="E832" i="4" l="1"/>
  <c r="D832" i="4"/>
  <c r="F832" i="4"/>
  <c r="C833" i="4"/>
  <c r="H833" i="4"/>
  <c r="B834" i="4"/>
  <c r="F932" i="3"/>
  <c r="D932" i="3"/>
  <c r="E932" i="3"/>
  <c r="B934" i="3"/>
  <c r="H933" i="3"/>
  <c r="C933" i="3"/>
  <c r="H835" i="1"/>
  <c r="C835" i="1"/>
  <c r="B836" i="1"/>
  <c r="E834" i="1"/>
  <c r="D834" i="1"/>
  <c r="F834" i="1"/>
  <c r="H834" i="4" l="1"/>
  <c r="B835" i="4"/>
  <c r="C834" i="4"/>
  <c r="F833" i="4"/>
  <c r="E833" i="4"/>
  <c r="D833" i="4"/>
  <c r="F933" i="3"/>
  <c r="D933" i="3"/>
  <c r="E933" i="3"/>
  <c r="B935" i="3"/>
  <c r="H934" i="3"/>
  <c r="C934" i="3"/>
  <c r="H836" i="1"/>
  <c r="B837" i="1"/>
  <c r="C836" i="1"/>
  <c r="E835" i="1"/>
  <c r="F835" i="1"/>
  <c r="D835" i="1"/>
  <c r="E834" i="4" l="1"/>
  <c r="D834" i="4"/>
  <c r="F834" i="4"/>
  <c r="C835" i="4"/>
  <c r="H835" i="4"/>
  <c r="B836" i="4"/>
  <c r="F934" i="3"/>
  <c r="D934" i="3"/>
  <c r="E934" i="3"/>
  <c r="B936" i="3"/>
  <c r="H935" i="3"/>
  <c r="C935" i="3"/>
  <c r="E836" i="1"/>
  <c r="D836" i="1"/>
  <c r="F836" i="1"/>
  <c r="H837" i="1"/>
  <c r="B838" i="1"/>
  <c r="C837" i="1"/>
  <c r="C836" i="4" l="1"/>
  <c r="B837" i="4"/>
  <c r="H836" i="4"/>
  <c r="E835" i="4"/>
  <c r="D835" i="4"/>
  <c r="F835" i="4"/>
  <c r="F935" i="3"/>
  <c r="D935" i="3"/>
  <c r="E935" i="3"/>
  <c r="B937" i="3"/>
  <c r="H936" i="3"/>
  <c r="C936" i="3"/>
  <c r="H838" i="1"/>
  <c r="C838" i="1"/>
  <c r="B839" i="1"/>
  <c r="F837" i="1"/>
  <c r="D837" i="1"/>
  <c r="E837" i="1"/>
  <c r="F836" i="4" l="1"/>
  <c r="E836" i="4"/>
  <c r="D836" i="4"/>
  <c r="H837" i="4"/>
  <c r="B838" i="4"/>
  <c r="C837" i="4"/>
  <c r="F936" i="3"/>
  <c r="D936" i="3"/>
  <c r="E936" i="3"/>
  <c r="B938" i="3"/>
  <c r="H937" i="3"/>
  <c r="C937" i="3"/>
  <c r="H839" i="1"/>
  <c r="C839" i="1"/>
  <c r="B840" i="1"/>
  <c r="E838" i="1"/>
  <c r="D838" i="1"/>
  <c r="F838" i="1"/>
  <c r="C838" i="4" l="1"/>
  <c r="H838" i="4"/>
  <c r="B839" i="4"/>
  <c r="E837" i="4"/>
  <c r="D837" i="4"/>
  <c r="F837" i="4"/>
  <c r="F937" i="3"/>
  <c r="D937" i="3"/>
  <c r="E937" i="3"/>
  <c r="B939" i="3"/>
  <c r="H938" i="3"/>
  <c r="C938" i="3"/>
  <c r="H840" i="1"/>
  <c r="C840" i="1"/>
  <c r="B841" i="1"/>
  <c r="E839" i="1"/>
  <c r="F839" i="1"/>
  <c r="D839" i="1"/>
  <c r="H839" i="4" l="1"/>
  <c r="B840" i="4"/>
  <c r="C839" i="4"/>
  <c r="F838" i="4"/>
  <c r="E838" i="4"/>
  <c r="D838" i="4"/>
  <c r="F938" i="3"/>
  <c r="D938" i="3"/>
  <c r="E938" i="3"/>
  <c r="B940" i="3"/>
  <c r="H939" i="3"/>
  <c r="C939" i="3"/>
  <c r="H841" i="1"/>
  <c r="C841" i="1"/>
  <c r="B842" i="1"/>
  <c r="E840" i="1"/>
  <c r="D840" i="1"/>
  <c r="F840" i="1"/>
  <c r="E839" i="4" l="1"/>
  <c r="D839" i="4"/>
  <c r="F839" i="4"/>
  <c r="C840" i="4"/>
  <c r="H840" i="4"/>
  <c r="B841" i="4"/>
  <c r="B941" i="3"/>
  <c r="H940" i="3"/>
  <c r="C940" i="3"/>
  <c r="F939" i="3"/>
  <c r="D939" i="3"/>
  <c r="E939" i="3"/>
  <c r="H842" i="1"/>
  <c r="C842" i="1"/>
  <c r="B843" i="1"/>
  <c r="E841" i="1"/>
  <c r="F841" i="1"/>
  <c r="D841" i="1"/>
  <c r="H841" i="4" l="1"/>
  <c r="B842" i="4"/>
  <c r="C841" i="4"/>
  <c r="F840" i="4"/>
  <c r="E840" i="4"/>
  <c r="D840" i="4"/>
  <c r="F940" i="3"/>
  <c r="D940" i="3"/>
  <c r="E940" i="3"/>
  <c r="B942" i="3"/>
  <c r="H941" i="3"/>
  <c r="C941" i="3"/>
  <c r="H843" i="1"/>
  <c r="C843" i="1"/>
  <c r="B844" i="1"/>
  <c r="E842" i="1"/>
  <c r="D842" i="1"/>
  <c r="F842" i="1"/>
  <c r="E841" i="4" l="1"/>
  <c r="D841" i="4"/>
  <c r="F841" i="4"/>
  <c r="C842" i="4"/>
  <c r="H842" i="4"/>
  <c r="B843" i="4"/>
  <c r="B943" i="3"/>
  <c r="H942" i="3"/>
  <c r="C942" i="3"/>
  <c r="F941" i="3"/>
  <c r="D941" i="3"/>
  <c r="E941" i="3"/>
  <c r="H844" i="1"/>
  <c r="C844" i="1"/>
  <c r="B845" i="1"/>
  <c r="E843" i="1"/>
  <c r="F843" i="1"/>
  <c r="D843" i="1"/>
  <c r="H843" i="4" l="1"/>
  <c r="B844" i="4"/>
  <c r="C843" i="4"/>
  <c r="F842" i="4"/>
  <c r="E842" i="4"/>
  <c r="D842" i="4"/>
  <c r="F942" i="3"/>
  <c r="D942" i="3"/>
  <c r="E942" i="3"/>
  <c r="B944" i="3"/>
  <c r="H943" i="3"/>
  <c r="C943" i="3"/>
  <c r="H845" i="1"/>
  <c r="C845" i="1"/>
  <c r="B846" i="1"/>
  <c r="E844" i="1"/>
  <c r="D844" i="1"/>
  <c r="F844" i="1"/>
  <c r="E843" i="4" l="1"/>
  <c r="F843" i="4"/>
  <c r="D843" i="4"/>
  <c r="C844" i="4"/>
  <c r="H844" i="4"/>
  <c r="B845" i="4"/>
  <c r="B945" i="3"/>
  <c r="H944" i="3"/>
  <c r="C944" i="3"/>
  <c r="F943" i="3"/>
  <c r="D943" i="3"/>
  <c r="E943" i="3"/>
  <c r="H846" i="1"/>
  <c r="C846" i="1"/>
  <c r="B847" i="1"/>
  <c r="E845" i="1"/>
  <c r="F845" i="1"/>
  <c r="D845" i="1"/>
  <c r="H845" i="4" l="1"/>
  <c r="B846" i="4"/>
  <c r="C845" i="4"/>
  <c r="F844" i="4"/>
  <c r="E844" i="4"/>
  <c r="D844" i="4"/>
  <c r="F944" i="3"/>
  <c r="D944" i="3"/>
  <c r="E944" i="3"/>
  <c r="B946" i="3"/>
  <c r="H945" i="3"/>
  <c r="C945" i="3"/>
  <c r="H847" i="1"/>
  <c r="C847" i="1"/>
  <c r="B848" i="1"/>
  <c r="E846" i="1"/>
  <c r="D846" i="1"/>
  <c r="F846" i="1"/>
  <c r="E845" i="4" l="1"/>
  <c r="D845" i="4"/>
  <c r="F845" i="4"/>
  <c r="C846" i="4"/>
  <c r="B847" i="4"/>
  <c r="H846" i="4"/>
  <c r="B947" i="3"/>
  <c r="H946" i="3"/>
  <c r="C946" i="3"/>
  <c r="F945" i="3"/>
  <c r="D945" i="3"/>
  <c r="E945" i="3"/>
  <c r="C848" i="1"/>
  <c r="B849" i="1"/>
  <c r="H848" i="1"/>
  <c r="D847" i="1"/>
  <c r="E847" i="1"/>
  <c r="F847" i="1"/>
  <c r="H847" i="4" l="1"/>
  <c r="B848" i="4"/>
  <c r="C847" i="4"/>
  <c r="F846" i="4"/>
  <c r="E846" i="4"/>
  <c r="D846" i="4"/>
  <c r="F946" i="3"/>
  <c r="D946" i="3"/>
  <c r="E946" i="3"/>
  <c r="B948" i="3"/>
  <c r="H947" i="3"/>
  <c r="C947" i="3"/>
  <c r="E848" i="1"/>
  <c r="D848" i="1"/>
  <c r="F848" i="1"/>
  <c r="H849" i="1"/>
  <c r="C849" i="1"/>
  <c r="B850" i="1"/>
  <c r="E847" i="4" l="1"/>
  <c r="D847" i="4"/>
  <c r="F847" i="4"/>
  <c r="C848" i="4"/>
  <c r="B849" i="4"/>
  <c r="H848" i="4"/>
  <c r="B949" i="3"/>
  <c r="H948" i="3"/>
  <c r="C948" i="3"/>
  <c r="F947" i="3"/>
  <c r="D947" i="3"/>
  <c r="E947" i="3"/>
  <c r="E849" i="1"/>
  <c r="F849" i="1"/>
  <c r="D849" i="1"/>
  <c r="H850" i="1"/>
  <c r="C850" i="1"/>
  <c r="B851" i="1"/>
  <c r="H849" i="4" l="1"/>
  <c r="B850" i="4"/>
  <c r="C849" i="4"/>
  <c r="F848" i="4"/>
  <c r="E848" i="4"/>
  <c r="D848" i="4"/>
  <c r="F948" i="3"/>
  <c r="D948" i="3"/>
  <c r="E948" i="3"/>
  <c r="B950" i="3"/>
  <c r="H949" i="3"/>
  <c r="C949" i="3"/>
  <c r="E850" i="1"/>
  <c r="D850" i="1"/>
  <c r="F850" i="1"/>
  <c r="B852" i="1"/>
  <c r="C851" i="1"/>
  <c r="H851" i="1"/>
  <c r="E849" i="4" l="1"/>
  <c r="D849" i="4"/>
  <c r="F849" i="4"/>
  <c r="C850" i="4"/>
  <c r="H850" i="4"/>
  <c r="B851" i="4"/>
  <c r="F949" i="3"/>
  <c r="D949" i="3"/>
  <c r="E949" i="3"/>
  <c r="B951" i="3"/>
  <c r="H950" i="3"/>
  <c r="C950" i="3"/>
  <c r="B853" i="1"/>
  <c r="H852" i="1"/>
  <c r="C852" i="1"/>
  <c r="F851" i="1"/>
  <c r="D851" i="1"/>
  <c r="E851" i="1"/>
  <c r="H851" i="4" l="1"/>
  <c r="B852" i="4"/>
  <c r="C851" i="4"/>
  <c r="F850" i="4"/>
  <c r="E850" i="4"/>
  <c r="D850" i="4"/>
  <c r="F950" i="3"/>
  <c r="D950" i="3"/>
  <c r="E950" i="3"/>
  <c r="B952" i="3"/>
  <c r="H951" i="3"/>
  <c r="C951" i="3"/>
  <c r="F852" i="1"/>
  <c r="D852" i="1"/>
  <c r="E852" i="1"/>
  <c r="B854" i="1"/>
  <c r="H853" i="1"/>
  <c r="C853" i="1"/>
  <c r="E851" i="4" l="1"/>
  <c r="D851" i="4"/>
  <c r="F851" i="4"/>
  <c r="C852" i="4"/>
  <c r="H852" i="4"/>
  <c r="B853" i="4"/>
  <c r="F951" i="3"/>
  <c r="D951" i="3"/>
  <c r="E951" i="3"/>
  <c r="B953" i="3"/>
  <c r="H952" i="3"/>
  <c r="C952" i="3"/>
  <c r="D853" i="1"/>
  <c r="E853" i="1"/>
  <c r="F853" i="1"/>
  <c r="C854" i="1"/>
  <c r="B855" i="1"/>
  <c r="H854" i="1"/>
  <c r="H853" i="4" l="1"/>
  <c r="B854" i="4"/>
  <c r="C853" i="4"/>
  <c r="F852" i="4"/>
  <c r="E852" i="4"/>
  <c r="D852" i="4"/>
  <c r="F952" i="3"/>
  <c r="D952" i="3"/>
  <c r="E952" i="3"/>
  <c r="B954" i="3"/>
  <c r="H953" i="3"/>
  <c r="C953" i="3"/>
  <c r="F854" i="1"/>
  <c r="D854" i="1"/>
  <c r="E854" i="1"/>
  <c r="B856" i="1"/>
  <c r="H855" i="1"/>
  <c r="C855" i="1"/>
  <c r="F853" i="4" l="1"/>
  <c r="E853" i="4"/>
  <c r="D853" i="4"/>
  <c r="H854" i="4"/>
  <c r="B855" i="4"/>
  <c r="C854" i="4"/>
  <c r="F953" i="3"/>
  <c r="D953" i="3"/>
  <c r="E953" i="3"/>
  <c r="B955" i="3"/>
  <c r="H954" i="3"/>
  <c r="C954" i="3"/>
  <c r="F855" i="1"/>
  <c r="D855" i="1"/>
  <c r="E855" i="1"/>
  <c r="B857" i="1"/>
  <c r="H856" i="1"/>
  <c r="C856" i="1"/>
  <c r="C855" i="4" l="1"/>
  <c r="H855" i="4"/>
  <c r="B856" i="4"/>
  <c r="E854" i="4"/>
  <c r="D854" i="4"/>
  <c r="F854" i="4"/>
  <c r="F954" i="3"/>
  <c r="D954" i="3"/>
  <c r="E954" i="3"/>
  <c r="B956" i="3"/>
  <c r="H955" i="3"/>
  <c r="C955" i="3"/>
  <c r="F856" i="1"/>
  <c r="D856" i="1"/>
  <c r="E856" i="1"/>
  <c r="B858" i="1"/>
  <c r="H857" i="1"/>
  <c r="C857" i="1"/>
  <c r="B857" i="4" l="1"/>
  <c r="C856" i="4"/>
  <c r="H856" i="4"/>
  <c r="F855" i="4"/>
  <c r="E855" i="4"/>
  <c r="D855" i="4"/>
  <c r="F955" i="3"/>
  <c r="D955" i="3"/>
  <c r="E955" i="3"/>
  <c r="B957" i="3"/>
  <c r="H956" i="3"/>
  <c r="C956" i="3"/>
  <c r="F857" i="1"/>
  <c r="D857" i="1"/>
  <c r="E857" i="1"/>
  <c r="B859" i="1"/>
  <c r="H858" i="1"/>
  <c r="C858" i="1"/>
  <c r="C857" i="4" l="1"/>
  <c r="H857" i="4"/>
  <c r="B858" i="4"/>
  <c r="E856" i="4"/>
  <c r="D856" i="4"/>
  <c r="F856" i="4"/>
  <c r="F956" i="3"/>
  <c r="D956" i="3"/>
  <c r="E956" i="3"/>
  <c r="B958" i="3"/>
  <c r="H957" i="3"/>
  <c r="C957" i="3"/>
  <c r="F858" i="1"/>
  <c r="D858" i="1"/>
  <c r="E858" i="1"/>
  <c r="B860" i="1"/>
  <c r="H859" i="1"/>
  <c r="C859" i="1"/>
  <c r="H858" i="4" l="1"/>
  <c r="B859" i="4"/>
  <c r="C858" i="4"/>
  <c r="F857" i="4"/>
  <c r="E857" i="4"/>
  <c r="D857" i="4"/>
  <c r="B959" i="3"/>
  <c r="H958" i="3"/>
  <c r="C958" i="3"/>
  <c r="F957" i="3"/>
  <c r="D957" i="3"/>
  <c r="E957" i="3"/>
  <c r="F859" i="1"/>
  <c r="D859" i="1"/>
  <c r="E859" i="1"/>
  <c r="B861" i="1"/>
  <c r="H860" i="1"/>
  <c r="C860" i="1"/>
  <c r="E858" i="4" l="1"/>
  <c r="D858" i="4"/>
  <c r="F858" i="4"/>
  <c r="C859" i="4"/>
  <c r="H859" i="4"/>
  <c r="B860" i="4"/>
  <c r="F958" i="3"/>
  <c r="D958" i="3"/>
  <c r="E958" i="3"/>
  <c r="B960" i="3"/>
  <c r="H959" i="3"/>
  <c r="C959" i="3"/>
  <c r="F860" i="1"/>
  <c r="D860" i="1"/>
  <c r="E860" i="1"/>
  <c r="B862" i="1"/>
  <c r="H861" i="1"/>
  <c r="C861" i="1"/>
  <c r="H860" i="4" l="1"/>
  <c r="B861" i="4"/>
  <c r="C860" i="4"/>
  <c r="F859" i="4"/>
  <c r="E859" i="4"/>
  <c r="D859" i="4"/>
  <c r="F959" i="3"/>
  <c r="D959" i="3"/>
  <c r="E959" i="3"/>
  <c r="B961" i="3"/>
  <c r="H960" i="3"/>
  <c r="C960" i="3"/>
  <c r="D861" i="1"/>
  <c r="E861" i="1"/>
  <c r="F861" i="1"/>
  <c r="C862" i="1"/>
  <c r="H862" i="1"/>
  <c r="B863" i="1"/>
  <c r="E860" i="4" l="1"/>
  <c r="D860" i="4"/>
  <c r="F860" i="4"/>
  <c r="C861" i="4"/>
  <c r="H861" i="4"/>
  <c r="B862" i="4"/>
  <c r="F960" i="3"/>
  <c r="D960" i="3"/>
  <c r="E960" i="3"/>
  <c r="B962" i="3"/>
  <c r="H961" i="3"/>
  <c r="C961" i="3"/>
  <c r="B864" i="1"/>
  <c r="H863" i="1"/>
  <c r="C863" i="1"/>
  <c r="F862" i="1"/>
  <c r="D862" i="1"/>
  <c r="E862" i="1"/>
  <c r="H862" i="4" l="1"/>
  <c r="B863" i="4"/>
  <c r="C862" i="4"/>
  <c r="F861" i="4"/>
  <c r="E861" i="4"/>
  <c r="D861" i="4"/>
  <c r="F961" i="3"/>
  <c r="D961" i="3"/>
  <c r="E961" i="3"/>
  <c r="B963" i="3"/>
  <c r="H962" i="3"/>
  <c r="C962" i="3"/>
  <c r="D863" i="1"/>
  <c r="E863" i="1"/>
  <c r="F863" i="1"/>
  <c r="C864" i="1"/>
  <c r="H864" i="1"/>
  <c r="B865" i="1"/>
  <c r="E862" i="4" l="1"/>
  <c r="D862" i="4"/>
  <c r="F862" i="4"/>
  <c r="C863" i="4"/>
  <c r="H863" i="4"/>
  <c r="B864" i="4"/>
  <c r="F962" i="3"/>
  <c r="D962" i="3"/>
  <c r="E962" i="3"/>
  <c r="B964" i="3"/>
  <c r="H963" i="3"/>
  <c r="C963" i="3"/>
  <c r="B866" i="1"/>
  <c r="H865" i="1"/>
  <c r="C865" i="1"/>
  <c r="F864" i="1"/>
  <c r="D864" i="1"/>
  <c r="E864" i="1"/>
  <c r="H864" i="4" l="1"/>
  <c r="B865" i="4"/>
  <c r="C864" i="4"/>
  <c r="F863" i="4"/>
  <c r="D863" i="4"/>
  <c r="E863" i="4"/>
  <c r="F963" i="3"/>
  <c r="D963" i="3"/>
  <c r="E963" i="3"/>
  <c r="B965" i="3"/>
  <c r="H964" i="3"/>
  <c r="C964" i="3"/>
  <c r="F865" i="1"/>
  <c r="D865" i="1"/>
  <c r="E865" i="1"/>
  <c r="B867" i="1"/>
  <c r="H866" i="1"/>
  <c r="C866" i="1"/>
  <c r="E864" i="4" l="1"/>
  <c r="D864" i="4"/>
  <c r="F864" i="4"/>
  <c r="C865" i="4"/>
  <c r="H865" i="4"/>
  <c r="B866" i="4"/>
  <c r="F964" i="3"/>
  <c r="D964" i="3"/>
  <c r="E964" i="3"/>
  <c r="B966" i="3"/>
  <c r="H965" i="3"/>
  <c r="C965" i="3"/>
  <c r="D866" i="1"/>
  <c r="E866" i="1"/>
  <c r="F866" i="1"/>
  <c r="C867" i="1"/>
  <c r="H867" i="1"/>
  <c r="B868" i="1"/>
  <c r="H866" i="4" l="1"/>
  <c r="B867" i="4"/>
  <c r="C866" i="4"/>
  <c r="F865" i="4"/>
  <c r="E865" i="4"/>
  <c r="D865" i="4"/>
  <c r="F965" i="3"/>
  <c r="D965" i="3"/>
  <c r="E965" i="3"/>
  <c r="B967" i="3"/>
  <c r="H966" i="3"/>
  <c r="C966" i="3"/>
  <c r="B869" i="1"/>
  <c r="H868" i="1"/>
  <c r="C868" i="1"/>
  <c r="F867" i="1"/>
  <c r="D867" i="1"/>
  <c r="E867" i="1"/>
  <c r="E866" i="4" l="1"/>
  <c r="D866" i="4"/>
  <c r="F866" i="4"/>
  <c r="C867" i="4"/>
  <c r="H867" i="4"/>
  <c r="B868" i="4"/>
  <c r="F966" i="3"/>
  <c r="D966" i="3"/>
  <c r="E966" i="3"/>
  <c r="B968" i="3"/>
  <c r="H967" i="3"/>
  <c r="C967" i="3"/>
  <c r="D868" i="1"/>
  <c r="E868" i="1"/>
  <c r="F868" i="1"/>
  <c r="C869" i="1"/>
  <c r="B870" i="1"/>
  <c r="H869" i="1"/>
  <c r="H868" i="4" l="1"/>
  <c r="B869" i="4"/>
  <c r="C868" i="4"/>
  <c r="F867" i="4"/>
  <c r="E867" i="4"/>
  <c r="D867" i="4"/>
  <c r="F967" i="3"/>
  <c r="D967" i="3"/>
  <c r="E967" i="3"/>
  <c r="B969" i="3"/>
  <c r="H968" i="3"/>
  <c r="C968" i="3"/>
  <c r="F869" i="1"/>
  <c r="D869" i="1"/>
  <c r="E869" i="1"/>
  <c r="B871" i="1"/>
  <c r="H870" i="1"/>
  <c r="C870" i="1"/>
  <c r="E868" i="4" l="1"/>
  <c r="D868" i="4"/>
  <c r="F868" i="4"/>
  <c r="C869" i="4"/>
  <c r="B870" i="4"/>
  <c r="H869" i="4"/>
  <c r="F968" i="3"/>
  <c r="D968" i="3"/>
  <c r="E968" i="3"/>
  <c r="B970" i="3"/>
  <c r="H969" i="3"/>
  <c r="C969" i="3"/>
  <c r="D870" i="1"/>
  <c r="E870" i="1"/>
  <c r="F870" i="1"/>
  <c r="C871" i="1"/>
  <c r="B872" i="1"/>
  <c r="H871" i="1"/>
  <c r="H870" i="4" l="1"/>
  <c r="B871" i="4"/>
  <c r="C870" i="4"/>
  <c r="F869" i="4"/>
  <c r="E869" i="4"/>
  <c r="D869" i="4"/>
  <c r="F969" i="3"/>
  <c r="D969" i="3"/>
  <c r="E969" i="3"/>
  <c r="B971" i="3"/>
  <c r="H970" i="3"/>
  <c r="C970" i="3"/>
  <c r="D871" i="1"/>
  <c r="E871" i="1"/>
  <c r="F871" i="1"/>
  <c r="C872" i="1"/>
  <c r="H872" i="1"/>
  <c r="B873" i="1"/>
  <c r="E870" i="4" l="1"/>
  <c r="D870" i="4"/>
  <c r="F870" i="4"/>
  <c r="C871" i="4"/>
  <c r="B872" i="4"/>
  <c r="H871" i="4"/>
  <c r="F970" i="3"/>
  <c r="D970" i="3"/>
  <c r="E970" i="3"/>
  <c r="B972" i="3"/>
  <c r="H971" i="3"/>
  <c r="C971" i="3"/>
  <c r="B874" i="1"/>
  <c r="H873" i="1"/>
  <c r="C873" i="1"/>
  <c r="F872" i="1"/>
  <c r="E872" i="1"/>
  <c r="D872" i="1"/>
  <c r="C872" i="4" l="1"/>
  <c r="B873" i="4"/>
  <c r="H872" i="4"/>
  <c r="E871" i="4"/>
  <c r="D871" i="4"/>
  <c r="F871" i="4"/>
  <c r="F971" i="3"/>
  <c r="D971" i="3"/>
  <c r="E971" i="3"/>
  <c r="B973" i="3"/>
  <c r="H972" i="3"/>
  <c r="C972" i="3"/>
  <c r="D873" i="1"/>
  <c r="E873" i="1"/>
  <c r="F873" i="1"/>
  <c r="C874" i="1"/>
  <c r="B875" i="1"/>
  <c r="H874" i="1"/>
  <c r="F872" i="4" l="1"/>
  <c r="D872" i="4"/>
  <c r="E872" i="4"/>
  <c r="H873" i="4"/>
  <c r="B874" i="4"/>
  <c r="C873" i="4"/>
  <c r="F972" i="3"/>
  <c r="D972" i="3"/>
  <c r="E972" i="3"/>
  <c r="B974" i="3"/>
  <c r="H973" i="3"/>
  <c r="C973" i="3"/>
  <c r="F874" i="1"/>
  <c r="D874" i="1"/>
  <c r="E874" i="1"/>
  <c r="B876" i="1"/>
  <c r="H875" i="1"/>
  <c r="C875" i="1"/>
  <c r="C874" i="4" l="1"/>
  <c r="H874" i="4"/>
  <c r="B875" i="4"/>
  <c r="E873" i="4"/>
  <c r="D873" i="4"/>
  <c r="F873" i="4"/>
  <c r="F973" i="3"/>
  <c r="D973" i="3"/>
  <c r="E973" i="3"/>
  <c r="B975" i="3"/>
  <c r="H974" i="3"/>
  <c r="C974" i="3"/>
  <c r="F875" i="1"/>
  <c r="D875" i="1"/>
  <c r="E875" i="1"/>
  <c r="B877" i="1"/>
  <c r="H876" i="1"/>
  <c r="C876" i="1"/>
  <c r="H875" i="4" l="1"/>
  <c r="B876" i="4"/>
  <c r="C875" i="4"/>
  <c r="F874" i="4"/>
  <c r="E874" i="4"/>
  <c r="D874" i="4"/>
  <c r="F974" i="3"/>
  <c r="D974" i="3"/>
  <c r="E974" i="3"/>
  <c r="B976" i="3"/>
  <c r="H975" i="3"/>
  <c r="C975" i="3"/>
  <c r="F876" i="1"/>
  <c r="E876" i="1"/>
  <c r="D876" i="1"/>
  <c r="B878" i="1"/>
  <c r="H877" i="1"/>
  <c r="C877" i="1"/>
  <c r="E875" i="4" l="1"/>
  <c r="D875" i="4"/>
  <c r="F875" i="4"/>
  <c r="C876" i="4"/>
  <c r="H876" i="4"/>
  <c r="B877" i="4"/>
  <c r="B977" i="3"/>
  <c r="H976" i="3"/>
  <c r="C976" i="3"/>
  <c r="F975" i="3"/>
  <c r="D975" i="3"/>
  <c r="E975" i="3"/>
  <c r="F877" i="1"/>
  <c r="E877" i="1"/>
  <c r="D877" i="1"/>
  <c r="B879" i="1"/>
  <c r="H878" i="1"/>
  <c r="C878" i="1"/>
  <c r="H877" i="4" l="1"/>
  <c r="B878" i="4"/>
  <c r="C877" i="4"/>
  <c r="F876" i="4"/>
  <c r="E876" i="4"/>
  <c r="D876" i="4"/>
  <c r="F976" i="3"/>
  <c r="D976" i="3"/>
  <c r="E976" i="3"/>
  <c r="B978" i="3"/>
  <c r="H977" i="3"/>
  <c r="C977" i="3"/>
  <c r="F878" i="1"/>
  <c r="D878" i="1"/>
  <c r="E878" i="1"/>
  <c r="B880" i="1"/>
  <c r="H879" i="1"/>
  <c r="C879" i="1"/>
  <c r="E877" i="4" l="1"/>
  <c r="D877" i="4"/>
  <c r="F877" i="4"/>
  <c r="C878" i="4"/>
  <c r="H878" i="4"/>
  <c r="B879" i="4"/>
  <c r="F977" i="3"/>
  <c r="D977" i="3"/>
  <c r="E977" i="3"/>
  <c r="B979" i="3"/>
  <c r="H978" i="3"/>
  <c r="C978" i="3"/>
  <c r="F879" i="1"/>
  <c r="D879" i="1"/>
  <c r="E879" i="1"/>
  <c r="B881" i="1"/>
  <c r="H880" i="1"/>
  <c r="C880" i="1"/>
  <c r="H879" i="4" l="1"/>
  <c r="B880" i="4"/>
  <c r="C879" i="4"/>
  <c r="F878" i="4"/>
  <c r="E878" i="4"/>
  <c r="D878" i="4"/>
  <c r="F978" i="3"/>
  <c r="D978" i="3"/>
  <c r="E978" i="3"/>
  <c r="B980" i="3"/>
  <c r="H979" i="3"/>
  <c r="C979" i="3"/>
  <c r="F880" i="1"/>
  <c r="D880" i="1"/>
  <c r="E880" i="1"/>
  <c r="B882" i="1"/>
  <c r="H881" i="1"/>
  <c r="C881" i="1"/>
  <c r="E879" i="4" l="1"/>
  <c r="D879" i="4"/>
  <c r="F879" i="4"/>
  <c r="C880" i="4"/>
  <c r="H880" i="4"/>
  <c r="B881" i="4"/>
  <c r="F979" i="3"/>
  <c r="D979" i="3"/>
  <c r="E979" i="3"/>
  <c r="B981" i="3"/>
  <c r="H980" i="3"/>
  <c r="C980" i="3"/>
  <c r="F881" i="1"/>
  <c r="D881" i="1"/>
  <c r="E881" i="1"/>
  <c r="B883" i="1"/>
  <c r="H882" i="1"/>
  <c r="C882" i="1"/>
  <c r="H881" i="4" l="1"/>
  <c r="B882" i="4"/>
  <c r="C881" i="4"/>
  <c r="F880" i="4"/>
  <c r="E880" i="4"/>
  <c r="D880" i="4"/>
  <c r="F980" i="3"/>
  <c r="D980" i="3"/>
  <c r="E980" i="3"/>
  <c r="B982" i="3"/>
  <c r="H981" i="3"/>
  <c r="C981" i="3"/>
  <c r="F882" i="1"/>
  <c r="D882" i="1"/>
  <c r="E882" i="1"/>
  <c r="B884" i="1"/>
  <c r="H883" i="1"/>
  <c r="C883" i="1"/>
  <c r="E881" i="4" l="1"/>
  <c r="D881" i="4"/>
  <c r="F881" i="4"/>
  <c r="C882" i="4"/>
  <c r="H882" i="4"/>
  <c r="B883" i="4"/>
  <c r="F981" i="3"/>
  <c r="D981" i="3"/>
  <c r="E981" i="3"/>
  <c r="B983" i="3"/>
  <c r="H982" i="3"/>
  <c r="C982" i="3"/>
  <c r="F883" i="1"/>
  <c r="D883" i="1"/>
  <c r="E883" i="1"/>
  <c r="B885" i="1"/>
  <c r="H884" i="1"/>
  <c r="C884" i="1"/>
  <c r="H883" i="4" l="1"/>
  <c r="B884" i="4"/>
  <c r="C883" i="4"/>
  <c r="F882" i="4"/>
  <c r="E882" i="4"/>
  <c r="D882" i="4"/>
  <c r="F982" i="3"/>
  <c r="D982" i="3"/>
  <c r="E982" i="3"/>
  <c r="B984" i="3"/>
  <c r="H983" i="3"/>
  <c r="C983" i="3"/>
  <c r="F884" i="1"/>
  <c r="D884" i="1"/>
  <c r="E884" i="1"/>
  <c r="B886" i="1"/>
  <c r="H885" i="1"/>
  <c r="C885" i="1"/>
  <c r="E883" i="4" l="1"/>
  <c r="D883" i="4"/>
  <c r="F883" i="4"/>
  <c r="C884" i="4"/>
  <c r="H884" i="4"/>
  <c r="B885" i="4"/>
  <c r="F983" i="3"/>
  <c r="D983" i="3"/>
  <c r="E983" i="3"/>
  <c r="B985" i="3"/>
  <c r="H984" i="3"/>
  <c r="C984" i="3"/>
  <c r="F885" i="1"/>
  <c r="D885" i="1"/>
  <c r="E885" i="1"/>
  <c r="B887" i="1"/>
  <c r="H886" i="1"/>
  <c r="C886" i="1"/>
  <c r="H885" i="4" l="1"/>
  <c r="B886" i="4"/>
  <c r="C885" i="4"/>
  <c r="F884" i="4"/>
  <c r="E884" i="4"/>
  <c r="D884" i="4"/>
  <c r="F984" i="3"/>
  <c r="D984" i="3"/>
  <c r="E984" i="3"/>
  <c r="B986" i="3"/>
  <c r="H985" i="3"/>
  <c r="C985" i="3"/>
  <c r="F886" i="1"/>
  <c r="D886" i="1"/>
  <c r="E886" i="1"/>
  <c r="B888" i="1"/>
  <c r="H887" i="1"/>
  <c r="C887" i="1"/>
  <c r="F885" i="4" l="1"/>
  <c r="E885" i="4"/>
  <c r="D885" i="4"/>
  <c r="H886" i="4"/>
  <c r="B887" i="4"/>
  <c r="C886" i="4"/>
  <c r="F985" i="3"/>
  <c r="D985" i="3"/>
  <c r="E985" i="3"/>
  <c r="B987" i="3"/>
  <c r="H986" i="3"/>
  <c r="C986" i="3"/>
  <c r="F887" i="1"/>
  <c r="D887" i="1"/>
  <c r="E887" i="1"/>
  <c r="B889" i="1"/>
  <c r="H888" i="1"/>
  <c r="C888" i="1"/>
  <c r="C887" i="4" l="1"/>
  <c r="B888" i="4"/>
  <c r="H887" i="4"/>
  <c r="E886" i="4"/>
  <c r="D886" i="4"/>
  <c r="F886" i="4"/>
  <c r="F986" i="3"/>
  <c r="D986" i="3"/>
  <c r="E986" i="3"/>
  <c r="B988" i="3"/>
  <c r="H987" i="3"/>
  <c r="C987" i="3"/>
  <c r="F888" i="1"/>
  <c r="D888" i="1"/>
  <c r="E888" i="1"/>
  <c r="B890" i="1"/>
  <c r="H889" i="1"/>
  <c r="C889" i="1"/>
  <c r="E887" i="4" l="1"/>
  <c r="D887" i="4"/>
  <c r="F887" i="4"/>
  <c r="C888" i="4"/>
  <c r="H888" i="4"/>
  <c r="B889" i="4"/>
  <c r="F987" i="3"/>
  <c r="D987" i="3"/>
  <c r="E987" i="3"/>
  <c r="B989" i="3"/>
  <c r="H988" i="3"/>
  <c r="C988" i="3"/>
  <c r="F889" i="1"/>
  <c r="E889" i="1"/>
  <c r="D889" i="1"/>
  <c r="B891" i="1"/>
  <c r="H890" i="1"/>
  <c r="C890" i="1"/>
  <c r="H889" i="4" l="1"/>
  <c r="B890" i="4"/>
  <c r="C889" i="4"/>
  <c r="F888" i="4"/>
  <c r="E888" i="4"/>
  <c r="D888" i="4"/>
  <c r="F988" i="3"/>
  <c r="D988" i="3"/>
  <c r="E988" i="3"/>
  <c r="B990" i="3"/>
  <c r="H989" i="3"/>
  <c r="C989" i="3"/>
  <c r="F890" i="1"/>
  <c r="D890" i="1"/>
  <c r="E890" i="1"/>
  <c r="B892" i="1"/>
  <c r="H891" i="1"/>
  <c r="C891" i="1"/>
  <c r="E889" i="4" l="1"/>
  <c r="D889" i="4"/>
  <c r="F889" i="4"/>
  <c r="C890" i="4"/>
  <c r="H890" i="4"/>
  <c r="B891" i="4"/>
  <c r="F989" i="3"/>
  <c r="D989" i="3"/>
  <c r="E989" i="3"/>
  <c r="B991" i="3"/>
  <c r="H990" i="3"/>
  <c r="C990" i="3"/>
  <c r="F891" i="1"/>
  <c r="D891" i="1"/>
  <c r="E891" i="1"/>
  <c r="B893" i="1"/>
  <c r="H892" i="1"/>
  <c r="C892" i="1"/>
  <c r="H891" i="4" l="1"/>
  <c r="B892" i="4"/>
  <c r="C891" i="4"/>
  <c r="F890" i="4"/>
  <c r="E890" i="4"/>
  <c r="D890" i="4"/>
  <c r="F990" i="3"/>
  <c r="D990" i="3"/>
  <c r="E990" i="3"/>
  <c r="B992" i="3"/>
  <c r="H991" i="3"/>
  <c r="C991" i="3"/>
  <c r="F892" i="1"/>
  <c r="D892" i="1"/>
  <c r="E892" i="1"/>
  <c r="B894" i="1"/>
  <c r="H893" i="1"/>
  <c r="C893" i="1"/>
  <c r="F891" i="4" l="1"/>
  <c r="E891" i="4"/>
  <c r="D891" i="4"/>
  <c r="H892" i="4"/>
  <c r="B893" i="4"/>
  <c r="C892" i="4"/>
  <c r="F991" i="3"/>
  <c r="D991" i="3"/>
  <c r="E991" i="3"/>
  <c r="B993" i="3"/>
  <c r="H992" i="3"/>
  <c r="C992" i="3"/>
  <c r="D893" i="1"/>
  <c r="E893" i="1"/>
  <c r="F893" i="1"/>
  <c r="C894" i="1"/>
  <c r="B895" i="1"/>
  <c r="H894" i="1"/>
  <c r="C893" i="4" l="1"/>
  <c r="H893" i="4"/>
  <c r="B894" i="4"/>
  <c r="E892" i="4"/>
  <c r="D892" i="4"/>
  <c r="F892" i="4"/>
  <c r="F992" i="3"/>
  <c r="D992" i="3"/>
  <c r="E992" i="3"/>
  <c r="B994" i="3"/>
  <c r="H993" i="3"/>
  <c r="C993" i="3"/>
  <c r="F894" i="1"/>
  <c r="D894" i="1"/>
  <c r="E894" i="1"/>
  <c r="B896" i="1"/>
  <c r="H895" i="1"/>
  <c r="C895" i="1"/>
  <c r="H894" i="4" l="1"/>
  <c r="B895" i="4"/>
  <c r="C894" i="4"/>
  <c r="F893" i="4"/>
  <c r="E893" i="4"/>
  <c r="D893" i="4"/>
  <c r="B995" i="3"/>
  <c r="H994" i="3"/>
  <c r="C994" i="3"/>
  <c r="F993" i="3"/>
  <c r="D993" i="3"/>
  <c r="E993" i="3"/>
  <c r="D895" i="1"/>
  <c r="E895" i="1"/>
  <c r="F895" i="1"/>
  <c r="C896" i="1"/>
  <c r="B897" i="1"/>
  <c r="H896" i="1"/>
  <c r="E894" i="4" l="1"/>
  <c r="D894" i="4"/>
  <c r="F894" i="4"/>
  <c r="C895" i="4"/>
  <c r="H895" i="4"/>
  <c r="B896" i="4"/>
  <c r="F994" i="3"/>
  <c r="D994" i="3"/>
  <c r="E994" i="3"/>
  <c r="B996" i="3"/>
  <c r="H995" i="3"/>
  <c r="C995" i="3"/>
  <c r="F896" i="1"/>
  <c r="E896" i="1"/>
  <c r="D896" i="1"/>
  <c r="B898" i="1"/>
  <c r="H897" i="1"/>
  <c r="C897" i="1"/>
  <c r="H896" i="4" l="1"/>
  <c r="B897" i="4"/>
  <c r="C896" i="4"/>
  <c r="F895" i="4"/>
  <c r="E895" i="4"/>
  <c r="D895" i="4"/>
  <c r="B997" i="3"/>
  <c r="H996" i="3"/>
  <c r="C996" i="3"/>
  <c r="F995" i="3"/>
  <c r="D995" i="3"/>
  <c r="E995" i="3"/>
  <c r="D897" i="1"/>
  <c r="E897" i="1"/>
  <c r="F897" i="1"/>
  <c r="C898" i="1"/>
  <c r="B899" i="1"/>
  <c r="H898" i="1"/>
  <c r="E896" i="4" l="1"/>
  <c r="D896" i="4"/>
  <c r="F896" i="4"/>
  <c r="C897" i="4"/>
  <c r="H897" i="4"/>
  <c r="B898" i="4"/>
  <c r="F996" i="3"/>
  <c r="D996" i="3"/>
  <c r="E996" i="3"/>
  <c r="B998" i="3"/>
  <c r="H997" i="3"/>
  <c r="C997" i="3"/>
  <c r="F898" i="1"/>
  <c r="D898" i="1"/>
  <c r="E898" i="1"/>
  <c r="B900" i="1"/>
  <c r="H899" i="1"/>
  <c r="C899" i="1"/>
  <c r="H898" i="4" l="1"/>
  <c r="B899" i="4"/>
  <c r="C898" i="4"/>
  <c r="F897" i="4"/>
  <c r="E897" i="4"/>
  <c r="D897" i="4"/>
  <c r="F997" i="3"/>
  <c r="D997" i="3"/>
  <c r="E997" i="3"/>
  <c r="B999" i="3"/>
  <c r="H998" i="3"/>
  <c r="C998" i="3"/>
  <c r="D899" i="1"/>
  <c r="E899" i="1"/>
  <c r="F899" i="1"/>
  <c r="C900" i="1"/>
  <c r="B901" i="1"/>
  <c r="H900" i="1"/>
  <c r="E898" i="4" l="1"/>
  <c r="D898" i="4"/>
  <c r="F898" i="4"/>
  <c r="C899" i="4"/>
  <c r="B900" i="4"/>
  <c r="H899" i="4"/>
  <c r="F998" i="3"/>
  <c r="D998" i="3"/>
  <c r="E998" i="3"/>
  <c r="B1000" i="3"/>
  <c r="H999" i="3"/>
  <c r="C999" i="3"/>
  <c r="B902" i="1"/>
  <c r="H901" i="1"/>
  <c r="C901" i="1"/>
  <c r="F900" i="1"/>
  <c r="D900" i="1"/>
  <c r="E900" i="1"/>
  <c r="H900" i="4" l="1"/>
  <c r="B901" i="4"/>
  <c r="C900" i="4"/>
  <c r="F899" i="4"/>
  <c r="D899" i="4"/>
  <c r="E899" i="4"/>
  <c r="F999" i="3"/>
  <c r="D999" i="3"/>
  <c r="E999" i="3"/>
  <c r="B1001" i="3"/>
  <c r="H1000" i="3"/>
  <c r="C1000" i="3"/>
  <c r="C902" i="1"/>
  <c r="B903" i="1"/>
  <c r="H902" i="1"/>
  <c r="D901" i="1"/>
  <c r="E901" i="1"/>
  <c r="F901" i="1"/>
  <c r="E900" i="4" l="1"/>
  <c r="D900" i="4"/>
  <c r="F900" i="4"/>
  <c r="C901" i="4"/>
  <c r="H901" i="4"/>
  <c r="B902" i="4"/>
  <c r="F1000" i="3"/>
  <c r="D1000" i="3"/>
  <c r="E1000" i="3"/>
  <c r="B1002" i="3"/>
  <c r="H1001" i="3"/>
  <c r="C1001" i="3"/>
  <c r="F902" i="1"/>
  <c r="D902" i="1"/>
  <c r="E902" i="1"/>
  <c r="B904" i="1"/>
  <c r="H903" i="1"/>
  <c r="C903" i="1"/>
  <c r="H902" i="4" l="1"/>
  <c r="B903" i="4"/>
  <c r="C902" i="4"/>
  <c r="F901" i="4"/>
  <c r="E901" i="4"/>
  <c r="D901" i="4"/>
  <c r="F1001" i="3"/>
  <c r="D1001" i="3"/>
  <c r="E1001" i="3"/>
  <c r="B1003" i="3"/>
  <c r="H1002" i="3"/>
  <c r="C1002" i="3"/>
  <c r="D903" i="1"/>
  <c r="E903" i="1"/>
  <c r="F903" i="1"/>
  <c r="C904" i="1"/>
  <c r="B905" i="1"/>
  <c r="H904" i="1"/>
  <c r="E902" i="4" l="1"/>
  <c r="D902" i="4"/>
  <c r="F902" i="4"/>
  <c r="C903" i="4"/>
  <c r="B904" i="4"/>
  <c r="H903" i="4"/>
  <c r="F1002" i="3"/>
  <c r="D1002" i="3"/>
  <c r="E1002" i="3"/>
  <c r="B1004" i="3"/>
  <c r="H1003" i="3"/>
  <c r="C1003" i="3"/>
  <c r="B906" i="1"/>
  <c r="H905" i="1"/>
  <c r="C905" i="1"/>
  <c r="F904" i="1"/>
  <c r="D904" i="1"/>
  <c r="E904" i="1"/>
  <c r="H904" i="4" l="1"/>
  <c r="B905" i="4"/>
  <c r="C904" i="4"/>
  <c r="F903" i="4"/>
  <c r="E903" i="4"/>
  <c r="D903" i="4"/>
  <c r="F1003" i="3"/>
  <c r="D1003" i="3"/>
  <c r="E1003" i="3"/>
  <c r="B1005" i="3"/>
  <c r="H1004" i="3"/>
  <c r="C1004" i="3"/>
  <c r="D905" i="1"/>
  <c r="E905" i="1"/>
  <c r="F905" i="1"/>
  <c r="C906" i="1"/>
  <c r="B907" i="1"/>
  <c r="H906" i="1"/>
  <c r="E904" i="4" l="1"/>
  <c r="D904" i="4"/>
  <c r="F904" i="4"/>
  <c r="C905" i="4"/>
  <c r="H905" i="4"/>
  <c r="B906" i="4"/>
  <c r="F1004" i="3"/>
  <c r="D1004" i="3"/>
  <c r="E1004" i="3"/>
  <c r="B1006" i="3"/>
  <c r="H1005" i="3"/>
  <c r="C1005" i="3"/>
  <c r="B908" i="1"/>
  <c r="H907" i="1"/>
  <c r="C907" i="1"/>
  <c r="F906" i="1"/>
  <c r="E906" i="1"/>
  <c r="D906" i="1"/>
  <c r="H906" i="4" l="1"/>
  <c r="B907" i="4"/>
  <c r="C906" i="4"/>
  <c r="F905" i="4"/>
  <c r="D905" i="4"/>
  <c r="E905" i="4"/>
  <c r="F1005" i="3"/>
  <c r="D1005" i="3"/>
  <c r="E1005" i="3"/>
  <c r="B1007" i="3"/>
  <c r="H1006" i="3"/>
  <c r="C1006" i="3"/>
  <c r="D907" i="1"/>
  <c r="E907" i="1"/>
  <c r="F907" i="1"/>
  <c r="C908" i="1"/>
  <c r="B909" i="1"/>
  <c r="H908" i="1"/>
  <c r="E906" i="4" l="1"/>
  <c r="D906" i="4"/>
  <c r="F906" i="4"/>
  <c r="C907" i="4"/>
  <c r="H907" i="4"/>
  <c r="B908" i="4"/>
  <c r="F1006" i="3"/>
  <c r="D1006" i="3"/>
  <c r="E1006" i="3"/>
  <c r="B1008" i="3"/>
  <c r="H1007" i="3"/>
  <c r="C1007" i="3"/>
  <c r="B910" i="1"/>
  <c r="H909" i="1"/>
  <c r="C909" i="1"/>
  <c r="F908" i="1"/>
  <c r="D908" i="1"/>
  <c r="E908" i="1"/>
  <c r="H908" i="4" l="1"/>
  <c r="B909" i="4"/>
  <c r="C908" i="4"/>
  <c r="F907" i="4"/>
  <c r="E907" i="4"/>
  <c r="D907" i="4"/>
  <c r="F1007" i="3"/>
  <c r="D1007" i="3"/>
  <c r="E1007" i="3"/>
  <c r="B1009" i="3"/>
  <c r="H1008" i="3"/>
  <c r="C1008" i="3"/>
  <c r="D909" i="1"/>
  <c r="E909" i="1"/>
  <c r="F909" i="1"/>
  <c r="C910" i="1"/>
  <c r="B911" i="1"/>
  <c r="H910" i="1"/>
  <c r="E908" i="4" l="1"/>
  <c r="D908" i="4"/>
  <c r="F908" i="4"/>
  <c r="C909" i="4"/>
  <c r="B910" i="4"/>
  <c r="H909" i="4"/>
  <c r="F1008" i="3"/>
  <c r="D1008" i="3"/>
  <c r="E1008" i="3"/>
  <c r="B1010" i="3"/>
  <c r="H1009" i="3"/>
  <c r="C1009" i="3"/>
  <c r="B912" i="1"/>
  <c r="H911" i="1"/>
  <c r="C911" i="1"/>
  <c r="F910" i="1"/>
  <c r="D910" i="1"/>
  <c r="E910" i="1"/>
  <c r="C910" i="4" l="1"/>
  <c r="H910" i="4"/>
  <c r="B911" i="4"/>
  <c r="E909" i="4"/>
  <c r="D909" i="4"/>
  <c r="F909" i="4"/>
  <c r="F1009" i="3"/>
  <c r="D1009" i="3"/>
  <c r="E1009" i="3"/>
  <c r="B1011" i="3"/>
  <c r="H1010" i="3"/>
  <c r="C1010" i="3"/>
  <c r="C912" i="1"/>
  <c r="B913" i="1"/>
  <c r="H912" i="1"/>
  <c r="D911" i="1"/>
  <c r="E911" i="1"/>
  <c r="F911" i="1"/>
  <c r="H911" i="4" l="1"/>
  <c r="B912" i="4"/>
  <c r="C911" i="4"/>
  <c r="F910" i="4"/>
  <c r="E910" i="4"/>
  <c r="D910" i="4"/>
  <c r="F1010" i="3"/>
  <c r="D1010" i="3"/>
  <c r="E1010" i="3"/>
  <c r="B1012" i="3"/>
  <c r="H1011" i="3"/>
  <c r="C1011" i="3"/>
  <c r="F912" i="1"/>
  <c r="D912" i="1"/>
  <c r="E912" i="1"/>
  <c r="B914" i="1"/>
  <c r="H913" i="1"/>
  <c r="C913" i="1"/>
  <c r="E911" i="4" l="1"/>
  <c r="D911" i="4"/>
  <c r="F911" i="4"/>
  <c r="C912" i="4"/>
  <c r="H912" i="4"/>
  <c r="B913" i="4"/>
  <c r="B1013" i="3"/>
  <c r="H1012" i="3"/>
  <c r="C1012" i="3"/>
  <c r="F1011" i="3"/>
  <c r="D1011" i="3"/>
  <c r="E1011" i="3"/>
  <c r="D913" i="1"/>
  <c r="E913" i="1"/>
  <c r="F913" i="1"/>
  <c r="C914" i="1"/>
  <c r="B915" i="1"/>
  <c r="H914" i="1"/>
  <c r="H913" i="4" l="1"/>
  <c r="B914" i="4"/>
  <c r="C913" i="4"/>
  <c r="F912" i="4"/>
  <c r="D912" i="4"/>
  <c r="E912" i="4"/>
  <c r="F1012" i="3"/>
  <c r="D1012" i="3"/>
  <c r="E1012" i="3"/>
  <c r="B1014" i="3"/>
  <c r="H1013" i="3"/>
  <c r="C1013" i="3"/>
  <c r="B916" i="1"/>
  <c r="H915" i="1"/>
  <c r="C915" i="1"/>
  <c r="F914" i="1"/>
  <c r="D914" i="1"/>
  <c r="E914" i="1"/>
  <c r="E913" i="4" l="1"/>
  <c r="D913" i="4"/>
  <c r="F913" i="4"/>
  <c r="C914" i="4"/>
  <c r="H914" i="4"/>
  <c r="B915" i="4"/>
  <c r="B1015" i="3"/>
  <c r="H1014" i="3"/>
  <c r="C1014" i="3"/>
  <c r="F1013" i="3"/>
  <c r="D1013" i="3"/>
  <c r="E1013" i="3"/>
  <c r="D915" i="1"/>
  <c r="E915" i="1"/>
  <c r="F915" i="1"/>
  <c r="C916" i="1"/>
  <c r="B917" i="1"/>
  <c r="H916" i="1"/>
  <c r="H915" i="4" l="1"/>
  <c r="B916" i="4"/>
  <c r="C915" i="4"/>
  <c r="F914" i="4"/>
  <c r="E914" i="4"/>
  <c r="D914" i="4"/>
  <c r="F1014" i="3"/>
  <c r="D1014" i="3"/>
  <c r="E1014" i="3"/>
  <c r="B1016" i="3"/>
  <c r="H1015" i="3"/>
  <c r="C1015" i="3"/>
  <c r="F916" i="1"/>
  <c r="D916" i="1"/>
  <c r="E916" i="1"/>
  <c r="B918" i="1"/>
  <c r="H917" i="1"/>
  <c r="C917" i="1"/>
  <c r="E915" i="4" l="1"/>
  <c r="D915" i="4"/>
  <c r="F915" i="4"/>
  <c r="C916" i="4"/>
  <c r="H916" i="4"/>
  <c r="B917" i="4"/>
  <c r="B1017" i="3"/>
  <c r="H1016" i="3"/>
  <c r="C1016" i="3"/>
  <c r="F1015" i="3"/>
  <c r="D1015" i="3"/>
  <c r="E1015" i="3"/>
  <c r="D917" i="1"/>
  <c r="E917" i="1"/>
  <c r="F917" i="1"/>
  <c r="C918" i="1"/>
  <c r="B919" i="1"/>
  <c r="H918" i="1"/>
  <c r="H917" i="4" l="1"/>
  <c r="B918" i="4"/>
  <c r="C917" i="4"/>
  <c r="F916" i="4"/>
  <c r="E916" i="4"/>
  <c r="D916" i="4"/>
  <c r="F1016" i="3"/>
  <c r="D1016" i="3"/>
  <c r="E1016" i="3"/>
  <c r="B1018" i="3"/>
  <c r="H1017" i="3"/>
  <c r="C1017" i="3"/>
  <c r="D918" i="1"/>
  <c r="E918" i="1"/>
  <c r="F918" i="1"/>
  <c r="C919" i="1"/>
  <c r="B920" i="1"/>
  <c r="H919" i="1"/>
  <c r="E917" i="4" l="1"/>
  <c r="D917" i="4"/>
  <c r="F917" i="4"/>
  <c r="C918" i="4"/>
  <c r="B919" i="4"/>
  <c r="H918" i="4"/>
  <c r="F1017" i="3"/>
  <c r="D1017" i="3"/>
  <c r="E1017" i="3"/>
  <c r="B1019" i="3"/>
  <c r="H1018" i="3"/>
  <c r="C1018" i="3"/>
  <c r="F919" i="1"/>
  <c r="D919" i="1"/>
  <c r="E919" i="1"/>
  <c r="B921" i="1"/>
  <c r="H920" i="1"/>
  <c r="C920" i="1"/>
  <c r="H919" i="4" l="1"/>
  <c r="B920" i="4"/>
  <c r="C919" i="4"/>
  <c r="F918" i="4"/>
  <c r="E918" i="4"/>
  <c r="D918" i="4"/>
  <c r="F1018" i="3"/>
  <c r="D1018" i="3"/>
  <c r="E1018" i="3"/>
  <c r="B1020" i="3"/>
  <c r="H1019" i="3"/>
  <c r="C1019" i="3"/>
  <c r="D920" i="1"/>
  <c r="E920" i="1"/>
  <c r="F920" i="1"/>
  <c r="C921" i="1"/>
  <c r="B922" i="1"/>
  <c r="H921" i="1"/>
  <c r="E919" i="4" l="1"/>
  <c r="D919" i="4"/>
  <c r="F919" i="4"/>
  <c r="C920" i="4"/>
  <c r="H920" i="4"/>
  <c r="B921" i="4"/>
  <c r="F1019" i="3"/>
  <c r="D1019" i="3"/>
  <c r="E1019" i="3"/>
  <c r="B1021" i="3"/>
  <c r="H1020" i="3"/>
  <c r="C1020" i="3"/>
  <c r="F921" i="1"/>
  <c r="D921" i="1"/>
  <c r="E921" i="1"/>
  <c r="B923" i="1"/>
  <c r="H922" i="1"/>
  <c r="C922" i="1"/>
  <c r="H921" i="4" l="1"/>
  <c r="B922" i="4"/>
  <c r="C921" i="4"/>
  <c r="F920" i="4"/>
  <c r="E920" i="4"/>
  <c r="D920" i="4"/>
  <c r="F1020" i="3"/>
  <c r="D1020" i="3"/>
  <c r="E1020" i="3"/>
  <c r="B1022" i="3"/>
  <c r="H1021" i="3"/>
  <c r="C1021" i="3"/>
  <c r="D922" i="1"/>
  <c r="E922" i="1"/>
  <c r="F922" i="1"/>
  <c r="C923" i="1"/>
  <c r="B924" i="1"/>
  <c r="H923" i="1"/>
  <c r="E921" i="4" l="1"/>
  <c r="D921" i="4"/>
  <c r="F921" i="4"/>
  <c r="C922" i="4"/>
  <c r="H922" i="4"/>
  <c r="B923" i="4"/>
  <c r="F1021" i="3"/>
  <c r="D1021" i="3"/>
  <c r="E1021" i="3"/>
  <c r="B1023" i="3"/>
  <c r="H1022" i="3"/>
  <c r="C1022" i="3"/>
  <c r="F923" i="1"/>
  <c r="D923" i="1"/>
  <c r="E923" i="1"/>
  <c r="B925" i="1"/>
  <c r="H924" i="1"/>
  <c r="C924" i="1"/>
  <c r="H923" i="4" l="1"/>
  <c r="B924" i="4"/>
  <c r="C923" i="4"/>
  <c r="F922" i="4"/>
  <c r="E922" i="4"/>
  <c r="D922" i="4"/>
  <c r="F1022" i="3"/>
  <c r="D1022" i="3"/>
  <c r="E1022" i="3"/>
  <c r="B1024" i="3"/>
  <c r="H1023" i="3"/>
  <c r="C1023" i="3"/>
  <c r="D924" i="1"/>
  <c r="E924" i="1"/>
  <c r="F924" i="1"/>
  <c r="C925" i="1"/>
  <c r="B926" i="1"/>
  <c r="H925" i="1"/>
  <c r="E923" i="4" l="1"/>
  <c r="D923" i="4"/>
  <c r="F923" i="4"/>
  <c r="C924" i="4"/>
  <c r="H924" i="4"/>
  <c r="B925" i="4"/>
  <c r="F1023" i="3"/>
  <c r="D1023" i="3"/>
  <c r="E1023" i="3"/>
  <c r="B1025" i="3"/>
  <c r="H1024" i="3"/>
  <c r="C1024" i="3"/>
  <c r="F925" i="1"/>
  <c r="D925" i="1"/>
  <c r="E925" i="1"/>
  <c r="B927" i="1"/>
  <c r="H926" i="1"/>
  <c r="C926" i="1"/>
  <c r="H925" i="4" l="1"/>
  <c r="B926" i="4"/>
  <c r="C925" i="4"/>
  <c r="F924" i="4"/>
  <c r="E924" i="4"/>
  <c r="D924" i="4"/>
  <c r="F1024" i="3"/>
  <c r="D1024" i="3"/>
  <c r="E1024" i="3"/>
  <c r="B1026" i="3"/>
  <c r="H1025" i="3"/>
  <c r="C1025" i="3"/>
  <c r="D926" i="1"/>
  <c r="E926" i="1"/>
  <c r="F926" i="1"/>
  <c r="C927" i="1"/>
  <c r="B928" i="1"/>
  <c r="H927" i="1"/>
  <c r="E925" i="4" l="1"/>
  <c r="D925" i="4"/>
  <c r="F925" i="4"/>
  <c r="C926" i="4"/>
  <c r="B927" i="4"/>
  <c r="H926" i="4"/>
  <c r="F1025" i="3"/>
  <c r="D1025" i="3"/>
  <c r="E1025" i="3"/>
  <c r="B1027" i="3"/>
  <c r="H1026" i="3"/>
  <c r="C1026" i="3"/>
  <c r="F927" i="1"/>
  <c r="D927" i="1"/>
  <c r="E927" i="1"/>
  <c r="B929" i="1"/>
  <c r="H928" i="1"/>
  <c r="C928" i="1"/>
  <c r="H927" i="4" l="1"/>
  <c r="B928" i="4"/>
  <c r="C927" i="4"/>
  <c r="F926" i="4"/>
  <c r="E926" i="4"/>
  <c r="D926" i="4"/>
  <c r="F1026" i="3"/>
  <c r="D1026" i="3"/>
  <c r="E1026" i="3"/>
  <c r="B1028" i="3"/>
  <c r="H1027" i="3"/>
  <c r="C1027" i="3"/>
  <c r="D928" i="1"/>
  <c r="E928" i="1"/>
  <c r="F928" i="1"/>
  <c r="C929" i="1"/>
  <c r="B930" i="1"/>
  <c r="H929" i="1"/>
  <c r="F927" i="4" l="1"/>
  <c r="E927" i="4"/>
  <c r="D927" i="4"/>
  <c r="H928" i="4"/>
  <c r="B929" i="4"/>
  <c r="C928" i="4"/>
  <c r="F1027" i="3"/>
  <c r="D1027" i="3"/>
  <c r="E1027" i="3"/>
  <c r="B1029" i="3"/>
  <c r="H1028" i="3"/>
  <c r="C1028" i="3"/>
  <c r="F929" i="1"/>
  <c r="D929" i="1"/>
  <c r="E929" i="1"/>
  <c r="B931" i="1"/>
  <c r="H930" i="1"/>
  <c r="C930" i="1"/>
  <c r="C929" i="4" l="1"/>
  <c r="B930" i="4"/>
  <c r="H929" i="4"/>
  <c r="E928" i="4"/>
  <c r="D928" i="4"/>
  <c r="F928" i="4"/>
  <c r="F1028" i="3"/>
  <c r="D1028" i="3"/>
  <c r="E1028" i="3"/>
  <c r="B1030" i="3"/>
  <c r="H1029" i="3"/>
  <c r="C1029" i="3"/>
  <c r="D930" i="1"/>
  <c r="E930" i="1"/>
  <c r="F930" i="1"/>
  <c r="C931" i="1"/>
  <c r="B932" i="1"/>
  <c r="H931" i="1"/>
  <c r="F929" i="4" l="1"/>
  <c r="E929" i="4"/>
  <c r="D929" i="4"/>
  <c r="H930" i="4"/>
  <c r="B931" i="4"/>
  <c r="C930" i="4"/>
  <c r="F1029" i="3"/>
  <c r="D1029" i="3"/>
  <c r="E1029" i="3"/>
  <c r="B1031" i="3"/>
  <c r="H1030" i="3"/>
  <c r="C1030" i="3"/>
  <c r="D931" i="1"/>
  <c r="E931" i="1"/>
  <c r="F931" i="1"/>
  <c r="C932" i="1"/>
  <c r="B933" i="1"/>
  <c r="H932" i="1"/>
  <c r="C931" i="4" l="1"/>
  <c r="H931" i="4"/>
  <c r="B932" i="4"/>
  <c r="E930" i="4"/>
  <c r="D930" i="4"/>
  <c r="F930" i="4"/>
  <c r="F1030" i="3"/>
  <c r="D1030" i="3"/>
  <c r="E1030" i="3"/>
  <c r="B1032" i="3"/>
  <c r="H1031" i="3"/>
  <c r="C1031" i="3"/>
  <c r="F932" i="1"/>
  <c r="D932" i="1"/>
  <c r="E932" i="1"/>
  <c r="B934" i="1"/>
  <c r="H933" i="1"/>
  <c r="C933" i="1"/>
  <c r="H932" i="4" l="1"/>
  <c r="B933" i="4"/>
  <c r="C932" i="4"/>
  <c r="F931" i="4"/>
  <c r="E931" i="4"/>
  <c r="D931" i="4"/>
  <c r="F1031" i="3"/>
  <c r="D1031" i="3"/>
  <c r="E1031" i="3"/>
  <c r="B1033" i="3"/>
  <c r="H1032" i="3"/>
  <c r="C1032" i="3"/>
  <c r="D933" i="1"/>
  <c r="E933" i="1"/>
  <c r="F933" i="1"/>
  <c r="C934" i="1"/>
  <c r="B935" i="1"/>
  <c r="H934" i="1"/>
  <c r="E932" i="4" l="1"/>
  <c r="D932" i="4"/>
  <c r="F932" i="4"/>
  <c r="C933" i="4"/>
  <c r="H933" i="4"/>
  <c r="B934" i="4"/>
  <c r="B1034" i="3"/>
  <c r="H1033" i="3"/>
  <c r="C1033" i="3"/>
  <c r="F1032" i="3"/>
  <c r="D1032" i="3"/>
  <c r="E1032" i="3"/>
  <c r="F934" i="1"/>
  <c r="D934" i="1"/>
  <c r="E934" i="1"/>
  <c r="B936" i="1"/>
  <c r="H935" i="1"/>
  <c r="C935" i="1"/>
  <c r="H934" i="4" l="1"/>
  <c r="B935" i="4"/>
  <c r="C934" i="4"/>
  <c r="F933" i="4"/>
  <c r="E933" i="4"/>
  <c r="D933" i="4"/>
  <c r="F1033" i="3"/>
  <c r="D1033" i="3"/>
  <c r="E1033" i="3"/>
  <c r="B1035" i="3"/>
  <c r="H1034" i="3"/>
  <c r="C1034" i="3"/>
  <c r="D935" i="1"/>
  <c r="E935" i="1"/>
  <c r="F935" i="1"/>
  <c r="C936" i="1"/>
  <c r="B937" i="1"/>
  <c r="H936" i="1"/>
  <c r="E934" i="4" l="1"/>
  <c r="D934" i="4"/>
  <c r="F934" i="4"/>
  <c r="C935" i="4"/>
  <c r="H935" i="4"/>
  <c r="B936" i="4"/>
  <c r="B1036" i="3"/>
  <c r="H1035" i="3"/>
  <c r="C1035" i="3"/>
  <c r="F1034" i="3"/>
  <c r="D1034" i="3"/>
  <c r="E1034" i="3"/>
  <c r="F936" i="1"/>
  <c r="D936" i="1"/>
  <c r="E936" i="1"/>
  <c r="B938" i="1"/>
  <c r="H937" i="1"/>
  <c r="C937" i="1"/>
  <c r="H936" i="4" l="1"/>
  <c r="B937" i="4"/>
  <c r="C936" i="4"/>
  <c r="F935" i="4"/>
  <c r="E935" i="4"/>
  <c r="D935" i="4"/>
  <c r="F1035" i="3"/>
  <c r="D1035" i="3"/>
  <c r="E1035" i="3"/>
  <c r="B1037" i="3"/>
  <c r="H1036" i="3"/>
  <c r="C1036" i="3"/>
  <c r="F937" i="1"/>
  <c r="D937" i="1"/>
  <c r="E937" i="1"/>
  <c r="B939" i="1"/>
  <c r="H938" i="1"/>
  <c r="C938" i="1"/>
  <c r="E936" i="4" l="1"/>
  <c r="D936" i="4"/>
  <c r="F936" i="4"/>
  <c r="C937" i="4"/>
  <c r="H937" i="4"/>
  <c r="B938" i="4"/>
  <c r="F1036" i="3"/>
  <c r="D1036" i="3"/>
  <c r="E1036" i="3"/>
  <c r="B1038" i="3"/>
  <c r="H1037" i="3"/>
  <c r="C1037" i="3"/>
  <c r="D938" i="1"/>
  <c r="E938" i="1"/>
  <c r="F938" i="1"/>
  <c r="C939" i="1"/>
  <c r="B940" i="1"/>
  <c r="H939" i="1"/>
  <c r="H938" i="4" l="1"/>
  <c r="B939" i="4"/>
  <c r="C938" i="4"/>
  <c r="F937" i="4"/>
  <c r="E937" i="4"/>
  <c r="D937" i="4"/>
  <c r="F1037" i="3"/>
  <c r="D1037" i="3"/>
  <c r="E1037" i="3"/>
  <c r="B1039" i="3"/>
  <c r="H1038" i="3"/>
  <c r="C1038" i="3"/>
  <c r="F939" i="1"/>
  <c r="D939" i="1"/>
  <c r="E939" i="1"/>
  <c r="B941" i="1"/>
  <c r="H940" i="1"/>
  <c r="C940" i="1"/>
  <c r="E938" i="4" l="1"/>
  <c r="D938" i="4"/>
  <c r="F938" i="4"/>
  <c r="C939" i="4"/>
  <c r="H939" i="4"/>
  <c r="B940" i="4"/>
  <c r="F1038" i="3"/>
  <c r="D1038" i="3"/>
  <c r="E1038" i="3"/>
  <c r="B1040" i="3"/>
  <c r="H1039" i="3"/>
  <c r="C1039" i="3"/>
  <c r="D940" i="1"/>
  <c r="E940" i="1"/>
  <c r="F940" i="1"/>
  <c r="C941" i="1"/>
  <c r="B942" i="1"/>
  <c r="H941" i="1"/>
  <c r="H940" i="4" l="1"/>
  <c r="B941" i="4"/>
  <c r="C940" i="4"/>
  <c r="F939" i="4"/>
  <c r="E939" i="4"/>
  <c r="D939" i="4"/>
  <c r="F1039" i="3"/>
  <c r="D1039" i="3"/>
  <c r="E1039" i="3"/>
  <c r="B1041" i="3"/>
  <c r="H1040" i="3"/>
  <c r="C1040" i="3"/>
  <c r="F941" i="1"/>
  <c r="D941" i="1"/>
  <c r="E941" i="1"/>
  <c r="B943" i="1"/>
  <c r="H942" i="1"/>
  <c r="C942" i="1"/>
  <c r="E940" i="4" l="1"/>
  <c r="D940" i="4"/>
  <c r="F940" i="4"/>
  <c r="C941" i="4"/>
  <c r="B942" i="4"/>
  <c r="H941" i="4"/>
  <c r="F1040" i="3"/>
  <c r="D1040" i="3"/>
  <c r="E1040" i="3"/>
  <c r="B1042" i="3"/>
  <c r="H1041" i="3"/>
  <c r="C1041" i="3"/>
  <c r="D942" i="1"/>
  <c r="E942" i="1"/>
  <c r="F942" i="1"/>
  <c r="C943" i="1"/>
  <c r="B944" i="1"/>
  <c r="H943" i="1"/>
  <c r="H942" i="4" l="1"/>
  <c r="B943" i="4"/>
  <c r="C942" i="4"/>
  <c r="F941" i="4"/>
  <c r="E941" i="4"/>
  <c r="D941" i="4"/>
  <c r="F1041" i="3"/>
  <c r="D1041" i="3"/>
  <c r="E1041" i="3"/>
  <c r="B1043" i="3"/>
  <c r="H1042" i="3"/>
  <c r="C1042" i="3"/>
  <c r="D943" i="1"/>
  <c r="E943" i="1"/>
  <c r="F943" i="1"/>
  <c r="C944" i="1"/>
  <c r="B945" i="1"/>
  <c r="H944" i="1"/>
  <c r="E942" i="4" l="1"/>
  <c r="D942" i="4"/>
  <c r="F942" i="4"/>
  <c r="C943" i="4"/>
  <c r="H943" i="4"/>
  <c r="B944" i="4"/>
  <c r="F1042" i="3"/>
  <c r="D1042" i="3"/>
  <c r="E1042" i="3"/>
  <c r="B1044" i="3"/>
  <c r="H1043" i="3"/>
  <c r="C1043" i="3"/>
  <c r="D944" i="1"/>
  <c r="E944" i="1"/>
  <c r="F944" i="1"/>
  <c r="C945" i="1"/>
  <c r="B946" i="1"/>
  <c r="H945" i="1"/>
  <c r="H944" i="4" l="1"/>
  <c r="B945" i="4"/>
  <c r="C944" i="4"/>
  <c r="F943" i="4"/>
  <c r="E943" i="4"/>
  <c r="D943" i="4"/>
  <c r="F1043" i="3"/>
  <c r="D1043" i="3"/>
  <c r="E1043" i="3"/>
  <c r="B1045" i="3"/>
  <c r="H1044" i="3"/>
  <c r="C1044" i="3"/>
  <c r="F945" i="1"/>
  <c r="D945" i="1"/>
  <c r="E945" i="1"/>
  <c r="B947" i="1"/>
  <c r="H946" i="1"/>
  <c r="C946" i="1"/>
  <c r="E944" i="4" l="1"/>
  <c r="D944" i="4"/>
  <c r="F944" i="4"/>
  <c r="C945" i="4"/>
  <c r="H945" i="4"/>
  <c r="B946" i="4"/>
  <c r="F1044" i="3"/>
  <c r="D1044" i="3"/>
  <c r="E1044" i="3"/>
  <c r="B1046" i="3"/>
  <c r="H1045" i="3"/>
  <c r="C1045" i="3"/>
  <c r="F946" i="1"/>
  <c r="D946" i="1"/>
  <c r="E946" i="1"/>
  <c r="B948" i="1"/>
  <c r="H947" i="1"/>
  <c r="C947" i="1"/>
  <c r="C946" i="4" l="1"/>
  <c r="H946" i="4"/>
  <c r="B947" i="4"/>
  <c r="E945" i="4"/>
  <c r="D945" i="4"/>
  <c r="F945" i="4"/>
  <c r="F1045" i="3"/>
  <c r="D1045" i="3"/>
  <c r="E1045" i="3"/>
  <c r="B1047" i="3"/>
  <c r="H1046" i="3"/>
  <c r="C1046" i="3"/>
  <c r="E947" i="1"/>
  <c r="F947" i="1"/>
  <c r="D947" i="1"/>
  <c r="C948" i="1"/>
  <c r="B949" i="1"/>
  <c r="H948" i="1"/>
  <c r="H947" i="4" l="1"/>
  <c r="B948" i="4"/>
  <c r="C947" i="4"/>
  <c r="F946" i="4"/>
  <c r="E946" i="4"/>
  <c r="D946" i="4"/>
  <c r="F1046" i="3"/>
  <c r="D1046" i="3"/>
  <c r="E1046" i="3"/>
  <c r="B1048" i="3"/>
  <c r="H1047" i="3"/>
  <c r="C1047" i="3"/>
  <c r="F948" i="1"/>
  <c r="D948" i="1"/>
  <c r="E948" i="1"/>
  <c r="H949" i="1"/>
  <c r="C949" i="1"/>
  <c r="B950" i="1"/>
  <c r="E947" i="4" l="1"/>
  <c r="F947" i="4"/>
  <c r="D947" i="4"/>
  <c r="C948" i="4"/>
  <c r="H948" i="4"/>
  <c r="B949" i="4"/>
  <c r="B1049" i="3"/>
  <c r="H1048" i="3"/>
  <c r="C1048" i="3"/>
  <c r="F1047" i="3"/>
  <c r="D1047" i="3"/>
  <c r="E1047" i="3"/>
  <c r="B951" i="1"/>
  <c r="C950" i="1"/>
  <c r="H950" i="1"/>
  <c r="F949" i="1"/>
  <c r="D949" i="1"/>
  <c r="E949" i="1"/>
  <c r="H949" i="4" l="1"/>
  <c r="B950" i="4"/>
  <c r="C949" i="4"/>
  <c r="F948" i="4"/>
  <c r="E948" i="4"/>
  <c r="D948" i="4"/>
  <c r="F1048" i="3"/>
  <c r="D1048" i="3"/>
  <c r="E1048" i="3"/>
  <c r="B1050" i="3"/>
  <c r="H1049" i="3"/>
  <c r="C1049" i="3"/>
  <c r="F950" i="1"/>
  <c r="D950" i="1"/>
  <c r="E950" i="1"/>
  <c r="B952" i="1"/>
  <c r="H951" i="1"/>
  <c r="C951" i="1"/>
  <c r="E949" i="4" l="1"/>
  <c r="D949" i="4"/>
  <c r="F949" i="4"/>
  <c r="C950" i="4"/>
  <c r="H950" i="4"/>
  <c r="B951" i="4"/>
  <c r="F1049" i="3"/>
  <c r="D1049" i="3"/>
  <c r="E1049" i="3"/>
  <c r="B1051" i="3"/>
  <c r="H1050" i="3"/>
  <c r="C1050" i="3"/>
  <c r="D951" i="1"/>
  <c r="E951" i="1"/>
  <c r="F951" i="1"/>
  <c r="C952" i="1"/>
  <c r="B953" i="1"/>
  <c r="H952" i="1"/>
  <c r="H951" i="4" l="1"/>
  <c r="B952" i="4"/>
  <c r="C951" i="4"/>
  <c r="F950" i="4"/>
  <c r="E950" i="4"/>
  <c r="D950" i="4"/>
  <c r="F1050" i="3"/>
  <c r="D1050" i="3"/>
  <c r="E1050" i="3"/>
  <c r="B1052" i="3"/>
  <c r="H1051" i="3"/>
  <c r="C1051" i="3"/>
  <c r="F952" i="1"/>
  <c r="D952" i="1"/>
  <c r="E952" i="1"/>
  <c r="B954" i="1"/>
  <c r="H953" i="1"/>
  <c r="C953" i="1"/>
  <c r="E951" i="4" l="1"/>
  <c r="D951" i="4"/>
  <c r="F951" i="4"/>
  <c r="C952" i="4"/>
  <c r="H952" i="4"/>
  <c r="B953" i="4"/>
  <c r="F1051" i="3"/>
  <c r="D1051" i="3"/>
  <c r="E1051" i="3"/>
  <c r="B1053" i="3"/>
  <c r="H1052" i="3"/>
  <c r="C1052" i="3"/>
  <c r="D953" i="1"/>
  <c r="E953" i="1"/>
  <c r="F953" i="1"/>
  <c r="C954" i="1"/>
  <c r="B955" i="1"/>
  <c r="H954" i="1"/>
  <c r="H953" i="4" l="1"/>
  <c r="B954" i="4"/>
  <c r="C953" i="4"/>
  <c r="F952" i="4"/>
  <c r="E952" i="4"/>
  <c r="D952" i="4"/>
  <c r="F1052" i="3"/>
  <c r="D1052" i="3"/>
  <c r="E1052" i="3"/>
  <c r="B1054" i="3"/>
  <c r="H1053" i="3"/>
  <c r="C1053" i="3"/>
  <c r="F954" i="1"/>
  <c r="D954" i="1"/>
  <c r="E954" i="1"/>
  <c r="B956" i="1"/>
  <c r="H955" i="1"/>
  <c r="C955" i="1"/>
  <c r="E953" i="4" l="1"/>
  <c r="D953" i="4"/>
  <c r="F953" i="4"/>
  <c r="C954" i="4"/>
  <c r="H954" i="4"/>
  <c r="B955" i="4"/>
  <c r="F1053" i="3"/>
  <c r="D1053" i="3"/>
  <c r="E1053" i="3"/>
  <c r="B1055" i="3"/>
  <c r="H1054" i="3"/>
  <c r="C1054" i="3"/>
  <c r="D955" i="1"/>
  <c r="E955" i="1"/>
  <c r="F955" i="1"/>
  <c r="C956" i="1"/>
  <c r="B957" i="1"/>
  <c r="H956" i="1"/>
  <c r="H955" i="4" l="1"/>
  <c r="B956" i="4"/>
  <c r="C955" i="4"/>
  <c r="F954" i="4"/>
  <c r="E954" i="4"/>
  <c r="D954" i="4"/>
  <c r="F1054" i="3"/>
  <c r="D1054" i="3"/>
  <c r="E1054" i="3"/>
  <c r="B1056" i="3"/>
  <c r="H1055" i="3"/>
  <c r="C1055" i="3"/>
  <c r="D956" i="1"/>
  <c r="E956" i="1"/>
  <c r="F956" i="1"/>
  <c r="C957" i="1"/>
  <c r="B958" i="1"/>
  <c r="H957" i="1"/>
  <c r="E955" i="4" l="1"/>
  <c r="D955" i="4"/>
  <c r="F955" i="4"/>
  <c r="C956" i="4"/>
  <c r="H956" i="4"/>
  <c r="B957" i="4"/>
  <c r="F1055" i="3"/>
  <c r="D1055" i="3"/>
  <c r="E1055" i="3"/>
  <c r="B1057" i="3"/>
  <c r="H1056" i="3"/>
  <c r="C1056" i="3"/>
  <c r="F957" i="1"/>
  <c r="D957" i="1"/>
  <c r="E957" i="1"/>
  <c r="B959" i="1"/>
  <c r="H958" i="1"/>
  <c r="C958" i="1"/>
  <c r="H957" i="4" l="1"/>
  <c r="B958" i="4"/>
  <c r="C957" i="4"/>
  <c r="F956" i="4"/>
  <c r="E956" i="4"/>
  <c r="D956" i="4"/>
  <c r="F1056" i="3"/>
  <c r="D1056" i="3"/>
  <c r="E1056" i="3"/>
  <c r="B1058" i="3"/>
  <c r="H1057" i="3"/>
  <c r="C1057" i="3"/>
  <c r="D958" i="1"/>
  <c r="E958" i="1"/>
  <c r="F958" i="1"/>
  <c r="C959" i="1"/>
  <c r="B960" i="1"/>
  <c r="H959" i="1"/>
  <c r="E957" i="4" l="1"/>
  <c r="D957" i="4"/>
  <c r="F957" i="4"/>
  <c r="C958" i="4"/>
  <c r="H958" i="4"/>
  <c r="B959" i="4"/>
  <c r="F1057" i="3"/>
  <c r="D1057" i="3"/>
  <c r="E1057" i="3"/>
  <c r="B1059" i="3"/>
  <c r="H1058" i="3"/>
  <c r="C1058" i="3"/>
  <c r="D959" i="1"/>
  <c r="E959" i="1"/>
  <c r="F959" i="1"/>
  <c r="C960" i="1"/>
  <c r="B961" i="1"/>
  <c r="H960" i="1"/>
  <c r="H959" i="4" l="1"/>
  <c r="B960" i="4"/>
  <c r="C959" i="4"/>
  <c r="F958" i="4"/>
  <c r="E958" i="4"/>
  <c r="D958" i="4"/>
  <c r="F1058" i="3"/>
  <c r="D1058" i="3"/>
  <c r="E1058" i="3"/>
  <c r="B1060" i="3"/>
  <c r="H1059" i="3"/>
  <c r="C1059" i="3"/>
  <c r="D960" i="1"/>
  <c r="E960" i="1"/>
  <c r="F960" i="1"/>
  <c r="C961" i="1"/>
  <c r="B962" i="1"/>
  <c r="H961" i="1"/>
  <c r="E959" i="4" l="1"/>
  <c r="D959" i="4"/>
  <c r="F959" i="4"/>
  <c r="C960" i="4"/>
  <c r="H960" i="4"/>
  <c r="B961" i="4"/>
  <c r="F1059" i="3"/>
  <c r="D1059" i="3"/>
  <c r="E1059" i="3"/>
  <c r="B1061" i="3"/>
  <c r="H1060" i="3"/>
  <c r="C1060" i="3"/>
  <c r="D961" i="1"/>
  <c r="E961" i="1"/>
  <c r="F961" i="1"/>
  <c r="C962" i="1"/>
  <c r="B963" i="1"/>
  <c r="H962" i="1"/>
  <c r="H961" i="4" l="1"/>
  <c r="B962" i="4"/>
  <c r="C961" i="4"/>
  <c r="F960" i="4"/>
  <c r="E960" i="4"/>
  <c r="D960" i="4"/>
  <c r="F1060" i="3"/>
  <c r="D1060" i="3"/>
  <c r="E1060" i="3"/>
  <c r="B1062" i="3"/>
  <c r="H1061" i="3"/>
  <c r="C1061" i="3"/>
  <c r="F962" i="1"/>
  <c r="D962" i="1"/>
  <c r="E962" i="1"/>
  <c r="B964" i="1"/>
  <c r="H963" i="1"/>
  <c r="C963" i="1"/>
  <c r="E961" i="4" l="1"/>
  <c r="D961" i="4"/>
  <c r="F961" i="4"/>
  <c r="C962" i="4"/>
  <c r="H962" i="4"/>
  <c r="B963" i="4"/>
  <c r="F1061" i="3"/>
  <c r="D1061" i="3"/>
  <c r="E1061" i="3"/>
  <c r="B1063" i="3"/>
  <c r="H1062" i="3"/>
  <c r="C1062" i="3"/>
  <c r="D963" i="1"/>
  <c r="E963" i="1"/>
  <c r="F963" i="1"/>
  <c r="C964" i="1"/>
  <c r="B965" i="1"/>
  <c r="H964" i="1"/>
  <c r="H963" i="4" l="1"/>
  <c r="B964" i="4"/>
  <c r="C963" i="4"/>
  <c r="F962" i="4"/>
  <c r="E962" i="4"/>
  <c r="D962" i="4"/>
  <c r="F1062" i="3"/>
  <c r="D1062" i="3"/>
  <c r="E1062" i="3"/>
  <c r="B1064" i="3"/>
  <c r="H1063" i="3"/>
  <c r="C1063" i="3"/>
  <c r="F964" i="1"/>
  <c r="D964" i="1"/>
  <c r="E964" i="1"/>
  <c r="B966" i="1"/>
  <c r="H965" i="1"/>
  <c r="C965" i="1"/>
  <c r="F963" i="4" l="1"/>
  <c r="E963" i="4"/>
  <c r="D963" i="4"/>
  <c r="H964" i="4"/>
  <c r="B965" i="4"/>
  <c r="C964" i="4"/>
  <c r="F1063" i="3"/>
  <c r="D1063" i="3"/>
  <c r="E1063" i="3"/>
  <c r="B1065" i="3"/>
  <c r="H1064" i="3"/>
  <c r="C1064" i="3"/>
  <c r="D965" i="1"/>
  <c r="E965" i="1"/>
  <c r="F965" i="1"/>
  <c r="C966" i="1"/>
  <c r="B967" i="1"/>
  <c r="H966" i="1"/>
  <c r="C965" i="4" l="1"/>
  <c r="H965" i="4"/>
  <c r="B966" i="4"/>
  <c r="E964" i="4"/>
  <c r="D964" i="4"/>
  <c r="F964" i="4"/>
  <c r="F1064" i="3"/>
  <c r="D1064" i="3"/>
  <c r="E1064" i="3"/>
  <c r="B1066" i="3"/>
  <c r="H1065" i="3"/>
  <c r="C1065" i="3"/>
  <c r="F966" i="1"/>
  <c r="D966" i="1"/>
  <c r="E966" i="1"/>
  <c r="B968" i="1"/>
  <c r="H967" i="1"/>
  <c r="C967" i="1"/>
  <c r="H966" i="4" l="1"/>
  <c r="B967" i="4"/>
  <c r="C966" i="4"/>
  <c r="F965" i="4"/>
  <c r="E965" i="4"/>
  <c r="D965" i="4"/>
  <c r="B1067" i="3"/>
  <c r="H1066" i="3"/>
  <c r="C1066" i="3"/>
  <c r="F1065" i="3"/>
  <c r="D1065" i="3"/>
  <c r="E1065" i="3"/>
  <c r="F967" i="1"/>
  <c r="D967" i="1"/>
  <c r="E967" i="1"/>
  <c r="B969" i="1"/>
  <c r="H968" i="1"/>
  <c r="C968" i="1"/>
  <c r="E966" i="4" l="1"/>
  <c r="D966" i="4"/>
  <c r="F966" i="4"/>
  <c r="C967" i="4"/>
  <c r="H967" i="4"/>
  <c r="B968" i="4"/>
  <c r="F1066" i="3"/>
  <c r="D1066" i="3"/>
  <c r="E1066" i="3"/>
  <c r="B1068" i="3"/>
  <c r="H1067" i="3"/>
  <c r="C1067" i="3"/>
  <c r="D968" i="1"/>
  <c r="E968" i="1"/>
  <c r="F968" i="1"/>
  <c r="C969" i="1"/>
  <c r="B970" i="1"/>
  <c r="H969" i="1"/>
  <c r="H968" i="4" l="1"/>
  <c r="B969" i="4"/>
  <c r="C968" i="4"/>
  <c r="F967" i="4"/>
  <c r="E967" i="4"/>
  <c r="D967" i="4"/>
  <c r="F1067" i="3"/>
  <c r="D1067" i="3"/>
  <c r="E1067" i="3"/>
  <c r="B1069" i="3"/>
  <c r="H1068" i="3"/>
  <c r="C1068" i="3"/>
  <c r="F969" i="1"/>
  <c r="D969" i="1"/>
  <c r="E969" i="1"/>
  <c r="B971" i="1"/>
  <c r="H970" i="1"/>
  <c r="C970" i="1"/>
  <c r="E968" i="4" l="1"/>
  <c r="D968" i="4"/>
  <c r="F968" i="4"/>
  <c r="C969" i="4"/>
  <c r="H969" i="4"/>
  <c r="B970" i="4"/>
  <c r="F1068" i="3"/>
  <c r="D1068" i="3"/>
  <c r="E1068" i="3"/>
  <c r="B1070" i="3"/>
  <c r="H1069" i="3"/>
  <c r="C1069" i="3"/>
  <c r="D970" i="1"/>
  <c r="E970" i="1"/>
  <c r="F970" i="1"/>
  <c r="C971" i="1"/>
  <c r="B972" i="1"/>
  <c r="H971" i="1"/>
  <c r="H970" i="4" l="1"/>
  <c r="B971" i="4"/>
  <c r="C970" i="4"/>
  <c r="F969" i="4"/>
  <c r="E969" i="4"/>
  <c r="D969" i="4"/>
  <c r="F1069" i="3"/>
  <c r="D1069" i="3"/>
  <c r="E1069" i="3"/>
  <c r="B1071" i="3"/>
  <c r="H1070" i="3"/>
  <c r="C1070" i="3"/>
  <c r="F971" i="1"/>
  <c r="D971" i="1"/>
  <c r="E971" i="1"/>
  <c r="B973" i="1"/>
  <c r="H972" i="1"/>
  <c r="C972" i="1"/>
  <c r="E970" i="4" l="1"/>
  <c r="D970" i="4"/>
  <c r="F970" i="4"/>
  <c r="C971" i="4"/>
  <c r="H971" i="4"/>
  <c r="B972" i="4"/>
  <c r="F1070" i="3"/>
  <c r="D1070" i="3"/>
  <c r="E1070" i="3"/>
  <c r="B1072" i="3"/>
  <c r="H1071" i="3"/>
  <c r="C1071" i="3"/>
  <c r="D972" i="1"/>
  <c r="E972" i="1"/>
  <c r="F972" i="1"/>
  <c r="C973" i="1"/>
  <c r="B974" i="1"/>
  <c r="H973" i="1"/>
  <c r="H972" i="4" l="1"/>
  <c r="B973" i="4"/>
  <c r="C972" i="4"/>
  <c r="F971" i="4"/>
  <c r="E971" i="4"/>
  <c r="D971" i="4"/>
  <c r="F1071" i="3"/>
  <c r="D1071" i="3"/>
  <c r="E1071" i="3"/>
  <c r="B1073" i="3"/>
  <c r="H1072" i="3"/>
  <c r="C1072" i="3"/>
  <c r="D973" i="1"/>
  <c r="E973" i="1"/>
  <c r="F973" i="1"/>
  <c r="C974" i="1"/>
  <c r="B975" i="1"/>
  <c r="H974" i="1"/>
  <c r="E972" i="4" l="1"/>
  <c r="D972" i="4"/>
  <c r="F972" i="4"/>
  <c r="C973" i="4"/>
  <c r="H973" i="4"/>
  <c r="B974" i="4"/>
  <c r="F1072" i="3"/>
  <c r="D1072" i="3"/>
  <c r="E1072" i="3"/>
  <c r="B1074" i="3"/>
  <c r="H1073" i="3"/>
  <c r="C1073" i="3"/>
  <c r="F974" i="1"/>
  <c r="D974" i="1"/>
  <c r="E974" i="1"/>
  <c r="B976" i="1"/>
  <c r="H975" i="1"/>
  <c r="C975" i="1"/>
  <c r="H974" i="4" l="1"/>
  <c r="B975" i="4"/>
  <c r="C974" i="4"/>
  <c r="F973" i="4"/>
  <c r="E973" i="4"/>
  <c r="D973" i="4"/>
  <c r="B1075" i="3"/>
  <c r="H1074" i="3"/>
  <c r="C1074" i="3"/>
  <c r="F1073" i="3"/>
  <c r="D1073" i="3"/>
  <c r="E1073" i="3"/>
  <c r="D975" i="1"/>
  <c r="E975" i="1"/>
  <c r="F975" i="1"/>
  <c r="C976" i="1"/>
  <c r="B977" i="1"/>
  <c r="H976" i="1"/>
  <c r="E974" i="4" l="1"/>
  <c r="D974" i="4"/>
  <c r="F974" i="4"/>
  <c r="C975" i="4"/>
  <c r="H975" i="4"/>
  <c r="B976" i="4"/>
  <c r="F1074" i="3"/>
  <c r="D1074" i="3"/>
  <c r="E1074" i="3"/>
  <c r="B1076" i="3"/>
  <c r="H1075" i="3"/>
  <c r="C1075" i="3"/>
  <c r="F976" i="1"/>
  <c r="D976" i="1"/>
  <c r="E976" i="1"/>
  <c r="B978" i="1"/>
  <c r="H977" i="1"/>
  <c r="C977" i="1"/>
  <c r="H976" i="4" l="1"/>
  <c r="C976" i="4"/>
  <c r="B977" i="4"/>
  <c r="E975" i="4"/>
  <c r="D975" i="4"/>
  <c r="F975" i="4"/>
  <c r="B1077" i="3"/>
  <c r="H1076" i="3"/>
  <c r="C1076" i="3"/>
  <c r="F1075" i="3"/>
  <c r="D1075" i="3"/>
  <c r="E1075" i="3"/>
  <c r="D977" i="1"/>
  <c r="E977" i="1"/>
  <c r="F977" i="1"/>
  <c r="C978" i="1"/>
  <c r="B979" i="1"/>
  <c r="H978" i="1"/>
  <c r="C977" i="4" l="1"/>
  <c r="H977" i="4"/>
  <c r="B978" i="4"/>
  <c r="E976" i="4"/>
  <c r="D976" i="4"/>
  <c r="F976" i="4"/>
  <c r="F1076" i="3"/>
  <c r="D1076" i="3"/>
  <c r="E1076" i="3"/>
  <c r="B1078" i="3"/>
  <c r="H1077" i="3"/>
  <c r="C1077" i="3"/>
  <c r="F978" i="1"/>
  <c r="D978" i="1"/>
  <c r="E978" i="1"/>
  <c r="B980" i="1"/>
  <c r="H979" i="1"/>
  <c r="C979" i="1"/>
  <c r="F977" i="4" l="1"/>
  <c r="E977" i="4"/>
  <c r="D977" i="4"/>
  <c r="H978" i="4"/>
  <c r="B979" i="4"/>
  <c r="C978" i="4"/>
  <c r="B1079" i="3"/>
  <c r="H1078" i="3"/>
  <c r="C1078" i="3"/>
  <c r="F1077" i="3"/>
  <c r="D1077" i="3"/>
  <c r="E1077" i="3"/>
  <c r="F979" i="1"/>
  <c r="D979" i="1"/>
  <c r="E979" i="1"/>
  <c r="B981" i="1"/>
  <c r="H980" i="1"/>
  <c r="C980" i="1"/>
  <c r="C979" i="4" l="1"/>
  <c r="H979" i="4"/>
  <c r="B980" i="4"/>
  <c r="E978" i="4"/>
  <c r="D978" i="4"/>
  <c r="F978" i="4"/>
  <c r="F1078" i="3"/>
  <c r="D1078" i="3"/>
  <c r="E1078" i="3"/>
  <c r="B1080" i="3"/>
  <c r="H1079" i="3"/>
  <c r="C1079" i="3"/>
  <c r="D980" i="1"/>
  <c r="E980" i="1"/>
  <c r="F980" i="1"/>
  <c r="C981" i="1"/>
  <c r="B982" i="1"/>
  <c r="H981" i="1"/>
  <c r="H980" i="4" l="1"/>
  <c r="B981" i="4"/>
  <c r="C980" i="4"/>
  <c r="F979" i="4"/>
  <c r="E979" i="4"/>
  <c r="D979" i="4"/>
  <c r="B1081" i="3"/>
  <c r="H1080" i="3"/>
  <c r="C1080" i="3"/>
  <c r="F1079" i="3"/>
  <c r="D1079" i="3"/>
  <c r="E1079" i="3"/>
  <c r="F981" i="1"/>
  <c r="D981" i="1"/>
  <c r="E981" i="1"/>
  <c r="B983" i="1"/>
  <c r="H982" i="1"/>
  <c r="C982" i="1"/>
  <c r="E980" i="4" l="1"/>
  <c r="D980" i="4"/>
  <c r="F980" i="4"/>
  <c r="C981" i="4"/>
  <c r="B982" i="4"/>
  <c r="H981" i="4"/>
  <c r="F1080" i="3"/>
  <c r="D1080" i="3"/>
  <c r="E1080" i="3"/>
  <c r="B1082" i="3"/>
  <c r="H1081" i="3"/>
  <c r="C1081" i="3"/>
  <c r="D982" i="1"/>
  <c r="E982" i="1"/>
  <c r="F982" i="1"/>
  <c r="C983" i="1"/>
  <c r="B984" i="1"/>
  <c r="H983" i="1"/>
  <c r="C982" i="4" l="1"/>
  <c r="H982" i="4"/>
  <c r="B983" i="4"/>
  <c r="E981" i="4"/>
  <c r="D981" i="4"/>
  <c r="F981" i="4"/>
  <c r="B1083" i="3"/>
  <c r="H1082" i="3"/>
  <c r="C1082" i="3"/>
  <c r="F1081" i="3"/>
  <c r="D1081" i="3"/>
  <c r="E1081" i="3"/>
  <c r="E983" i="1"/>
  <c r="F983" i="1"/>
  <c r="D983" i="1"/>
  <c r="B985" i="1"/>
  <c r="H984" i="1"/>
  <c r="C984" i="1"/>
  <c r="H983" i="4" l="1"/>
  <c r="B984" i="4"/>
  <c r="C983" i="4"/>
  <c r="F982" i="4"/>
  <c r="E982" i="4"/>
  <c r="D982" i="4"/>
  <c r="F1082" i="3"/>
  <c r="D1082" i="3"/>
  <c r="E1082" i="3"/>
  <c r="B1084" i="3"/>
  <c r="H1083" i="3"/>
  <c r="C1083" i="3"/>
  <c r="D984" i="1"/>
  <c r="E984" i="1"/>
  <c r="F984" i="1"/>
  <c r="C985" i="1"/>
  <c r="B986" i="1"/>
  <c r="H985" i="1"/>
  <c r="E983" i="4" l="1"/>
  <c r="D983" i="4"/>
  <c r="F983" i="4"/>
  <c r="C984" i="4"/>
  <c r="H984" i="4"/>
  <c r="B985" i="4"/>
  <c r="F1083" i="3"/>
  <c r="D1083" i="3"/>
  <c r="E1083" i="3"/>
  <c r="B1085" i="3"/>
  <c r="H1084" i="3"/>
  <c r="C1084" i="3"/>
  <c r="D985" i="1"/>
  <c r="E985" i="1"/>
  <c r="F985" i="1"/>
  <c r="H986" i="1"/>
  <c r="C986" i="1"/>
  <c r="B987" i="1"/>
  <c r="H985" i="4" l="1"/>
  <c r="B986" i="4"/>
  <c r="C985" i="4"/>
  <c r="F984" i="4"/>
  <c r="E984" i="4"/>
  <c r="D984" i="4"/>
  <c r="F1084" i="3"/>
  <c r="D1084" i="3"/>
  <c r="E1084" i="3"/>
  <c r="B1086" i="3"/>
  <c r="H1085" i="3"/>
  <c r="C1085" i="3"/>
  <c r="C987" i="1"/>
  <c r="B988" i="1"/>
  <c r="H987" i="1"/>
  <c r="D986" i="1"/>
  <c r="F986" i="1"/>
  <c r="E986" i="1"/>
  <c r="E985" i="4" l="1"/>
  <c r="D985" i="4"/>
  <c r="F985" i="4"/>
  <c r="C986" i="4"/>
  <c r="H986" i="4"/>
  <c r="B987" i="4"/>
  <c r="F1085" i="3"/>
  <c r="D1085" i="3"/>
  <c r="E1085" i="3"/>
  <c r="B1087" i="3"/>
  <c r="H1086" i="3"/>
  <c r="C1086" i="3"/>
  <c r="H988" i="1"/>
  <c r="C988" i="1"/>
  <c r="B989" i="1"/>
  <c r="D987" i="1"/>
  <c r="E987" i="1"/>
  <c r="F987" i="1"/>
  <c r="H987" i="4" l="1"/>
  <c r="B988" i="4"/>
  <c r="C987" i="4"/>
  <c r="F986" i="4"/>
  <c r="E986" i="4"/>
  <c r="D986" i="4"/>
  <c r="F1086" i="3"/>
  <c r="D1086" i="3"/>
  <c r="E1086" i="3"/>
  <c r="B1088" i="3"/>
  <c r="H1087" i="3"/>
  <c r="C1087" i="3"/>
  <c r="D988" i="1"/>
  <c r="E988" i="1"/>
  <c r="F988" i="1"/>
  <c r="H989" i="1"/>
  <c r="C989" i="1"/>
  <c r="B990" i="1"/>
  <c r="E987" i="4" l="1"/>
  <c r="D987" i="4"/>
  <c r="F987" i="4"/>
  <c r="C988" i="4"/>
  <c r="H988" i="4"/>
  <c r="B989" i="4"/>
  <c r="F1087" i="3"/>
  <c r="D1087" i="3"/>
  <c r="E1087" i="3"/>
  <c r="B1089" i="3"/>
  <c r="H1088" i="3"/>
  <c r="C1088" i="3"/>
  <c r="H990" i="1"/>
  <c r="C990" i="1"/>
  <c r="B991" i="1"/>
  <c r="D989" i="1"/>
  <c r="E989" i="1"/>
  <c r="F989" i="1"/>
  <c r="H989" i="4" l="1"/>
  <c r="B990" i="4"/>
  <c r="C989" i="4"/>
  <c r="F988" i="4"/>
  <c r="E988" i="4"/>
  <c r="D988" i="4"/>
  <c r="F1088" i="3"/>
  <c r="D1088" i="3"/>
  <c r="E1088" i="3"/>
  <c r="B1090" i="3"/>
  <c r="H1089" i="3"/>
  <c r="C1089" i="3"/>
  <c r="F990" i="1"/>
  <c r="D990" i="1"/>
  <c r="E990" i="1"/>
  <c r="B992" i="1"/>
  <c r="H991" i="1"/>
  <c r="C991" i="1"/>
  <c r="E989" i="4" l="1"/>
  <c r="D989" i="4"/>
  <c r="F989" i="4"/>
  <c r="C990" i="4"/>
  <c r="H990" i="4"/>
  <c r="B991" i="4"/>
  <c r="F1089" i="3"/>
  <c r="D1089" i="3"/>
  <c r="E1089" i="3"/>
  <c r="B1091" i="3"/>
  <c r="H1090" i="3"/>
  <c r="C1090" i="3"/>
  <c r="D991" i="1"/>
  <c r="E991" i="1"/>
  <c r="F991" i="1"/>
  <c r="C992" i="1"/>
  <c r="B993" i="1"/>
  <c r="H992" i="1"/>
  <c r="H991" i="4" l="1"/>
  <c r="B992" i="4"/>
  <c r="C991" i="4"/>
  <c r="F990" i="4"/>
  <c r="E990" i="4"/>
  <c r="D990" i="4"/>
  <c r="F1090" i="3"/>
  <c r="D1090" i="3"/>
  <c r="E1090" i="3"/>
  <c r="B1092" i="3"/>
  <c r="H1091" i="3"/>
  <c r="C1091" i="3"/>
  <c r="E992" i="1"/>
  <c r="F992" i="1"/>
  <c r="D992" i="1"/>
  <c r="C993" i="1"/>
  <c r="B994" i="1"/>
  <c r="H993" i="1"/>
  <c r="E991" i="4" l="1"/>
  <c r="D991" i="4"/>
  <c r="F991" i="4"/>
  <c r="C992" i="4"/>
  <c r="H992" i="4"/>
  <c r="B993" i="4"/>
  <c r="F1091" i="3"/>
  <c r="D1091" i="3"/>
  <c r="E1091" i="3"/>
  <c r="B1093" i="3"/>
  <c r="H1092" i="3"/>
  <c r="C1092" i="3"/>
  <c r="D993" i="1"/>
  <c r="E993" i="1"/>
  <c r="F993" i="1"/>
  <c r="H994" i="1"/>
  <c r="C994" i="1"/>
  <c r="B995" i="1"/>
  <c r="H993" i="4" l="1"/>
  <c r="B994" i="4"/>
  <c r="C993" i="4"/>
  <c r="F992" i="4"/>
  <c r="E992" i="4"/>
  <c r="D992" i="4"/>
  <c r="F1092" i="3"/>
  <c r="D1092" i="3"/>
  <c r="E1092" i="3"/>
  <c r="B1094" i="3"/>
  <c r="H1093" i="3"/>
  <c r="C1093" i="3"/>
  <c r="B996" i="1"/>
  <c r="H995" i="1"/>
  <c r="C995" i="1"/>
  <c r="F994" i="1"/>
  <c r="D994" i="1"/>
  <c r="E994" i="1"/>
  <c r="E993" i="4" l="1"/>
  <c r="D993" i="4"/>
  <c r="F993" i="4"/>
  <c r="C994" i="4"/>
  <c r="H994" i="4"/>
  <c r="B995" i="4"/>
  <c r="F1093" i="3"/>
  <c r="D1093" i="3"/>
  <c r="E1093" i="3"/>
  <c r="B1095" i="3"/>
  <c r="H1094" i="3"/>
  <c r="C1094" i="3"/>
  <c r="F995" i="1"/>
  <c r="E995" i="1"/>
  <c r="D995" i="1"/>
  <c r="B997" i="1"/>
  <c r="H996" i="1"/>
  <c r="C996" i="1"/>
  <c r="H995" i="4" l="1"/>
  <c r="B996" i="4"/>
  <c r="C995" i="4"/>
  <c r="F994" i="4"/>
  <c r="E994" i="4"/>
  <c r="D994" i="4"/>
  <c r="F1094" i="3"/>
  <c r="D1094" i="3"/>
  <c r="E1094" i="3"/>
  <c r="B1096" i="3"/>
  <c r="H1095" i="3"/>
  <c r="C1095" i="3"/>
  <c r="D996" i="1"/>
  <c r="E996" i="1"/>
  <c r="F996" i="1"/>
  <c r="C997" i="1"/>
  <c r="B998" i="1"/>
  <c r="H997" i="1"/>
  <c r="E995" i="4" l="1"/>
  <c r="D995" i="4"/>
  <c r="F995" i="4"/>
  <c r="C996" i="4"/>
  <c r="H996" i="4"/>
  <c r="B997" i="4"/>
  <c r="F1095" i="3"/>
  <c r="D1095" i="3"/>
  <c r="E1095" i="3"/>
  <c r="B1097" i="3"/>
  <c r="H1096" i="3"/>
  <c r="C1096" i="3"/>
  <c r="F997" i="1"/>
  <c r="D997" i="1"/>
  <c r="E997" i="1"/>
  <c r="B999" i="1"/>
  <c r="H998" i="1"/>
  <c r="C998" i="1"/>
  <c r="H997" i="4" l="1"/>
  <c r="B998" i="4"/>
  <c r="C997" i="4"/>
  <c r="F996" i="4"/>
  <c r="E996" i="4"/>
  <c r="D996" i="4"/>
  <c r="F1096" i="3"/>
  <c r="D1096" i="3"/>
  <c r="E1096" i="3"/>
  <c r="B1098" i="3"/>
  <c r="H1097" i="3"/>
  <c r="C1097" i="3"/>
  <c r="D998" i="1"/>
  <c r="E998" i="1"/>
  <c r="F998" i="1"/>
  <c r="C999" i="1"/>
  <c r="H999" i="1"/>
  <c r="B1000" i="1"/>
  <c r="E997" i="4" l="1"/>
  <c r="D997" i="4"/>
  <c r="F997" i="4"/>
  <c r="C998" i="4"/>
  <c r="H998" i="4"/>
  <c r="B999" i="4"/>
  <c r="F1097" i="3"/>
  <c r="D1097" i="3"/>
  <c r="E1097" i="3"/>
  <c r="B1099" i="3"/>
  <c r="H1098" i="3"/>
  <c r="C1098" i="3"/>
  <c r="B1001" i="1"/>
  <c r="H1000" i="1"/>
  <c r="C1000" i="1"/>
  <c r="F999" i="1"/>
  <c r="D999" i="1"/>
  <c r="E999" i="1"/>
  <c r="H999" i="4" l="1"/>
  <c r="B1000" i="4"/>
  <c r="C999" i="4"/>
  <c r="F998" i="4"/>
  <c r="E998" i="4"/>
  <c r="D998" i="4"/>
  <c r="F1098" i="3"/>
  <c r="D1098" i="3"/>
  <c r="E1098" i="3"/>
  <c r="B1100" i="3"/>
  <c r="H1099" i="3"/>
  <c r="C1099" i="3"/>
  <c r="D1000" i="1"/>
  <c r="E1000" i="1"/>
  <c r="F1000" i="1"/>
  <c r="C1001" i="1"/>
  <c r="B1002" i="1"/>
  <c r="H1001" i="1"/>
  <c r="F999" i="4" l="1"/>
  <c r="E999" i="4"/>
  <c r="D999" i="4"/>
  <c r="H1000" i="4"/>
  <c r="B1001" i="4"/>
  <c r="C1000" i="4"/>
  <c r="F1099" i="3"/>
  <c r="D1099" i="3"/>
  <c r="E1099" i="3"/>
  <c r="B1101" i="3"/>
  <c r="H1100" i="3"/>
  <c r="C1100" i="3"/>
  <c r="F1001" i="1"/>
  <c r="D1001" i="1"/>
  <c r="E1001" i="1"/>
  <c r="B1003" i="1"/>
  <c r="H1002" i="1"/>
  <c r="C1002" i="1"/>
  <c r="C1001" i="4" l="1"/>
  <c r="H1001" i="4"/>
  <c r="B1002" i="4"/>
  <c r="E1000" i="4"/>
  <c r="D1000" i="4"/>
  <c r="F1000" i="4"/>
  <c r="F1100" i="3"/>
  <c r="D1100" i="3"/>
  <c r="E1100" i="3"/>
  <c r="B1102" i="3"/>
  <c r="H1101" i="3"/>
  <c r="C1101" i="3"/>
  <c r="D1002" i="1"/>
  <c r="E1002" i="1"/>
  <c r="F1002" i="1"/>
  <c r="C1003" i="1"/>
  <c r="B1004" i="1"/>
  <c r="H1003" i="1"/>
  <c r="H1002" i="4" l="1"/>
  <c r="B1003" i="4"/>
  <c r="C1002" i="4"/>
  <c r="F1001" i="4"/>
  <c r="E1001" i="4"/>
  <c r="D1001" i="4"/>
  <c r="F1101" i="3"/>
  <c r="D1101" i="3"/>
  <c r="E1101" i="3"/>
  <c r="B1103" i="3"/>
  <c r="H1102" i="3"/>
  <c r="C1102" i="3"/>
  <c r="F1003" i="1"/>
  <c r="D1003" i="1"/>
  <c r="E1003" i="1"/>
  <c r="B1005" i="1"/>
  <c r="H1004" i="1"/>
  <c r="C1004" i="1"/>
  <c r="E1002" i="4" l="1"/>
  <c r="D1002" i="4"/>
  <c r="F1002" i="4"/>
  <c r="C1003" i="4"/>
  <c r="B1004" i="4"/>
  <c r="H1003" i="4"/>
  <c r="F1102" i="3"/>
  <c r="D1102" i="3"/>
  <c r="E1102" i="3"/>
  <c r="B1104" i="3"/>
  <c r="H1103" i="3"/>
  <c r="C1103" i="3"/>
  <c r="D1004" i="1"/>
  <c r="E1004" i="1"/>
  <c r="F1004" i="1"/>
  <c r="C1005" i="1"/>
  <c r="B1006" i="1"/>
  <c r="H1005" i="1"/>
  <c r="H1004" i="4" l="1"/>
  <c r="B1005" i="4"/>
  <c r="C1004" i="4"/>
  <c r="F1003" i="4"/>
  <c r="E1003" i="4"/>
  <c r="D1003" i="4"/>
  <c r="F1103" i="3"/>
  <c r="D1103" i="3"/>
  <c r="E1103" i="3"/>
  <c r="B1105" i="3"/>
  <c r="H1104" i="3"/>
  <c r="C1104" i="3"/>
  <c r="F1005" i="1"/>
  <c r="D1005" i="1"/>
  <c r="E1005" i="1"/>
  <c r="B1007" i="1"/>
  <c r="C1006" i="1"/>
  <c r="H1006" i="1"/>
  <c r="E1004" i="4" l="1"/>
  <c r="D1004" i="4"/>
  <c r="F1004" i="4"/>
  <c r="C1005" i="4"/>
  <c r="H1005" i="4"/>
  <c r="B1006" i="4"/>
  <c r="F1104" i="3"/>
  <c r="D1104" i="3"/>
  <c r="E1104" i="3"/>
  <c r="B1106" i="3"/>
  <c r="H1105" i="3"/>
  <c r="C1105" i="3"/>
  <c r="B1008" i="1"/>
  <c r="H1007" i="1"/>
  <c r="C1007" i="1"/>
  <c r="F1006" i="1"/>
  <c r="D1006" i="1"/>
  <c r="E1006" i="1"/>
  <c r="H1006" i="4" l="1"/>
  <c r="B1007" i="4"/>
  <c r="C1006" i="4"/>
  <c r="F1005" i="4"/>
  <c r="D1005" i="4"/>
  <c r="E1005" i="4"/>
  <c r="F1105" i="3"/>
  <c r="D1105" i="3"/>
  <c r="E1105" i="3"/>
  <c r="B1107" i="3"/>
  <c r="H1106" i="3"/>
  <c r="C1106" i="3"/>
  <c r="D1007" i="1"/>
  <c r="E1007" i="1"/>
  <c r="F1007" i="1"/>
  <c r="C1008" i="1"/>
  <c r="B1009" i="1"/>
  <c r="H1008" i="1"/>
  <c r="E1006" i="4" l="1"/>
  <c r="D1006" i="4"/>
  <c r="F1006" i="4"/>
  <c r="C1007" i="4"/>
  <c r="H1007" i="4"/>
  <c r="B1008" i="4"/>
  <c r="F1106" i="3"/>
  <c r="D1106" i="3"/>
  <c r="E1106" i="3"/>
  <c r="B1108" i="3"/>
  <c r="H1107" i="3"/>
  <c r="C1107" i="3"/>
  <c r="F1008" i="1"/>
  <c r="D1008" i="1"/>
  <c r="E1008" i="1"/>
  <c r="B1010" i="1"/>
  <c r="H1009" i="1"/>
  <c r="C1009" i="1"/>
  <c r="H1008" i="4" l="1"/>
  <c r="B1009" i="4"/>
  <c r="C1008" i="4"/>
  <c r="F1007" i="4"/>
  <c r="E1007" i="4"/>
  <c r="D1007" i="4"/>
  <c r="F1107" i="3"/>
  <c r="D1107" i="3"/>
  <c r="E1107" i="3"/>
  <c r="B1109" i="3"/>
  <c r="H1108" i="3"/>
  <c r="C1108" i="3"/>
  <c r="D1009" i="1"/>
  <c r="E1009" i="1"/>
  <c r="F1009" i="1"/>
  <c r="C1010" i="1"/>
  <c r="B1011" i="1"/>
  <c r="H1010" i="1"/>
  <c r="E1008" i="4" l="1"/>
  <c r="D1008" i="4"/>
  <c r="F1008" i="4"/>
  <c r="C1009" i="4"/>
  <c r="H1009" i="4"/>
  <c r="B1010" i="4"/>
  <c r="F1108" i="3"/>
  <c r="D1108" i="3"/>
  <c r="E1108" i="3"/>
  <c r="B1110" i="3"/>
  <c r="H1109" i="3"/>
  <c r="C1109" i="3"/>
  <c r="D1010" i="1"/>
  <c r="E1010" i="1"/>
  <c r="F1010" i="1"/>
  <c r="C1011" i="1"/>
  <c r="B1012" i="1"/>
  <c r="H1011" i="1"/>
  <c r="H1010" i="4" l="1"/>
  <c r="B1011" i="4"/>
  <c r="C1010" i="4"/>
  <c r="F1009" i="4"/>
  <c r="E1009" i="4"/>
  <c r="D1009" i="4"/>
  <c r="F1109" i="3"/>
  <c r="D1109" i="3"/>
  <c r="E1109" i="3"/>
  <c r="B1111" i="3"/>
  <c r="H1110" i="3"/>
  <c r="C1110" i="3"/>
  <c r="F1011" i="1"/>
  <c r="D1011" i="1"/>
  <c r="E1011" i="1"/>
  <c r="B1013" i="1"/>
  <c r="H1012" i="1"/>
  <c r="C1012" i="1"/>
  <c r="E1010" i="4" l="1"/>
  <c r="D1010" i="4"/>
  <c r="F1010" i="4"/>
  <c r="C1011" i="4"/>
  <c r="H1011" i="4"/>
  <c r="B1012" i="4"/>
  <c r="F1110" i="3"/>
  <c r="D1110" i="3"/>
  <c r="E1110" i="3"/>
  <c r="B1112" i="3"/>
  <c r="H1111" i="3"/>
  <c r="C1111" i="3"/>
  <c r="D1012" i="1"/>
  <c r="E1012" i="1"/>
  <c r="F1012" i="1"/>
  <c r="C1013" i="1"/>
  <c r="B1014" i="1"/>
  <c r="H1013" i="1"/>
  <c r="H1012" i="4" l="1"/>
  <c r="B1013" i="4"/>
  <c r="C1012" i="4"/>
  <c r="F1011" i="4"/>
  <c r="E1011" i="4"/>
  <c r="D1011" i="4"/>
  <c r="F1111" i="3"/>
  <c r="D1111" i="3"/>
  <c r="E1111" i="3"/>
  <c r="B1113" i="3"/>
  <c r="H1112" i="3"/>
  <c r="C1112" i="3"/>
  <c r="F1013" i="1"/>
  <c r="D1013" i="1"/>
  <c r="E1013" i="1"/>
  <c r="B1015" i="1"/>
  <c r="H1014" i="1"/>
  <c r="C1014" i="1"/>
  <c r="E1012" i="4" l="1"/>
  <c r="D1012" i="4"/>
  <c r="F1012" i="4"/>
  <c r="C1013" i="4"/>
  <c r="H1013" i="4"/>
  <c r="B1014" i="4"/>
  <c r="F1112" i="3"/>
  <c r="D1112" i="3"/>
  <c r="E1112" i="3"/>
  <c r="B1114" i="3"/>
  <c r="H1113" i="3"/>
  <c r="C1113" i="3"/>
  <c r="D1014" i="1"/>
  <c r="E1014" i="1"/>
  <c r="F1014" i="1"/>
  <c r="C1015" i="1"/>
  <c r="B1016" i="1"/>
  <c r="H1015" i="1"/>
  <c r="H1014" i="4" l="1"/>
  <c r="B1015" i="4"/>
  <c r="C1014" i="4"/>
  <c r="F1013" i="4"/>
  <c r="E1013" i="4"/>
  <c r="D1013" i="4"/>
  <c r="F1113" i="3"/>
  <c r="D1113" i="3"/>
  <c r="E1113" i="3"/>
  <c r="B1115" i="3"/>
  <c r="H1114" i="3"/>
  <c r="C1114" i="3"/>
  <c r="D1015" i="1"/>
  <c r="E1015" i="1"/>
  <c r="F1015" i="1"/>
  <c r="C1016" i="1"/>
  <c r="B1017" i="1"/>
  <c r="H1016" i="1"/>
  <c r="E1014" i="4" l="1"/>
  <c r="D1014" i="4"/>
  <c r="F1014" i="4"/>
  <c r="C1015" i="4"/>
  <c r="H1015" i="4"/>
  <c r="B1016" i="4"/>
  <c r="B1116" i="3"/>
  <c r="H1115" i="3"/>
  <c r="C1115" i="3"/>
  <c r="F1114" i="3"/>
  <c r="D1114" i="3"/>
  <c r="E1114" i="3"/>
  <c r="F1016" i="1"/>
  <c r="D1016" i="1"/>
  <c r="E1016" i="1"/>
  <c r="B1018" i="1"/>
  <c r="H1017" i="1"/>
  <c r="C1017" i="1"/>
  <c r="H1016" i="4" l="1"/>
  <c r="B1017" i="4"/>
  <c r="C1016" i="4"/>
  <c r="F1015" i="4"/>
  <c r="E1015" i="4"/>
  <c r="D1015" i="4"/>
  <c r="B1117" i="3"/>
  <c r="H1116" i="3"/>
  <c r="C1116" i="3"/>
  <c r="F1115" i="3"/>
  <c r="D1115" i="3"/>
  <c r="E1115" i="3"/>
  <c r="D1017" i="1"/>
  <c r="E1017" i="1"/>
  <c r="F1017" i="1"/>
  <c r="C1018" i="1"/>
  <c r="B1019" i="1"/>
  <c r="H1018" i="1"/>
  <c r="E1016" i="4" l="1"/>
  <c r="D1016" i="4"/>
  <c r="F1016" i="4"/>
  <c r="C1017" i="4"/>
  <c r="H1017" i="4"/>
  <c r="B1018" i="4"/>
  <c r="F1116" i="3"/>
  <c r="D1116" i="3"/>
  <c r="E1116" i="3"/>
  <c r="B1118" i="3"/>
  <c r="H1117" i="3"/>
  <c r="C1117" i="3"/>
  <c r="F1018" i="1"/>
  <c r="D1018" i="1"/>
  <c r="E1018" i="1"/>
  <c r="B1020" i="1"/>
  <c r="H1019" i="1"/>
  <c r="C1019" i="1"/>
  <c r="C1018" i="4" l="1"/>
  <c r="H1018" i="4"/>
  <c r="B1019" i="4"/>
  <c r="E1017" i="4"/>
  <c r="D1017" i="4"/>
  <c r="F1017" i="4"/>
  <c r="F1117" i="3"/>
  <c r="D1117" i="3"/>
  <c r="E1117" i="3"/>
  <c r="B1119" i="3"/>
  <c r="H1118" i="3"/>
  <c r="C1118" i="3"/>
  <c r="D1019" i="1"/>
  <c r="E1019" i="1"/>
  <c r="F1019" i="1"/>
  <c r="C1020" i="1"/>
  <c r="B1021" i="1"/>
  <c r="H1020" i="1"/>
  <c r="H1019" i="4" l="1"/>
  <c r="B1020" i="4"/>
  <c r="C1019" i="4"/>
  <c r="F1018" i="4"/>
  <c r="E1018" i="4"/>
  <c r="D1018" i="4"/>
  <c r="B1120" i="3"/>
  <c r="H1119" i="3"/>
  <c r="C1119" i="3"/>
  <c r="F1118" i="3"/>
  <c r="D1118" i="3"/>
  <c r="E1118" i="3"/>
  <c r="F1020" i="1"/>
  <c r="D1020" i="1"/>
  <c r="E1020" i="1"/>
  <c r="B1022" i="1"/>
  <c r="H1021" i="1"/>
  <c r="C1021" i="1"/>
  <c r="E1019" i="4" l="1"/>
  <c r="D1019" i="4"/>
  <c r="F1019" i="4"/>
  <c r="C1020" i="4"/>
  <c r="B1021" i="4"/>
  <c r="H1020" i="4"/>
  <c r="F1119" i="3"/>
  <c r="D1119" i="3"/>
  <c r="E1119" i="3"/>
  <c r="B1121" i="3"/>
  <c r="H1120" i="3"/>
  <c r="C1120" i="3"/>
  <c r="F1021" i="1"/>
  <c r="D1021" i="1"/>
  <c r="E1021" i="1"/>
  <c r="B1023" i="1"/>
  <c r="H1022" i="1"/>
  <c r="C1022" i="1"/>
  <c r="H1021" i="4" l="1"/>
  <c r="B1022" i="4"/>
  <c r="C1021" i="4"/>
  <c r="F1020" i="4"/>
  <c r="E1020" i="4"/>
  <c r="D1020" i="4"/>
  <c r="F1120" i="3"/>
  <c r="D1120" i="3"/>
  <c r="E1120" i="3"/>
  <c r="B1122" i="3"/>
  <c r="H1121" i="3"/>
  <c r="C1121" i="3"/>
  <c r="D1022" i="1"/>
  <c r="E1022" i="1"/>
  <c r="F1022" i="1"/>
  <c r="C1023" i="1"/>
  <c r="B1024" i="1"/>
  <c r="H1023" i="1"/>
  <c r="E1021" i="4" l="1"/>
  <c r="D1021" i="4"/>
  <c r="F1021" i="4"/>
  <c r="C1022" i="4"/>
  <c r="H1022" i="4"/>
  <c r="B1023" i="4"/>
  <c r="F1121" i="3"/>
  <c r="D1121" i="3"/>
  <c r="E1121" i="3"/>
  <c r="B1123" i="3"/>
  <c r="H1122" i="3"/>
  <c r="C1122" i="3"/>
  <c r="F1023" i="1"/>
  <c r="D1023" i="1"/>
  <c r="E1023" i="1"/>
  <c r="B1025" i="1"/>
  <c r="H1024" i="1"/>
  <c r="C1024" i="1"/>
  <c r="H1023" i="4" l="1"/>
  <c r="B1024" i="4"/>
  <c r="C1023" i="4"/>
  <c r="F1022" i="4"/>
  <c r="E1022" i="4"/>
  <c r="D1022" i="4"/>
  <c r="F1122" i="3"/>
  <c r="D1122" i="3"/>
  <c r="E1122" i="3"/>
  <c r="B1124" i="3"/>
  <c r="H1123" i="3"/>
  <c r="C1123" i="3"/>
  <c r="D1024" i="1"/>
  <c r="E1024" i="1"/>
  <c r="F1024" i="1"/>
  <c r="C1025" i="1"/>
  <c r="B1026" i="1"/>
  <c r="H1025" i="1"/>
  <c r="E1023" i="4" l="1"/>
  <c r="D1023" i="4"/>
  <c r="F1023" i="4"/>
  <c r="C1024" i="4"/>
  <c r="H1024" i="4"/>
  <c r="B1025" i="4"/>
  <c r="F1123" i="3"/>
  <c r="D1123" i="3"/>
  <c r="E1123" i="3"/>
  <c r="B1125" i="3"/>
  <c r="H1124" i="3"/>
  <c r="C1124" i="3"/>
  <c r="F1025" i="1"/>
  <c r="D1025" i="1"/>
  <c r="E1025" i="1"/>
  <c r="B1027" i="1"/>
  <c r="H1026" i="1"/>
  <c r="C1026" i="1"/>
  <c r="H1025" i="4" l="1"/>
  <c r="B1026" i="4"/>
  <c r="C1025" i="4"/>
  <c r="F1024" i="4"/>
  <c r="D1024" i="4"/>
  <c r="E1024" i="4"/>
  <c r="F1124" i="3"/>
  <c r="D1124" i="3"/>
  <c r="E1124" i="3"/>
  <c r="B1126" i="3"/>
  <c r="H1125" i="3"/>
  <c r="C1125" i="3"/>
  <c r="F1026" i="1"/>
  <c r="D1026" i="1"/>
  <c r="E1026" i="1"/>
  <c r="B1028" i="1"/>
  <c r="H1027" i="1"/>
  <c r="C1027" i="1"/>
  <c r="E1025" i="4" l="1"/>
  <c r="D1025" i="4"/>
  <c r="F1025" i="4"/>
  <c r="C1026" i="4"/>
  <c r="B1027" i="4"/>
  <c r="H1026" i="4"/>
  <c r="F1125" i="3"/>
  <c r="D1125" i="3"/>
  <c r="E1125" i="3"/>
  <c r="B1127" i="3"/>
  <c r="H1126" i="3"/>
  <c r="C1126" i="3"/>
  <c r="D1027" i="1"/>
  <c r="E1027" i="1"/>
  <c r="F1027" i="1"/>
  <c r="C1028" i="1"/>
  <c r="B1029" i="1"/>
  <c r="H1028" i="1"/>
  <c r="H1027" i="4" l="1"/>
  <c r="B1028" i="4"/>
  <c r="C1027" i="4"/>
  <c r="F1026" i="4"/>
  <c r="E1026" i="4"/>
  <c r="D1026" i="4"/>
  <c r="F1126" i="3"/>
  <c r="D1126" i="3"/>
  <c r="E1126" i="3"/>
  <c r="B1128" i="3"/>
  <c r="H1127" i="3"/>
  <c r="C1127" i="3"/>
  <c r="F1028" i="1"/>
  <c r="D1028" i="1"/>
  <c r="E1028" i="1"/>
  <c r="B1030" i="1"/>
  <c r="H1029" i="1"/>
  <c r="C1029" i="1"/>
  <c r="E1027" i="4" l="1"/>
  <c r="D1027" i="4"/>
  <c r="F1027" i="4"/>
  <c r="C1028" i="4"/>
  <c r="H1028" i="4"/>
  <c r="B1029" i="4"/>
  <c r="F1127" i="3"/>
  <c r="D1127" i="3"/>
  <c r="E1127" i="3"/>
  <c r="B1129" i="3"/>
  <c r="H1128" i="3"/>
  <c r="C1128" i="3"/>
  <c r="D1029" i="1"/>
  <c r="E1029" i="1"/>
  <c r="F1029" i="1"/>
  <c r="C1030" i="1"/>
  <c r="B1031" i="1"/>
  <c r="H1030" i="1"/>
  <c r="H1029" i="4" l="1"/>
  <c r="B1030" i="4"/>
  <c r="C1029" i="4"/>
  <c r="F1028" i="4"/>
  <c r="E1028" i="4"/>
  <c r="D1028" i="4"/>
  <c r="F1128" i="3"/>
  <c r="D1128" i="3"/>
  <c r="E1128" i="3"/>
  <c r="B1130" i="3"/>
  <c r="H1129" i="3"/>
  <c r="C1129" i="3"/>
  <c r="F1030" i="1"/>
  <c r="D1030" i="1"/>
  <c r="E1030" i="1"/>
  <c r="B1032" i="1"/>
  <c r="H1031" i="1"/>
  <c r="C1031" i="1"/>
  <c r="F1029" i="4" l="1"/>
  <c r="E1029" i="4"/>
  <c r="D1029" i="4"/>
  <c r="H1030" i="4"/>
  <c r="B1031" i="4"/>
  <c r="C1030" i="4"/>
  <c r="F1129" i="3"/>
  <c r="D1129" i="3"/>
  <c r="E1129" i="3"/>
  <c r="B1131" i="3"/>
  <c r="H1130" i="3"/>
  <c r="C1130" i="3"/>
  <c r="F1031" i="1"/>
  <c r="D1031" i="1"/>
  <c r="E1031" i="1"/>
  <c r="B1033" i="1"/>
  <c r="H1032" i="1"/>
  <c r="C1032" i="1"/>
  <c r="H1031" i="4" l="1"/>
  <c r="B1032" i="4"/>
  <c r="C1031" i="4"/>
  <c r="F1030" i="4"/>
  <c r="D1030" i="4"/>
  <c r="E1030" i="4"/>
  <c r="F1130" i="3"/>
  <c r="D1130" i="3"/>
  <c r="E1130" i="3"/>
  <c r="B1132" i="3"/>
  <c r="H1131" i="3"/>
  <c r="C1131" i="3"/>
  <c r="F1032" i="1"/>
  <c r="D1032" i="1"/>
  <c r="E1032" i="1"/>
  <c r="B1034" i="1"/>
  <c r="H1033" i="1"/>
  <c r="C1033" i="1"/>
  <c r="E1031" i="4" l="1"/>
  <c r="D1031" i="4"/>
  <c r="F1031" i="4"/>
  <c r="C1032" i="4"/>
  <c r="H1032" i="4"/>
  <c r="B1033" i="4"/>
  <c r="F1131" i="3"/>
  <c r="D1131" i="3"/>
  <c r="E1131" i="3"/>
  <c r="B1133" i="3"/>
  <c r="H1132" i="3"/>
  <c r="C1132" i="3"/>
  <c r="F1033" i="1"/>
  <c r="D1033" i="1"/>
  <c r="E1033" i="1"/>
  <c r="B1035" i="1"/>
  <c r="H1034" i="1"/>
  <c r="C1034" i="1"/>
  <c r="H1033" i="4" l="1"/>
  <c r="B1034" i="4"/>
  <c r="C1033" i="4"/>
  <c r="F1032" i="4"/>
  <c r="D1032" i="4"/>
  <c r="E1032" i="4"/>
  <c r="F1132" i="3"/>
  <c r="D1132" i="3"/>
  <c r="E1132" i="3"/>
  <c r="B1134" i="3"/>
  <c r="H1133" i="3"/>
  <c r="C1133" i="3"/>
  <c r="F1034" i="1"/>
  <c r="D1034" i="1"/>
  <c r="E1034" i="1"/>
  <c r="B1036" i="1"/>
  <c r="H1035" i="1"/>
  <c r="C1035" i="1"/>
  <c r="E1033" i="4" l="1"/>
  <c r="D1033" i="4"/>
  <c r="F1033" i="4"/>
  <c r="C1034" i="4"/>
  <c r="B1035" i="4"/>
  <c r="H1034" i="4"/>
  <c r="F1133" i="3"/>
  <c r="D1133" i="3"/>
  <c r="E1133" i="3"/>
  <c r="B1135" i="3"/>
  <c r="H1134" i="3"/>
  <c r="C1134" i="3"/>
  <c r="F1035" i="1"/>
  <c r="D1035" i="1"/>
  <c r="E1035" i="1"/>
  <c r="B1037" i="1"/>
  <c r="H1036" i="1"/>
  <c r="C1036" i="1"/>
  <c r="H1035" i="4" l="1"/>
  <c r="B1036" i="4"/>
  <c r="C1035" i="4"/>
  <c r="F1034" i="4"/>
  <c r="E1034" i="4"/>
  <c r="D1034" i="4"/>
  <c r="F1134" i="3"/>
  <c r="D1134" i="3"/>
  <c r="E1134" i="3"/>
  <c r="B1136" i="3"/>
  <c r="H1135" i="3"/>
  <c r="C1135" i="3"/>
  <c r="F1036" i="1"/>
  <c r="D1036" i="1"/>
  <c r="E1036" i="1"/>
  <c r="B1038" i="1"/>
  <c r="H1037" i="1"/>
  <c r="C1037" i="1"/>
  <c r="F1035" i="4" l="1"/>
  <c r="E1035" i="4"/>
  <c r="D1035" i="4"/>
  <c r="H1036" i="4"/>
  <c r="B1037" i="4"/>
  <c r="C1036" i="4"/>
  <c r="F1135" i="3"/>
  <c r="D1135" i="3"/>
  <c r="E1135" i="3"/>
  <c r="B1137" i="3"/>
  <c r="H1136" i="3"/>
  <c r="C1136" i="3"/>
  <c r="F1037" i="1"/>
  <c r="D1037" i="1"/>
  <c r="E1037" i="1"/>
  <c r="B1039" i="1"/>
  <c r="H1038" i="1"/>
  <c r="C1038" i="1"/>
  <c r="C1037" i="4" l="1"/>
  <c r="H1037" i="4"/>
  <c r="B1038" i="4"/>
  <c r="E1036" i="4"/>
  <c r="D1036" i="4"/>
  <c r="F1036" i="4"/>
  <c r="F1136" i="3"/>
  <c r="D1136" i="3"/>
  <c r="E1136" i="3"/>
  <c r="B1138" i="3"/>
  <c r="H1137" i="3"/>
  <c r="C1137" i="3"/>
  <c r="F1038" i="1"/>
  <c r="D1038" i="1"/>
  <c r="E1038" i="1"/>
  <c r="B1040" i="1"/>
  <c r="H1039" i="1"/>
  <c r="C1039" i="1"/>
  <c r="H1038" i="4" l="1"/>
  <c r="B1039" i="4"/>
  <c r="C1038" i="4"/>
  <c r="F1037" i="4"/>
  <c r="E1037" i="4"/>
  <c r="D1037" i="4"/>
  <c r="B1139" i="3"/>
  <c r="H1138" i="3"/>
  <c r="C1138" i="3"/>
  <c r="F1137" i="3"/>
  <c r="D1137" i="3"/>
  <c r="E1137" i="3"/>
  <c r="F1039" i="1"/>
  <c r="D1039" i="1"/>
  <c r="E1039" i="1"/>
  <c r="B1041" i="1"/>
  <c r="H1040" i="1"/>
  <c r="C1040" i="1"/>
  <c r="E1038" i="4" l="1"/>
  <c r="D1038" i="4"/>
  <c r="F1038" i="4"/>
  <c r="C1039" i="4"/>
  <c r="H1039" i="4"/>
  <c r="B1040" i="4"/>
  <c r="F1138" i="3"/>
  <c r="D1138" i="3"/>
  <c r="E1138" i="3"/>
  <c r="B1140" i="3"/>
  <c r="H1139" i="3"/>
  <c r="C1139" i="3"/>
  <c r="F1040" i="1"/>
  <c r="D1040" i="1"/>
  <c r="E1040" i="1"/>
  <c r="B1042" i="1"/>
  <c r="H1041" i="1"/>
  <c r="C1041" i="1"/>
  <c r="H1040" i="4" l="1"/>
  <c r="B1041" i="4"/>
  <c r="C1040" i="4"/>
  <c r="F1039" i="4"/>
  <c r="E1039" i="4"/>
  <c r="D1039" i="4"/>
  <c r="F1139" i="3"/>
  <c r="D1139" i="3"/>
  <c r="E1139" i="3"/>
  <c r="B1141" i="3"/>
  <c r="H1140" i="3"/>
  <c r="C1140" i="3"/>
  <c r="F1041" i="1"/>
  <c r="D1041" i="1"/>
  <c r="E1041" i="1"/>
  <c r="B1043" i="1"/>
  <c r="H1042" i="1"/>
  <c r="C1042" i="1"/>
  <c r="E1040" i="4" l="1"/>
  <c r="D1040" i="4"/>
  <c r="F1040" i="4"/>
  <c r="C1041" i="4"/>
  <c r="H1041" i="4"/>
  <c r="B1042" i="4"/>
  <c r="F1140" i="3"/>
  <c r="D1140" i="3"/>
  <c r="E1140" i="3"/>
  <c r="B1142" i="3"/>
  <c r="H1141" i="3"/>
  <c r="C1141" i="3"/>
  <c r="F1042" i="1"/>
  <c r="D1042" i="1"/>
  <c r="E1042" i="1"/>
  <c r="B1044" i="1"/>
  <c r="H1043" i="1"/>
  <c r="C1043" i="1"/>
  <c r="H1042" i="4" l="1"/>
  <c r="B1043" i="4"/>
  <c r="C1042" i="4"/>
  <c r="F1041" i="4"/>
  <c r="E1041" i="4"/>
  <c r="D1041" i="4"/>
  <c r="F1141" i="3"/>
  <c r="D1141" i="3"/>
  <c r="E1141" i="3"/>
  <c r="B1143" i="3"/>
  <c r="H1142" i="3"/>
  <c r="C1142" i="3"/>
  <c r="D1043" i="1"/>
  <c r="E1043" i="1"/>
  <c r="F1043" i="1"/>
  <c r="C1044" i="1"/>
  <c r="B1045" i="1"/>
  <c r="H1044" i="1"/>
  <c r="E1042" i="4" l="1"/>
  <c r="D1042" i="4"/>
  <c r="F1042" i="4"/>
  <c r="C1043" i="4"/>
  <c r="H1043" i="4"/>
  <c r="B1044" i="4"/>
  <c r="F1142" i="3"/>
  <c r="D1142" i="3"/>
  <c r="E1142" i="3"/>
  <c r="B1144" i="3"/>
  <c r="H1143" i="3"/>
  <c r="C1143" i="3"/>
  <c r="D1044" i="1"/>
  <c r="E1044" i="1"/>
  <c r="F1044" i="1"/>
  <c r="C1045" i="1"/>
  <c r="B1046" i="1"/>
  <c r="H1045" i="1"/>
  <c r="H1044" i="4" l="1"/>
  <c r="B1045" i="4"/>
  <c r="C1044" i="4"/>
  <c r="F1043" i="4"/>
  <c r="E1043" i="4"/>
  <c r="D1043" i="4"/>
  <c r="F1143" i="3"/>
  <c r="D1143" i="3"/>
  <c r="E1143" i="3"/>
  <c r="B1145" i="3"/>
  <c r="H1144" i="3"/>
  <c r="C1144" i="3"/>
  <c r="F1045" i="1"/>
  <c r="D1045" i="1"/>
  <c r="E1045" i="1"/>
  <c r="B1047" i="1"/>
  <c r="H1046" i="1"/>
  <c r="C1046" i="1"/>
  <c r="E1044" i="4" l="1"/>
  <c r="D1044" i="4"/>
  <c r="F1044" i="4"/>
  <c r="C1045" i="4"/>
  <c r="H1045" i="4"/>
  <c r="B1046" i="4"/>
  <c r="F1144" i="3"/>
  <c r="D1144" i="3"/>
  <c r="E1144" i="3"/>
  <c r="B1146" i="3"/>
  <c r="H1145" i="3"/>
  <c r="C1145" i="3"/>
  <c r="F1046" i="1"/>
  <c r="D1046" i="1"/>
  <c r="E1046" i="1"/>
  <c r="B1048" i="1"/>
  <c r="H1047" i="1"/>
  <c r="C1047" i="1"/>
  <c r="H1046" i="4" l="1"/>
  <c r="B1047" i="4"/>
  <c r="C1046" i="4"/>
  <c r="F1045" i="4"/>
  <c r="D1045" i="4"/>
  <c r="E1045" i="4"/>
  <c r="F1145" i="3"/>
  <c r="D1145" i="3"/>
  <c r="E1145" i="3"/>
  <c r="B1147" i="3"/>
  <c r="H1146" i="3"/>
  <c r="C1146" i="3"/>
  <c r="D1047" i="1"/>
  <c r="E1047" i="1"/>
  <c r="F1047" i="1"/>
  <c r="C1048" i="1"/>
  <c r="B1049" i="1"/>
  <c r="H1048" i="1"/>
  <c r="E1046" i="4" l="1"/>
  <c r="D1046" i="4"/>
  <c r="F1046" i="4"/>
  <c r="C1047" i="4"/>
  <c r="H1047" i="4"/>
  <c r="B1048" i="4"/>
  <c r="F1146" i="3"/>
  <c r="D1146" i="3"/>
  <c r="E1146" i="3"/>
  <c r="B1148" i="3"/>
  <c r="H1147" i="3"/>
  <c r="C1147" i="3"/>
  <c r="F1048" i="1"/>
  <c r="D1048" i="1"/>
  <c r="E1048" i="1"/>
  <c r="B1050" i="1"/>
  <c r="H1049" i="1"/>
  <c r="C1049" i="1"/>
  <c r="H1048" i="4" l="1"/>
  <c r="B1049" i="4"/>
  <c r="C1048" i="4"/>
  <c r="F1047" i="4"/>
  <c r="E1047" i="4"/>
  <c r="D1047" i="4"/>
  <c r="F1147" i="3"/>
  <c r="D1147" i="3"/>
  <c r="E1147" i="3"/>
  <c r="B1149" i="3"/>
  <c r="H1148" i="3"/>
  <c r="C1148" i="3"/>
  <c r="D1049" i="1"/>
  <c r="E1049" i="1"/>
  <c r="F1049" i="1"/>
  <c r="C1050" i="1"/>
  <c r="B1051" i="1"/>
  <c r="H1050" i="1"/>
  <c r="E1048" i="4" l="1"/>
  <c r="D1048" i="4"/>
  <c r="F1048" i="4"/>
  <c r="C1049" i="4"/>
  <c r="H1049" i="4"/>
  <c r="B1050" i="4"/>
  <c r="F1148" i="3"/>
  <c r="D1148" i="3"/>
  <c r="E1148" i="3"/>
  <c r="B1150" i="3"/>
  <c r="H1149" i="3"/>
  <c r="C1149" i="3"/>
  <c r="F1050" i="1"/>
  <c r="D1050" i="1"/>
  <c r="E1050" i="1"/>
  <c r="B1052" i="1"/>
  <c r="H1051" i="1"/>
  <c r="C1051" i="1"/>
  <c r="H1050" i="4" l="1"/>
  <c r="B1051" i="4"/>
  <c r="C1050" i="4"/>
  <c r="F1049" i="4"/>
  <c r="E1049" i="4"/>
  <c r="D1049" i="4"/>
  <c r="F1149" i="3"/>
  <c r="D1149" i="3"/>
  <c r="E1149" i="3"/>
  <c r="B1151" i="3"/>
  <c r="H1150" i="3"/>
  <c r="C1150" i="3"/>
  <c r="F1051" i="1"/>
  <c r="D1051" i="1"/>
  <c r="E1051" i="1"/>
  <c r="B1053" i="1"/>
  <c r="H1052" i="1"/>
  <c r="C1052" i="1"/>
  <c r="E1050" i="4" l="1"/>
  <c r="D1050" i="4"/>
  <c r="F1050" i="4"/>
  <c r="C1051" i="4"/>
  <c r="H1051" i="4"/>
  <c r="B1052" i="4"/>
  <c r="F1150" i="3"/>
  <c r="D1150" i="3"/>
  <c r="E1150" i="3"/>
  <c r="B1152" i="3"/>
  <c r="H1151" i="3"/>
  <c r="C1151" i="3"/>
  <c r="D1052" i="1"/>
  <c r="E1052" i="1"/>
  <c r="F1052" i="1"/>
  <c r="C1053" i="1"/>
  <c r="B1054" i="1"/>
  <c r="H1053" i="1"/>
  <c r="H1052" i="4" l="1"/>
  <c r="C1052" i="4"/>
  <c r="B1053" i="4"/>
  <c r="F1051" i="4"/>
  <c r="E1051" i="4"/>
  <c r="D1051" i="4"/>
  <c r="F1151" i="3"/>
  <c r="D1151" i="3"/>
  <c r="E1151" i="3"/>
  <c r="B1153" i="3"/>
  <c r="H1152" i="3"/>
  <c r="C1152" i="3"/>
  <c r="D1053" i="1"/>
  <c r="E1053" i="1"/>
  <c r="F1053" i="1"/>
  <c r="C1054" i="1"/>
  <c r="B1055" i="1"/>
  <c r="H1054" i="1"/>
  <c r="C1053" i="4" l="1"/>
  <c r="B1054" i="4"/>
  <c r="H1053" i="4"/>
  <c r="E1052" i="4"/>
  <c r="D1052" i="4"/>
  <c r="F1052" i="4"/>
  <c r="F1152" i="3"/>
  <c r="D1152" i="3"/>
  <c r="E1152" i="3"/>
  <c r="B1154" i="3"/>
  <c r="H1153" i="3"/>
  <c r="C1153" i="3"/>
  <c r="F1054" i="1"/>
  <c r="D1054" i="1"/>
  <c r="E1054" i="1"/>
  <c r="B1056" i="1"/>
  <c r="H1055" i="1"/>
  <c r="C1055" i="1"/>
  <c r="E1053" i="4" l="1"/>
  <c r="D1053" i="4"/>
  <c r="F1053" i="4"/>
  <c r="C1054" i="4"/>
  <c r="H1054" i="4"/>
  <c r="B1055" i="4"/>
  <c r="F1153" i="3"/>
  <c r="D1153" i="3"/>
  <c r="E1153" i="3"/>
  <c r="B1155" i="3"/>
  <c r="H1154" i="3"/>
  <c r="C1154" i="3"/>
  <c r="D1055" i="1"/>
  <c r="E1055" i="1"/>
  <c r="F1055" i="1"/>
  <c r="C1056" i="1"/>
  <c r="B1057" i="1"/>
  <c r="H1056" i="1"/>
  <c r="H1055" i="4" l="1"/>
  <c r="B1056" i="4"/>
  <c r="C1055" i="4"/>
  <c r="F1054" i="4"/>
  <c r="E1054" i="4"/>
  <c r="D1054" i="4"/>
  <c r="F1154" i="3"/>
  <c r="D1154" i="3"/>
  <c r="E1154" i="3"/>
  <c r="B1156" i="3"/>
  <c r="H1155" i="3"/>
  <c r="C1155" i="3"/>
  <c r="F1056" i="1"/>
  <c r="E1056" i="1"/>
  <c r="D1056" i="1"/>
  <c r="B1058" i="1"/>
  <c r="H1057" i="1"/>
  <c r="C1057" i="1"/>
  <c r="E1055" i="4" l="1"/>
  <c r="D1055" i="4"/>
  <c r="F1055" i="4"/>
  <c r="C1056" i="4"/>
  <c r="H1056" i="4"/>
  <c r="B1057" i="4"/>
  <c r="F1155" i="3"/>
  <c r="D1155" i="3"/>
  <c r="E1155" i="3"/>
  <c r="B1157" i="3"/>
  <c r="H1156" i="3"/>
  <c r="C1156" i="3"/>
  <c r="F1057" i="1"/>
  <c r="D1057" i="1"/>
  <c r="E1057" i="1"/>
  <c r="B1059" i="1"/>
  <c r="H1058" i="1"/>
  <c r="C1058" i="1"/>
  <c r="H1057" i="4" l="1"/>
  <c r="B1058" i="4"/>
  <c r="C1057" i="4"/>
  <c r="F1056" i="4"/>
  <c r="E1056" i="4"/>
  <c r="D1056" i="4"/>
  <c r="B1158" i="3"/>
  <c r="H1157" i="3"/>
  <c r="C1157" i="3"/>
  <c r="F1156" i="3"/>
  <c r="D1156" i="3"/>
  <c r="E1156" i="3"/>
  <c r="D1058" i="1"/>
  <c r="E1058" i="1"/>
  <c r="F1058" i="1"/>
  <c r="C1059" i="1"/>
  <c r="B1060" i="1"/>
  <c r="H1059" i="1"/>
  <c r="E1057" i="4" l="1"/>
  <c r="D1057" i="4"/>
  <c r="F1057" i="4"/>
  <c r="C1058" i="4"/>
  <c r="B1059" i="4"/>
  <c r="H1058" i="4"/>
  <c r="F1157" i="3"/>
  <c r="D1157" i="3"/>
  <c r="E1157" i="3"/>
  <c r="B1159" i="3"/>
  <c r="H1158" i="3"/>
  <c r="C1158" i="3"/>
  <c r="F1059" i="1"/>
  <c r="E1059" i="1"/>
  <c r="D1059" i="1"/>
  <c r="B1061" i="1"/>
  <c r="H1060" i="1"/>
  <c r="C1060" i="1"/>
  <c r="H1059" i="4" l="1"/>
  <c r="B1060" i="4"/>
  <c r="C1059" i="4"/>
  <c r="F1058" i="4"/>
  <c r="E1058" i="4"/>
  <c r="D1058" i="4"/>
  <c r="F1158" i="3"/>
  <c r="D1158" i="3"/>
  <c r="E1158" i="3"/>
  <c r="B1160" i="3"/>
  <c r="H1159" i="3"/>
  <c r="C1159" i="3"/>
  <c r="D1060" i="1"/>
  <c r="E1060" i="1"/>
  <c r="F1060" i="1"/>
  <c r="C1061" i="1"/>
  <c r="B1062" i="1"/>
  <c r="H1061" i="1"/>
  <c r="E1059" i="4" l="1"/>
  <c r="D1059" i="4"/>
  <c r="F1059" i="4"/>
  <c r="C1060" i="4"/>
  <c r="H1060" i="4"/>
  <c r="B1061" i="4"/>
  <c r="F1159" i="3"/>
  <c r="D1159" i="3"/>
  <c r="E1159" i="3"/>
  <c r="B1161" i="3"/>
  <c r="H1160" i="3"/>
  <c r="C1160" i="3"/>
  <c r="F1061" i="1"/>
  <c r="D1061" i="1"/>
  <c r="E1061" i="1"/>
  <c r="B1063" i="1"/>
  <c r="H1062" i="1"/>
  <c r="C1062" i="1"/>
  <c r="H1061" i="4" l="1"/>
  <c r="B1062" i="4"/>
  <c r="C1061" i="4"/>
  <c r="F1060" i="4"/>
  <c r="E1060" i="4"/>
  <c r="D1060" i="4"/>
  <c r="F1160" i="3"/>
  <c r="D1160" i="3"/>
  <c r="E1160" i="3"/>
  <c r="B1162" i="3"/>
  <c r="H1161" i="3"/>
  <c r="C1161" i="3"/>
  <c r="D1062" i="1"/>
  <c r="E1062" i="1"/>
  <c r="F1062" i="1"/>
  <c r="C1063" i="1"/>
  <c r="B1064" i="1"/>
  <c r="H1063" i="1"/>
  <c r="E1061" i="4" l="1"/>
  <c r="D1061" i="4"/>
  <c r="F1061" i="4"/>
  <c r="C1062" i="4"/>
  <c r="B1063" i="4"/>
  <c r="H1062" i="4"/>
  <c r="F1161" i="3"/>
  <c r="D1161" i="3"/>
  <c r="E1161" i="3"/>
  <c r="B1163" i="3"/>
  <c r="H1162" i="3"/>
  <c r="C1162" i="3"/>
  <c r="C1064" i="1"/>
  <c r="H1064" i="1"/>
  <c r="B1065" i="1"/>
  <c r="D1063" i="1"/>
  <c r="E1063" i="1"/>
  <c r="F1063" i="1"/>
  <c r="H1063" i="4" l="1"/>
  <c r="B1064" i="4"/>
  <c r="C1063" i="4"/>
  <c r="F1062" i="4"/>
  <c r="E1062" i="4"/>
  <c r="D1062" i="4"/>
  <c r="F1162" i="3"/>
  <c r="D1162" i="3"/>
  <c r="E1162" i="3"/>
  <c r="B1164" i="3"/>
  <c r="H1163" i="3"/>
  <c r="C1163" i="3"/>
  <c r="B1066" i="1"/>
  <c r="H1065" i="1"/>
  <c r="C1065" i="1"/>
  <c r="F1064" i="1"/>
  <c r="D1064" i="1"/>
  <c r="E1064" i="1"/>
  <c r="E1063" i="4" l="1"/>
  <c r="D1063" i="4"/>
  <c r="F1063" i="4"/>
  <c r="C1064" i="4"/>
  <c r="B1065" i="4"/>
  <c r="H1064" i="4"/>
  <c r="F1163" i="3"/>
  <c r="D1163" i="3"/>
  <c r="E1163" i="3"/>
  <c r="B1165" i="3"/>
  <c r="H1164" i="3"/>
  <c r="C1164" i="3"/>
  <c r="D1065" i="1"/>
  <c r="E1065" i="1"/>
  <c r="F1065" i="1"/>
  <c r="C1066" i="1"/>
  <c r="B1067" i="1"/>
  <c r="H1066" i="1"/>
  <c r="H1065" i="4" l="1"/>
  <c r="C1065" i="4"/>
  <c r="B1066" i="4"/>
  <c r="F1064" i="4"/>
  <c r="E1064" i="4"/>
  <c r="D1064" i="4"/>
  <c r="F1164" i="3"/>
  <c r="D1164" i="3"/>
  <c r="E1164" i="3"/>
  <c r="B1166" i="3"/>
  <c r="H1165" i="3"/>
  <c r="C1165" i="3"/>
  <c r="F1066" i="1"/>
  <c r="D1066" i="1"/>
  <c r="E1066" i="1"/>
  <c r="B1068" i="1"/>
  <c r="H1067" i="1"/>
  <c r="C1067" i="1"/>
  <c r="E1065" i="4" l="1"/>
  <c r="D1065" i="4"/>
  <c r="F1065" i="4"/>
  <c r="C1066" i="4"/>
  <c r="B1067" i="4"/>
  <c r="H1066" i="4"/>
  <c r="F1165" i="3"/>
  <c r="D1165" i="3"/>
  <c r="E1165" i="3"/>
  <c r="B1167" i="3"/>
  <c r="H1166" i="3"/>
  <c r="C1166" i="3"/>
  <c r="D1067" i="1"/>
  <c r="E1067" i="1"/>
  <c r="F1067" i="1"/>
  <c r="C1068" i="1"/>
  <c r="B1069" i="1"/>
  <c r="H1068" i="1"/>
  <c r="H1067" i="4" l="1"/>
  <c r="B1068" i="4"/>
  <c r="C1067" i="4"/>
  <c r="F1066" i="4"/>
  <c r="E1066" i="4"/>
  <c r="D1066" i="4"/>
  <c r="F1166" i="3"/>
  <c r="D1166" i="3"/>
  <c r="E1166" i="3"/>
  <c r="B1168" i="3"/>
  <c r="H1167" i="3"/>
  <c r="C1167" i="3"/>
  <c r="F1068" i="1"/>
  <c r="D1068" i="1"/>
  <c r="E1068" i="1"/>
  <c r="B1070" i="1"/>
  <c r="H1069" i="1"/>
  <c r="C1069" i="1"/>
  <c r="E1067" i="4" l="1"/>
  <c r="D1067" i="4"/>
  <c r="F1067" i="4"/>
  <c r="C1068" i="4"/>
  <c r="B1069" i="4"/>
  <c r="H1068" i="4"/>
  <c r="F1167" i="3"/>
  <c r="D1167" i="3"/>
  <c r="E1167" i="3"/>
  <c r="B1169" i="3"/>
  <c r="H1168" i="3"/>
  <c r="C1168" i="3"/>
  <c r="F1069" i="1"/>
  <c r="D1069" i="1"/>
  <c r="E1069" i="1"/>
  <c r="C1070" i="1"/>
  <c r="B1071" i="1"/>
  <c r="H1070" i="1"/>
  <c r="H1069" i="4" l="1"/>
  <c r="C1069" i="4"/>
  <c r="B1070" i="4"/>
  <c r="F1068" i="4"/>
  <c r="E1068" i="4"/>
  <c r="D1068" i="4"/>
  <c r="F1168" i="3"/>
  <c r="D1168" i="3"/>
  <c r="E1168" i="3"/>
  <c r="B1170" i="3"/>
  <c r="H1169" i="3"/>
  <c r="C1169" i="3"/>
  <c r="F1070" i="1"/>
  <c r="D1070" i="1"/>
  <c r="E1070" i="1"/>
  <c r="B1072" i="1"/>
  <c r="H1071" i="1"/>
  <c r="C1071" i="1"/>
  <c r="C1070" i="4" l="1"/>
  <c r="H1070" i="4"/>
  <c r="B1071" i="4"/>
  <c r="E1069" i="4"/>
  <c r="D1069" i="4"/>
  <c r="F1069" i="4"/>
  <c r="F1169" i="3"/>
  <c r="D1169" i="3"/>
  <c r="E1169" i="3"/>
  <c r="B1171" i="3"/>
  <c r="H1170" i="3"/>
  <c r="C1170" i="3"/>
  <c r="D1071" i="1"/>
  <c r="E1071" i="1"/>
  <c r="F1071" i="1"/>
  <c r="C1072" i="1"/>
  <c r="B1073" i="1"/>
  <c r="H1072" i="1"/>
  <c r="H1071" i="4" l="1"/>
  <c r="B1072" i="4"/>
  <c r="C1071" i="4"/>
  <c r="F1070" i="4"/>
  <c r="D1070" i="4"/>
  <c r="E1070" i="4"/>
  <c r="F1170" i="3"/>
  <c r="D1170" i="3"/>
  <c r="E1170" i="3"/>
  <c r="B1172" i="3"/>
  <c r="H1171" i="3"/>
  <c r="C1171" i="3"/>
  <c r="F1072" i="1"/>
  <c r="D1072" i="1"/>
  <c r="E1072" i="1"/>
  <c r="B1074" i="1"/>
  <c r="H1073" i="1"/>
  <c r="C1073" i="1"/>
  <c r="F1071" i="4" l="1"/>
  <c r="E1071" i="4"/>
  <c r="D1071" i="4"/>
  <c r="H1072" i="4"/>
  <c r="B1073" i="4"/>
  <c r="C1072" i="4"/>
  <c r="F1171" i="3"/>
  <c r="D1171" i="3"/>
  <c r="E1171" i="3"/>
  <c r="B1173" i="3"/>
  <c r="H1172" i="3"/>
  <c r="C1172" i="3"/>
  <c r="D1073" i="1"/>
  <c r="E1073" i="1"/>
  <c r="F1073" i="1"/>
  <c r="C1074" i="1"/>
  <c r="B1075" i="1"/>
  <c r="H1074" i="1"/>
  <c r="C1073" i="4" l="1"/>
  <c r="H1073" i="4"/>
  <c r="B1074" i="4"/>
  <c r="E1072" i="4"/>
  <c r="D1072" i="4"/>
  <c r="F1072" i="4"/>
  <c r="F1172" i="3"/>
  <c r="D1172" i="3"/>
  <c r="E1172" i="3"/>
  <c r="B1174" i="3"/>
  <c r="H1173" i="3"/>
  <c r="C1173" i="3"/>
  <c r="F1074" i="1"/>
  <c r="D1074" i="1"/>
  <c r="E1074" i="1"/>
  <c r="B1076" i="1"/>
  <c r="H1075" i="1"/>
  <c r="C1075" i="1"/>
  <c r="H1074" i="4" l="1"/>
  <c r="B1075" i="4"/>
  <c r="C1074" i="4"/>
  <c r="F1073" i="4"/>
  <c r="E1073" i="4"/>
  <c r="D1073" i="4"/>
  <c r="F1173" i="3"/>
  <c r="D1173" i="3"/>
  <c r="E1173" i="3"/>
  <c r="B1175" i="3"/>
  <c r="H1174" i="3"/>
  <c r="C1174" i="3"/>
  <c r="F1075" i="1"/>
  <c r="D1075" i="1"/>
  <c r="E1075" i="1"/>
  <c r="B1077" i="1"/>
  <c r="H1076" i="1"/>
  <c r="C1076" i="1"/>
  <c r="E1074" i="4" l="1"/>
  <c r="D1074" i="4"/>
  <c r="F1074" i="4"/>
  <c r="C1075" i="4"/>
  <c r="H1075" i="4"/>
  <c r="B1076" i="4"/>
  <c r="F1174" i="3"/>
  <c r="D1174" i="3"/>
  <c r="E1174" i="3"/>
  <c r="B1176" i="3"/>
  <c r="H1175" i="3"/>
  <c r="C1175" i="3"/>
  <c r="D1076" i="1"/>
  <c r="E1076" i="1"/>
  <c r="F1076" i="1"/>
  <c r="C1077" i="1"/>
  <c r="B1078" i="1"/>
  <c r="H1077" i="1"/>
  <c r="H1076" i="4" l="1"/>
  <c r="B1077" i="4"/>
  <c r="C1076" i="4"/>
  <c r="F1075" i="4"/>
  <c r="E1075" i="4"/>
  <c r="D1075" i="4"/>
  <c r="F1175" i="3"/>
  <c r="D1175" i="3"/>
  <c r="E1175" i="3"/>
  <c r="B1177" i="3"/>
  <c r="H1176" i="3"/>
  <c r="C1176" i="3"/>
  <c r="F1077" i="1"/>
  <c r="D1077" i="1"/>
  <c r="E1077" i="1"/>
  <c r="B1079" i="1"/>
  <c r="H1078" i="1"/>
  <c r="C1078" i="1"/>
  <c r="E1076" i="4" l="1"/>
  <c r="D1076" i="4"/>
  <c r="F1076" i="4"/>
  <c r="C1077" i="4"/>
  <c r="H1077" i="4"/>
  <c r="B1078" i="4"/>
  <c r="F1176" i="3"/>
  <c r="D1176" i="3"/>
  <c r="E1176" i="3"/>
  <c r="B1178" i="3"/>
  <c r="H1177" i="3"/>
  <c r="C1177" i="3"/>
  <c r="D1078" i="1"/>
  <c r="E1078" i="1"/>
  <c r="F1078" i="1"/>
  <c r="C1079" i="1"/>
  <c r="B1080" i="1"/>
  <c r="H1079" i="1"/>
  <c r="H1078" i="4" l="1"/>
  <c r="B1079" i="4"/>
  <c r="C1078" i="4"/>
  <c r="F1077" i="4"/>
  <c r="E1077" i="4"/>
  <c r="D1077" i="4"/>
  <c r="F1177" i="3"/>
  <c r="D1177" i="3"/>
  <c r="E1177" i="3"/>
  <c r="B1179" i="3"/>
  <c r="H1178" i="3"/>
  <c r="C1178" i="3"/>
  <c r="F1079" i="1"/>
  <c r="D1079" i="1"/>
  <c r="E1079" i="1"/>
  <c r="B1081" i="1"/>
  <c r="H1080" i="1"/>
  <c r="C1080" i="1"/>
  <c r="E1078" i="4" l="1"/>
  <c r="D1078" i="4"/>
  <c r="F1078" i="4"/>
  <c r="C1079" i="4"/>
  <c r="H1079" i="4"/>
  <c r="B1080" i="4"/>
  <c r="F1178" i="3"/>
  <c r="D1178" i="3"/>
  <c r="E1178" i="3"/>
  <c r="B1180" i="3"/>
  <c r="H1179" i="3"/>
  <c r="C1179" i="3"/>
  <c r="D1080" i="1"/>
  <c r="E1080" i="1"/>
  <c r="F1080" i="1"/>
  <c r="C1081" i="1"/>
  <c r="B1082" i="1"/>
  <c r="H1081" i="1"/>
  <c r="H1080" i="4" l="1"/>
  <c r="B1081" i="4"/>
  <c r="C1080" i="4"/>
  <c r="F1079" i="4"/>
  <c r="E1079" i="4"/>
  <c r="D1079" i="4"/>
  <c r="F1179" i="3"/>
  <c r="D1179" i="3"/>
  <c r="E1179" i="3"/>
  <c r="B1181" i="3"/>
  <c r="H1180" i="3"/>
  <c r="C1180" i="3"/>
  <c r="C1082" i="1"/>
  <c r="B1083" i="1"/>
  <c r="H1082" i="1"/>
  <c r="D1081" i="1"/>
  <c r="E1081" i="1"/>
  <c r="F1081" i="1"/>
  <c r="E1080" i="4" l="1"/>
  <c r="D1080" i="4"/>
  <c r="F1080" i="4"/>
  <c r="C1081" i="4"/>
  <c r="H1081" i="4"/>
  <c r="B1082" i="4"/>
  <c r="F1180" i="3"/>
  <c r="D1180" i="3"/>
  <c r="E1180" i="3"/>
  <c r="B1182" i="3"/>
  <c r="H1181" i="3"/>
  <c r="C1181" i="3"/>
  <c r="F1082" i="1"/>
  <c r="D1082" i="1"/>
  <c r="E1082" i="1"/>
  <c r="B1084" i="1"/>
  <c r="H1083" i="1"/>
  <c r="C1083" i="1"/>
  <c r="H1082" i="4" l="1"/>
  <c r="B1083" i="4"/>
  <c r="C1082" i="4"/>
  <c r="F1081" i="4"/>
  <c r="E1081" i="4"/>
  <c r="D1081" i="4"/>
  <c r="F1181" i="3"/>
  <c r="D1181" i="3"/>
  <c r="E1181" i="3"/>
  <c r="B1183" i="3"/>
  <c r="H1182" i="3"/>
  <c r="C1182" i="3"/>
  <c r="D1083" i="1"/>
  <c r="E1083" i="1"/>
  <c r="F1083" i="1"/>
  <c r="C1084" i="1"/>
  <c r="B1085" i="1"/>
  <c r="H1084" i="1"/>
  <c r="E1082" i="4" l="1"/>
  <c r="D1082" i="4"/>
  <c r="F1082" i="4"/>
  <c r="C1083" i="4"/>
  <c r="H1083" i="4"/>
  <c r="B1084" i="4"/>
  <c r="F1182" i="3"/>
  <c r="D1182" i="3"/>
  <c r="E1182" i="3"/>
  <c r="B1184" i="3"/>
  <c r="H1183" i="3"/>
  <c r="C1183" i="3"/>
  <c r="C1085" i="1"/>
  <c r="B1086" i="1"/>
  <c r="H1085" i="1"/>
  <c r="D1084" i="1"/>
  <c r="E1084" i="1"/>
  <c r="F1084" i="1"/>
  <c r="H1084" i="4" l="1"/>
  <c r="B1085" i="4"/>
  <c r="C1084" i="4"/>
  <c r="F1083" i="4"/>
  <c r="E1083" i="4"/>
  <c r="D1083" i="4"/>
  <c r="F1183" i="3"/>
  <c r="D1183" i="3"/>
  <c r="E1183" i="3"/>
  <c r="B1185" i="3"/>
  <c r="H1184" i="3"/>
  <c r="C1184" i="3"/>
  <c r="D1085" i="1"/>
  <c r="E1085" i="1"/>
  <c r="F1085" i="1"/>
  <c r="C1086" i="1"/>
  <c r="B1087" i="1"/>
  <c r="H1086" i="1"/>
  <c r="E1084" i="4" l="1"/>
  <c r="D1084" i="4"/>
  <c r="F1084" i="4"/>
  <c r="C1085" i="4"/>
  <c r="H1085" i="4"/>
  <c r="B1086" i="4"/>
  <c r="F1184" i="3"/>
  <c r="D1184" i="3"/>
  <c r="E1184" i="3"/>
  <c r="B1186" i="3"/>
  <c r="H1185" i="3"/>
  <c r="C1185" i="3"/>
  <c r="C1087" i="1"/>
  <c r="B1088" i="1"/>
  <c r="H1087" i="1"/>
  <c r="D1086" i="1"/>
  <c r="E1086" i="1"/>
  <c r="F1086" i="1"/>
  <c r="H1086" i="4" l="1"/>
  <c r="B1087" i="4"/>
  <c r="C1086" i="4"/>
  <c r="F1085" i="4"/>
  <c r="E1085" i="4"/>
  <c r="D1085" i="4"/>
  <c r="F1185" i="3"/>
  <c r="D1185" i="3"/>
  <c r="E1185" i="3"/>
  <c r="B1187" i="3"/>
  <c r="H1186" i="3"/>
  <c r="C1186" i="3"/>
  <c r="D1087" i="1"/>
  <c r="E1087" i="1"/>
  <c r="F1087" i="1"/>
  <c r="C1088" i="1"/>
  <c r="B1089" i="1"/>
  <c r="H1088" i="1"/>
  <c r="E1086" i="4" l="1"/>
  <c r="D1086" i="4"/>
  <c r="F1086" i="4"/>
  <c r="C1087" i="4"/>
  <c r="H1087" i="4"/>
  <c r="B1088" i="4"/>
  <c r="F1186" i="3"/>
  <c r="D1186" i="3"/>
  <c r="E1186" i="3"/>
  <c r="B1188" i="3"/>
  <c r="H1187" i="3"/>
  <c r="C1187" i="3"/>
  <c r="C1089" i="1"/>
  <c r="B1090" i="1"/>
  <c r="H1089" i="1"/>
  <c r="D1088" i="1"/>
  <c r="E1088" i="1"/>
  <c r="F1088" i="1"/>
  <c r="H1088" i="4" l="1"/>
  <c r="B1089" i="4"/>
  <c r="C1088" i="4"/>
  <c r="F1087" i="4"/>
  <c r="E1087" i="4"/>
  <c r="D1087" i="4"/>
  <c r="F1187" i="3"/>
  <c r="D1187" i="3"/>
  <c r="E1187" i="3"/>
  <c r="B1189" i="3"/>
  <c r="H1188" i="3"/>
  <c r="C1188" i="3"/>
  <c r="D1089" i="1"/>
  <c r="E1089" i="1"/>
  <c r="F1089" i="1"/>
  <c r="C1090" i="1"/>
  <c r="B1091" i="1"/>
  <c r="H1090" i="1"/>
  <c r="E1088" i="4" l="1"/>
  <c r="D1088" i="4"/>
  <c r="F1088" i="4"/>
  <c r="C1089" i="4"/>
  <c r="H1089" i="4"/>
  <c r="B1090" i="4"/>
  <c r="F1188" i="3"/>
  <c r="D1188" i="3"/>
  <c r="E1188" i="3"/>
  <c r="B1190" i="3"/>
  <c r="H1189" i="3"/>
  <c r="C1189" i="3"/>
  <c r="C1091" i="1"/>
  <c r="B1092" i="1"/>
  <c r="H1091" i="1"/>
  <c r="D1090" i="1"/>
  <c r="E1090" i="1"/>
  <c r="F1090" i="1"/>
  <c r="C1090" i="4" l="1"/>
  <c r="H1090" i="4"/>
  <c r="B1091" i="4"/>
  <c r="E1089" i="4"/>
  <c r="D1089" i="4"/>
  <c r="F1089" i="4"/>
  <c r="F1189" i="3"/>
  <c r="D1189" i="3"/>
  <c r="E1189" i="3"/>
  <c r="B1191" i="3"/>
  <c r="H1190" i="3"/>
  <c r="C1190" i="3"/>
  <c r="D1091" i="1"/>
  <c r="E1091" i="1"/>
  <c r="F1091" i="1"/>
  <c r="C1092" i="1"/>
  <c r="B1093" i="1"/>
  <c r="H1092" i="1"/>
  <c r="H1091" i="4" l="1"/>
  <c r="B1092" i="4"/>
  <c r="C1091" i="4"/>
  <c r="F1090" i="4"/>
  <c r="D1090" i="4"/>
  <c r="E1090" i="4"/>
  <c r="F1190" i="3"/>
  <c r="D1190" i="3"/>
  <c r="E1190" i="3"/>
  <c r="B1192" i="3"/>
  <c r="H1191" i="3"/>
  <c r="C1191" i="3"/>
  <c r="C1093" i="1"/>
  <c r="B1094" i="1"/>
  <c r="H1093" i="1"/>
  <c r="D1092" i="1"/>
  <c r="E1092" i="1"/>
  <c r="F1092" i="1"/>
  <c r="E1091" i="4" l="1"/>
  <c r="D1091" i="4"/>
  <c r="F1091" i="4"/>
  <c r="C1092" i="4"/>
  <c r="H1092" i="4"/>
  <c r="B1093" i="4"/>
  <c r="F1191" i="3"/>
  <c r="D1191" i="3"/>
  <c r="E1191" i="3"/>
  <c r="B1193" i="3"/>
  <c r="H1192" i="3"/>
  <c r="C1192" i="3"/>
  <c r="D1093" i="1"/>
  <c r="E1093" i="1"/>
  <c r="F1093" i="1"/>
  <c r="C1094" i="1"/>
  <c r="B1095" i="1"/>
  <c r="H1094" i="1"/>
  <c r="H1093" i="4" l="1"/>
  <c r="B1094" i="4"/>
  <c r="C1093" i="4"/>
  <c r="F1092" i="4"/>
  <c r="E1092" i="4"/>
  <c r="D1092" i="4"/>
  <c r="F1192" i="3"/>
  <c r="D1192" i="3"/>
  <c r="E1192" i="3"/>
  <c r="B1194" i="3"/>
  <c r="H1193" i="3"/>
  <c r="C1193" i="3"/>
  <c r="C1095" i="1"/>
  <c r="B1096" i="1"/>
  <c r="H1095" i="1"/>
  <c r="D1094" i="1"/>
  <c r="E1094" i="1"/>
  <c r="F1094" i="1"/>
  <c r="E1093" i="4" l="1"/>
  <c r="D1093" i="4"/>
  <c r="F1093" i="4"/>
  <c r="C1094" i="4"/>
  <c r="H1094" i="4"/>
  <c r="B1095" i="4"/>
  <c r="F1193" i="3"/>
  <c r="D1193" i="3"/>
  <c r="E1193" i="3"/>
  <c r="B1195" i="3"/>
  <c r="H1194" i="3"/>
  <c r="C1194" i="3"/>
  <c r="D1095" i="1"/>
  <c r="E1095" i="1"/>
  <c r="F1095" i="1"/>
  <c r="C1096" i="1"/>
  <c r="B1097" i="1"/>
  <c r="H1096" i="1"/>
  <c r="H1095" i="4" l="1"/>
  <c r="B1096" i="4"/>
  <c r="C1095" i="4"/>
  <c r="F1094" i="4"/>
  <c r="E1094" i="4"/>
  <c r="D1094" i="4"/>
  <c r="F1194" i="3"/>
  <c r="D1194" i="3"/>
  <c r="E1194" i="3"/>
  <c r="B1196" i="3"/>
  <c r="H1195" i="3"/>
  <c r="C1195" i="3"/>
  <c r="C1097" i="1"/>
  <c r="B1098" i="1"/>
  <c r="H1097" i="1"/>
  <c r="D1096" i="1"/>
  <c r="E1096" i="1"/>
  <c r="F1096" i="1"/>
  <c r="E1095" i="4" l="1"/>
  <c r="D1095" i="4"/>
  <c r="F1095" i="4"/>
  <c r="C1096" i="4"/>
  <c r="H1096" i="4"/>
  <c r="B1097" i="4"/>
  <c r="F1195" i="3"/>
  <c r="D1195" i="3"/>
  <c r="E1195" i="3"/>
  <c r="B1197" i="3"/>
  <c r="H1196" i="3"/>
  <c r="C1196" i="3"/>
  <c r="D1097" i="1"/>
  <c r="E1097" i="1"/>
  <c r="F1097" i="1"/>
  <c r="C1098" i="1"/>
  <c r="B1099" i="1"/>
  <c r="H1098" i="1"/>
  <c r="H1097" i="4" l="1"/>
  <c r="B1098" i="4"/>
  <c r="C1097" i="4"/>
  <c r="F1096" i="4"/>
  <c r="E1096" i="4"/>
  <c r="D1096" i="4"/>
  <c r="F1196" i="3"/>
  <c r="D1196" i="3"/>
  <c r="E1196" i="3"/>
  <c r="B1198" i="3"/>
  <c r="H1197" i="3"/>
  <c r="C1197" i="3"/>
  <c r="C1099" i="1"/>
  <c r="B1100" i="1"/>
  <c r="H1099" i="1"/>
  <c r="D1098" i="1"/>
  <c r="E1098" i="1"/>
  <c r="F1098" i="1"/>
  <c r="E1097" i="4" l="1"/>
  <c r="D1097" i="4"/>
  <c r="F1097" i="4"/>
  <c r="C1098" i="4"/>
  <c r="H1098" i="4"/>
  <c r="B1099" i="4"/>
  <c r="F1197" i="3"/>
  <c r="D1197" i="3"/>
  <c r="E1197" i="3"/>
  <c r="B1199" i="3"/>
  <c r="H1198" i="3"/>
  <c r="C1198" i="3"/>
  <c r="F1099" i="1"/>
  <c r="D1099" i="1"/>
  <c r="E1099" i="1"/>
  <c r="B1101" i="1"/>
  <c r="H1100" i="1"/>
  <c r="C1100" i="1"/>
  <c r="H1099" i="4" l="1"/>
  <c r="B1100" i="4"/>
  <c r="C1099" i="4"/>
  <c r="F1098" i="4"/>
  <c r="E1098" i="4"/>
  <c r="D1098" i="4"/>
  <c r="F1198" i="3"/>
  <c r="D1198" i="3"/>
  <c r="E1198" i="3"/>
  <c r="B1200" i="3"/>
  <c r="H1199" i="3"/>
  <c r="C1199" i="3"/>
  <c r="D1100" i="1"/>
  <c r="E1100" i="1"/>
  <c r="F1100" i="1"/>
  <c r="C1101" i="1"/>
  <c r="B1102" i="1"/>
  <c r="H1101" i="1"/>
  <c r="E1099" i="4" l="1"/>
  <c r="D1099" i="4"/>
  <c r="F1099" i="4"/>
  <c r="C1100" i="4"/>
  <c r="H1100" i="4"/>
  <c r="B1101" i="4"/>
  <c r="F1199" i="3"/>
  <c r="D1199" i="3"/>
  <c r="E1199" i="3"/>
  <c r="B1201" i="3"/>
  <c r="H1200" i="3"/>
  <c r="C1200" i="3"/>
  <c r="B1103" i="1"/>
  <c r="H1102" i="1"/>
  <c r="C1102" i="1"/>
  <c r="F1101" i="1"/>
  <c r="D1101" i="1"/>
  <c r="E1101" i="1"/>
  <c r="H1101" i="4" l="1"/>
  <c r="B1102" i="4"/>
  <c r="C1101" i="4"/>
  <c r="F1100" i="4"/>
  <c r="E1100" i="4"/>
  <c r="D1100" i="4"/>
  <c r="F1200" i="3"/>
  <c r="D1200" i="3"/>
  <c r="E1200" i="3"/>
  <c r="B1202" i="3"/>
  <c r="H1201" i="3"/>
  <c r="C1201" i="3"/>
  <c r="D1102" i="1"/>
  <c r="E1102" i="1"/>
  <c r="F1102" i="1"/>
  <c r="C1103" i="1"/>
  <c r="B1104" i="1"/>
  <c r="H1103" i="1"/>
  <c r="E1101" i="4" l="1"/>
  <c r="D1101" i="4"/>
  <c r="F1101" i="4"/>
  <c r="C1102" i="4"/>
  <c r="H1102" i="4"/>
  <c r="B1103" i="4"/>
  <c r="F1201" i="3"/>
  <c r="D1201" i="3"/>
  <c r="E1201" i="3"/>
  <c r="B1203" i="3"/>
  <c r="H1202" i="3"/>
  <c r="C1202" i="3"/>
  <c r="B1105" i="1"/>
  <c r="H1104" i="1"/>
  <c r="C1104" i="1"/>
  <c r="F1103" i="1"/>
  <c r="D1103" i="1"/>
  <c r="E1103" i="1"/>
  <c r="H1103" i="4" l="1"/>
  <c r="B1104" i="4"/>
  <c r="C1103" i="4"/>
  <c r="F1102" i="4"/>
  <c r="D1102" i="4"/>
  <c r="E1102" i="4"/>
  <c r="F1202" i="3"/>
  <c r="D1202" i="3"/>
  <c r="E1202" i="3"/>
  <c r="B1204" i="3"/>
  <c r="H1203" i="3"/>
  <c r="C1203" i="3"/>
  <c r="D1104" i="1"/>
  <c r="E1104" i="1"/>
  <c r="F1104" i="1"/>
  <c r="C1105" i="1"/>
  <c r="B1106" i="1"/>
  <c r="H1105" i="1"/>
  <c r="E1103" i="4" l="1"/>
  <c r="D1103" i="4"/>
  <c r="F1103" i="4"/>
  <c r="C1104" i="4"/>
  <c r="H1104" i="4"/>
  <c r="B1105" i="4"/>
  <c r="F1203" i="3"/>
  <c r="D1203" i="3"/>
  <c r="E1203" i="3"/>
  <c r="B1205" i="3"/>
  <c r="H1204" i="3"/>
  <c r="C1204" i="3"/>
  <c r="C1106" i="1"/>
  <c r="B1107" i="1"/>
  <c r="H1106" i="1"/>
  <c r="D1105" i="1"/>
  <c r="E1105" i="1"/>
  <c r="F1105" i="1"/>
  <c r="H1105" i="4" l="1"/>
  <c r="B1106" i="4"/>
  <c r="C1105" i="4"/>
  <c r="F1104" i="4"/>
  <c r="E1104" i="4"/>
  <c r="D1104" i="4"/>
  <c r="F1204" i="3"/>
  <c r="D1204" i="3"/>
  <c r="E1204" i="3"/>
  <c r="B1206" i="3"/>
  <c r="H1205" i="3"/>
  <c r="C1205" i="3"/>
  <c r="F1106" i="1"/>
  <c r="D1106" i="1"/>
  <c r="E1106" i="1"/>
  <c r="B1108" i="1"/>
  <c r="H1107" i="1"/>
  <c r="C1107" i="1"/>
  <c r="E1105" i="4" l="1"/>
  <c r="D1105" i="4"/>
  <c r="F1105" i="4"/>
  <c r="C1106" i="4"/>
  <c r="H1106" i="4"/>
  <c r="B1107" i="4"/>
  <c r="F1205" i="3"/>
  <c r="D1205" i="3"/>
  <c r="E1205" i="3"/>
  <c r="B1207" i="3"/>
  <c r="H1206" i="3"/>
  <c r="C1206" i="3"/>
  <c r="D1107" i="1"/>
  <c r="E1107" i="1"/>
  <c r="F1107" i="1"/>
  <c r="C1108" i="1"/>
  <c r="B1109" i="1"/>
  <c r="H1108" i="1"/>
  <c r="H1107" i="4" l="1"/>
  <c r="B1108" i="4"/>
  <c r="C1107" i="4"/>
  <c r="F1106" i="4"/>
  <c r="D1106" i="4"/>
  <c r="E1106" i="4"/>
  <c r="F1206" i="3"/>
  <c r="D1206" i="3"/>
  <c r="E1206" i="3"/>
  <c r="B1208" i="3"/>
  <c r="H1207" i="3"/>
  <c r="C1207" i="3"/>
  <c r="B1110" i="1"/>
  <c r="H1109" i="1"/>
  <c r="C1109" i="1"/>
  <c r="F1108" i="1"/>
  <c r="D1108" i="1"/>
  <c r="E1108" i="1"/>
  <c r="F1107" i="4" l="1"/>
  <c r="E1107" i="4"/>
  <c r="D1107" i="4"/>
  <c r="H1108" i="4"/>
  <c r="B1109" i="4"/>
  <c r="C1108" i="4"/>
  <c r="F1207" i="3"/>
  <c r="D1207" i="3"/>
  <c r="E1207" i="3"/>
  <c r="B1209" i="3"/>
  <c r="H1208" i="3"/>
  <c r="C1208" i="3"/>
  <c r="D1109" i="1"/>
  <c r="E1109" i="1"/>
  <c r="F1109" i="1"/>
  <c r="C1110" i="1"/>
  <c r="B1111" i="1"/>
  <c r="H1110" i="1"/>
  <c r="C1109" i="4" l="1"/>
  <c r="H1109" i="4"/>
  <c r="B1110" i="4"/>
  <c r="E1108" i="4"/>
  <c r="D1108" i="4"/>
  <c r="F1108" i="4"/>
  <c r="F1208" i="3"/>
  <c r="D1208" i="3"/>
  <c r="E1208" i="3"/>
  <c r="B1210" i="3"/>
  <c r="H1209" i="3"/>
  <c r="C1209" i="3"/>
  <c r="B1112" i="1"/>
  <c r="H1111" i="1"/>
  <c r="C1111" i="1"/>
  <c r="F1110" i="1"/>
  <c r="D1110" i="1"/>
  <c r="E1110" i="1"/>
  <c r="H1110" i="4" l="1"/>
  <c r="B1111" i="4"/>
  <c r="C1110" i="4"/>
  <c r="F1109" i="4"/>
  <c r="D1109" i="4"/>
  <c r="E1109" i="4"/>
  <c r="F1209" i="3"/>
  <c r="D1209" i="3"/>
  <c r="E1209" i="3"/>
  <c r="B1211" i="3"/>
  <c r="H1210" i="3"/>
  <c r="C1210" i="3"/>
  <c r="F1111" i="1"/>
  <c r="D1111" i="1"/>
  <c r="E1111" i="1"/>
  <c r="B1113" i="1"/>
  <c r="H1112" i="1"/>
  <c r="C1112" i="1"/>
  <c r="E1110" i="4" l="1"/>
  <c r="D1110" i="4"/>
  <c r="F1110" i="4"/>
  <c r="C1111" i="4"/>
  <c r="B1112" i="4"/>
  <c r="H1111" i="4"/>
  <c r="F1210" i="3"/>
  <c r="D1210" i="3"/>
  <c r="E1210" i="3"/>
  <c r="B1212" i="3"/>
  <c r="H1211" i="3"/>
  <c r="C1211" i="3"/>
  <c r="F1112" i="1"/>
  <c r="D1112" i="1"/>
  <c r="E1112" i="1"/>
  <c r="B1114" i="1"/>
  <c r="H1113" i="1"/>
  <c r="C1113" i="1"/>
  <c r="H1112" i="4" l="1"/>
  <c r="B1113" i="4"/>
  <c r="C1112" i="4"/>
  <c r="F1111" i="4"/>
  <c r="E1111" i="4"/>
  <c r="D1111" i="4"/>
  <c r="F1211" i="3"/>
  <c r="D1211" i="3"/>
  <c r="E1211" i="3"/>
  <c r="B1213" i="3"/>
  <c r="H1212" i="3"/>
  <c r="C1212" i="3"/>
  <c r="D1113" i="1"/>
  <c r="E1113" i="1"/>
  <c r="F1113" i="1"/>
  <c r="C1114" i="1"/>
  <c r="B1115" i="1"/>
  <c r="H1114" i="1"/>
  <c r="E1112" i="4" l="1"/>
  <c r="D1112" i="4"/>
  <c r="F1112" i="4"/>
  <c r="C1113" i="4"/>
  <c r="H1113" i="4"/>
  <c r="B1114" i="4"/>
  <c r="F1212" i="3"/>
  <c r="D1212" i="3"/>
  <c r="E1212" i="3"/>
  <c r="B1214" i="3"/>
  <c r="H1213" i="3"/>
  <c r="C1213" i="3"/>
  <c r="B1116" i="1"/>
  <c r="H1115" i="1"/>
  <c r="C1115" i="1"/>
  <c r="F1114" i="1"/>
  <c r="D1114" i="1"/>
  <c r="E1114" i="1"/>
  <c r="H1114" i="4" l="1"/>
  <c r="B1115" i="4"/>
  <c r="C1114" i="4"/>
  <c r="F1113" i="4"/>
  <c r="E1113" i="4"/>
  <c r="D1113" i="4"/>
  <c r="F1213" i="3"/>
  <c r="D1213" i="3"/>
  <c r="E1213" i="3"/>
  <c r="B1215" i="3"/>
  <c r="H1214" i="3"/>
  <c r="C1214" i="3"/>
  <c r="D1115" i="1"/>
  <c r="E1115" i="1"/>
  <c r="F1115" i="1"/>
  <c r="C1116" i="1"/>
  <c r="B1117" i="1"/>
  <c r="H1116" i="1"/>
  <c r="E1114" i="4" l="1"/>
  <c r="D1114" i="4"/>
  <c r="F1114" i="4"/>
  <c r="C1115" i="4"/>
  <c r="H1115" i="4"/>
  <c r="B1116" i="4"/>
  <c r="F1214" i="3"/>
  <c r="D1214" i="3"/>
  <c r="E1214" i="3"/>
  <c r="B1216" i="3"/>
  <c r="H1215" i="3"/>
  <c r="C1215" i="3"/>
  <c r="B1118" i="1"/>
  <c r="H1117" i="1"/>
  <c r="C1117" i="1"/>
  <c r="F1116" i="1"/>
  <c r="D1116" i="1"/>
  <c r="E1116" i="1"/>
  <c r="H1116" i="4" l="1"/>
  <c r="B1117" i="4"/>
  <c r="C1116" i="4"/>
  <c r="F1115" i="4"/>
  <c r="E1115" i="4"/>
  <c r="D1115" i="4"/>
  <c r="F1215" i="3"/>
  <c r="D1215" i="3"/>
  <c r="E1215" i="3"/>
  <c r="B1217" i="3"/>
  <c r="H1216" i="3"/>
  <c r="C1216" i="3"/>
  <c r="D1117" i="1"/>
  <c r="E1117" i="1"/>
  <c r="F1117" i="1"/>
  <c r="C1118" i="1"/>
  <c r="B1119" i="1"/>
  <c r="H1118" i="1"/>
  <c r="E1116" i="4" l="1"/>
  <c r="D1116" i="4"/>
  <c r="F1116" i="4"/>
  <c r="C1117" i="4"/>
  <c r="H1117" i="4"/>
  <c r="B1118" i="4"/>
  <c r="F1216" i="3"/>
  <c r="D1216" i="3"/>
  <c r="E1216" i="3"/>
  <c r="B1218" i="3"/>
  <c r="H1217" i="3"/>
  <c r="C1217" i="3"/>
  <c r="B1120" i="1"/>
  <c r="H1119" i="1"/>
  <c r="C1119" i="1"/>
  <c r="F1118" i="1"/>
  <c r="D1118" i="1"/>
  <c r="E1118" i="1"/>
  <c r="H1118" i="4" l="1"/>
  <c r="B1119" i="4"/>
  <c r="C1118" i="4"/>
  <c r="F1117" i="4"/>
  <c r="D1117" i="4"/>
  <c r="E1117" i="4"/>
  <c r="F1217" i="3"/>
  <c r="D1217" i="3"/>
  <c r="E1217" i="3"/>
  <c r="B1219" i="3"/>
  <c r="H1218" i="3"/>
  <c r="C1218" i="3"/>
  <c r="D1119" i="1"/>
  <c r="E1119" i="1"/>
  <c r="F1119" i="1"/>
  <c r="C1120" i="1"/>
  <c r="B1121" i="1"/>
  <c r="H1120" i="1"/>
  <c r="E1118" i="4" l="1"/>
  <c r="D1118" i="4"/>
  <c r="F1118" i="4"/>
  <c r="C1119" i="4"/>
  <c r="H1119" i="4"/>
  <c r="B1120" i="4"/>
  <c r="F1218" i="3"/>
  <c r="D1218" i="3"/>
  <c r="E1218" i="3"/>
  <c r="B1220" i="3"/>
  <c r="H1219" i="3"/>
  <c r="C1219" i="3"/>
  <c r="B1122" i="1"/>
  <c r="H1121" i="1"/>
  <c r="C1121" i="1"/>
  <c r="F1120" i="1"/>
  <c r="D1120" i="1"/>
  <c r="E1120" i="1"/>
  <c r="H1120" i="4" l="1"/>
  <c r="B1121" i="4"/>
  <c r="C1120" i="4"/>
  <c r="F1119" i="4"/>
  <c r="D1119" i="4"/>
  <c r="E1119" i="4"/>
  <c r="F1219" i="3"/>
  <c r="D1219" i="3"/>
  <c r="E1219" i="3"/>
  <c r="B1221" i="3"/>
  <c r="H1220" i="3"/>
  <c r="C1220" i="3"/>
  <c r="D1121" i="1"/>
  <c r="E1121" i="1"/>
  <c r="F1121" i="1"/>
  <c r="C1122" i="1"/>
  <c r="B1123" i="1"/>
  <c r="H1122" i="1"/>
  <c r="E1120" i="4" l="1"/>
  <c r="D1120" i="4"/>
  <c r="F1120" i="4"/>
  <c r="C1121" i="4"/>
  <c r="H1121" i="4"/>
  <c r="B1122" i="4"/>
  <c r="F1220" i="3"/>
  <c r="D1220" i="3"/>
  <c r="E1220" i="3"/>
  <c r="B1222" i="3"/>
  <c r="H1221" i="3"/>
  <c r="C1221" i="3"/>
  <c r="B1124" i="1"/>
  <c r="H1123" i="1"/>
  <c r="C1123" i="1"/>
  <c r="F1122" i="1"/>
  <c r="D1122" i="1"/>
  <c r="E1122" i="1"/>
  <c r="H1122" i="4" l="1"/>
  <c r="B1123" i="4"/>
  <c r="C1122" i="4"/>
  <c r="F1121" i="4"/>
  <c r="E1121" i="4"/>
  <c r="D1121" i="4"/>
  <c r="F1221" i="3"/>
  <c r="D1221" i="3"/>
  <c r="E1221" i="3"/>
  <c r="B1223" i="3"/>
  <c r="H1222" i="3"/>
  <c r="C1222" i="3"/>
  <c r="D1123" i="1"/>
  <c r="E1123" i="1"/>
  <c r="F1123" i="1"/>
  <c r="C1124" i="1"/>
  <c r="B1125" i="1"/>
  <c r="H1124" i="1"/>
  <c r="E1122" i="4" l="1"/>
  <c r="D1122" i="4"/>
  <c r="F1122" i="4"/>
  <c r="C1123" i="4"/>
  <c r="H1123" i="4"/>
  <c r="B1124" i="4"/>
  <c r="F1222" i="3"/>
  <c r="D1222" i="3"/>
  <c r="E1222" i="3"/>
  <c r="B1224" i="3"/>
  <c r="H1223" i="3"/>
  <c r="C1223" i="3"/>
  <c r="B1126" i="1"/>
  <c r="H1125" i="1"/>
  <c r="C1125" i="1"/>
  <c r="F1124" i="1"/>
  <c r="D1124" i="1"/>
  <c r="E1124" i="1"/>
  <c r="H1124" i="4" l="1"/>
  <c r="B1125" i="4"/>
  <c r="C1124" i="4"/>
  <c r="F1123" i="4"/>
  <c r="D1123" i="4"/>
  <c r="E1123" i="4"/>
  <c r="F1223" i="3"/>
  <c r="D1223" i="3"/>
  <c r="E1223" i="3"/>
  <c r="B1225" i="3"/>
  <c r="H1224" i="3"/>
  <c r="C1224" i="3"/>
  <c r="D1125" i="1"/>
  <c r="E1125" i="1"/>
  <c r="F1125" i="1"/>
  <c r="C1126" i="1"/>
  <c r="B1127" i="1"/>
  <c r="H1126" i="1"/>
  <c r="E1124" i="4" l="1"/>
  <c r="D1124" i="4"/>
  <c r="F1124" i="4"/>
  <c r="C1125" i="4"/>
  <c r="B1126" i="4"/>
  <c r="H1125" i="4"/>
  <c r="F1224" i="3"/>
  <c r="D1224" i="3"/>
  <c r="E1224" i="3"/>
  <c r="B1226" i="3"/>
  <c r="H1225" i="3"/>
  <c r="C1225" i="3"/>
  <c r="B1128" i="1"/>
  <c r="H1127" i="1"/>
  <c r="C1127" i="1"/>
  <c r="F1126" i="1"/>
  <c r="D1126" i="1"/>
  <c r="E1126" i="1"/>
  <c r="H1126" i="4" l="1"/>
  <c r="B1127" i="4"/>
  <c r="C1126" i="4"/>
  <c r="F1125" i="4"/>
  <c r="E1125" i="4"/>
  <c r="D1125" i="4"/>
  <c r="F1225" i="3"/>
  <c r="D1225" i="3"/>
  <c r="E1225" i="3"/>
  <c r="B1227" i="3"/>
  <c r="H1226" i="3"/>
  <c r="C1226" i="3"/>
  <c r="D1127" i="1"/>
  <c r="E1127" i="1"/>
  <c r="F1127" i="1"/>
  <c r="C1128" i="1"/>
  <c r="B1129" i="1"/>
  <c r="H1128" i="1"/>
  <c r="E1126" i="4" l="1"/>
  <c r="D1126" i="4"/>
  <c r="F1126" i="4"/>
  <c r="C1127" i="4"/>
  <c r="H1127" i="4"/>
  <c r="B1128" i="4"/>
  <c r="F1226" i="3"/>
  <c r="D1226" i="3"/>
  <c r="E1226" i="3"/>
  <c r="B1228" i="3"/>
  <c r="H1227" i="3"/>
  <c r="C1227" i="3"/>
  <c r="B1130" i="1"/>
  <c r="H1129" i="1"/>
  <c r="C1129" i="1"/>
  <c r="F1128" i="1"/>
  <c r="D1128" i="1"/>
  <c r="E1128" i="1"/>
  <c r="H1128" i="4" l="1"/>
  <c r="B1129" i="4"/>
  <c r="C1128" i="4"/>
  <c r="F1127" i="4"/>
  <c r="E1127" i="4"/>
  <c r="D1127" i="4"/>
  <c r="F1227" i="3"/>
  <c r="D1227" i="3"/>
  <c r="E1227" i="3"/>
  <c r="B1229" i="3"/>
  <c r="H1228" i="3"/>
  <c r="C1228" i="3"/>
  <c r="D1129" i="1"/>
  <c r="E1129" i="1"/>
  <c r="F1129" i="1"/>
  <c r="C1130" i="1"/>
  <c r="B1131" i="1"/>
  <c r="H1130" i="1"/>
  <c r="E1128" i="4" l="1"/>
  <c r="D1128" i="4"/>
  <c r="F1128" i="4"/>
  <c r="C1129" i="4"/>
  <c r="H1129" i="4"/>
  <c r="B1130" i="4"/>
  <c r="F1228" i="3"/>
  <c r="D1228" i="3"/>
  <c r="E1228" i="3"/>
  <c r="B1230" i="3"/>
  <c r="H1229" i="3"/>
  <c r="C1229" i="3"/>
  <c r="B1132" i="1"/>
  <c r="H1131" i="1"/>
  <c r="C1131" i="1"/>
  <c r="F1130" i="1"/>
  <c r="D1130" i="1"/>
  <c r="E1130" i="1"/>
  <c r="H1130" i="4" l="1"/>
  <c r="B1131" i="4"/>
  <c r="C1130" i="4"/>
  <c r="F1129" i="4"/>
  <c r="E1129" i="4"/>
  <c r="D1129" i="4"/>
  <c r="B1231" i="3"/>
  <c r="H1230" i="3"/>
  <c r="C1230" i="3"/>
  <c r="F1229" i="3"/>
  <c r="D1229" i="3"/>
  <c r="E1229" i="3"/>
  <c r="D1131" i="1"/>
  <c r="E1131" i="1"/>
  <c r="F1131" i="1"/>
  <c r="C1132" i="1"/>
  <c r="B1133" i="1"/>
  <c r="H1132" i="1"/>
  <c r="E1130" i="4" l="1"/>
  <c r="D1130" i="4"/>
  <c r="F1130" i="4"/>
  <c r="C1131" i="4"/>
  <c r="H1131" i="4"/>
  <c r="B1132" i="4"/>
  <c r="F1230" i="3"/>
  <c r="D1230" i="3"/>
  <c r="E1230" i="3"/>
  <c r="B1232" i="3"/>
  <c r="H1231" i="3"/>
  <c r="C1231" i="3"/>
  <c r="B1134" i="1"/>
  <c r="H1133" i="1"/>
  <c r="C1133" i="1"/>
  <c r="F1132" i="1"/>
  <c r="D1132" i="1"/>
  <c r="E1132" i="1"/>
  <c r="H1132" i="4" l="1"/>
  <c r="B1133" i="4"/>
  <c r="C1132" i="4"/>
  <c r="F1131" i="4"/>
  <c r="D1131" i="4"/>
  <c r="E1131" i="4"/>
  <c r="B1233" i="3"/>
  <c r="H1232" i="3"/>
  <c r="C1232" i="3"/>
  <c r="F1231" i="3"/>
  <c r="D1231" i="3"/>
  <c r="E1231" i="3"/>
  <c r="D1133" i="1"/>
  <c r="E1133" i="1"/>
  <c r="F1133" i="1"/>
  <c r="C1134" i="1"/>
  <c r="B1135" i="1"/>
  <c r="H1134" i="1"/>
  <c r="E1132" i="4" l="1"/>
  <c r="D1132" i="4"/>
  <c r="F1132" i="4"/>
  <c r="C1133" i="4"/>
  <c r="H1133" i="4"/>
  <c r="B1134" i="4"/>
  <c r="F1232" i="3"/>
  <c r="D1232" i="3"/>
  <c r="E1232" i="3"/>
  <c r="B1234" i="3"/>
  <c r="H1233" i="3"/>
  <c r="C1233" i="3"/>
  <c r="B1136" i="1"/>
  <c r="H1135" i="1"/>
  <c r="C1135" i="1"/>
  <c r="F1134" i="1"/>
  <c r="D1134" i="1"/>
  <c r="E1134" i="1"/>
  <c r="H1134" i="4" l="1"/>
  <c r="B1135" i="4"/>
  <c r="C1134" i="4"/>
  <c r="F1133" i="4"/>
  <c r="E1133" i="4"/>
  <c r="D1133" i="4"/>
  <c r="F1233" i="3"/>
  <c r="D1233" i="3"/>
  <c r="E1233" i="3"/>
  <c r="B1235" i="3"/>
  <c r="H1234" i="3"/>
  <c r="C1234" i="3"/>
  <c r="D1135" i="1"/>
  <c r="E1135" i="1"/>
  <c r="F1135" i="1"/>
  <c r="C1136" i="1"/>
  <c r="B1137" i="1"/>
  <c r="H1136" i="1"/>
  <c r="E1134" i="4" l="1"/>
  <c r="D1134" i="4"/>
  <c r="F1134" i="4"/>
  <c r="C1135" i="4"/>
  <c r="H1135" i="4"/>
  <c r="B1136" i="4"/>
  <c r="F1234" i="3"/>
  <c r="D1234" i="3"/>
  <c r="E1234" i="3"/>
  <c r="B1236" i="3"/>
  <c r="H1235" i="3"/>
  <c r="C1235" i="3"/>
  <c r="B1138" i="1"/>
  <c r="H1137" i="1"/>
  <c r="C1137" i="1"/>
  <c r="F1136" i="1"/>
  <c r="D1136" i="1"/>
  <c r="E1136" i="1"/>
  <c r="H1136" i="4" l="1"/>
  <c r="B1137" i="4"/>
  <c r="C1136" i="4"/>
  <c r="F1135" i="4"/>
  <c r="E1135" i="4"/>
  <c r="D1135" i="4"/>
  <c r="F1235" i="3"/>
  <c r="D1235" i="3"/>
  <c r="E1235" i="3"/>
  <c r="B1237" i="3"/>
  <c r="H1236" i="3"/>
  <c r="C1236" i="3"/>
  <c r="D1137" i="1"/>
  <c r="E1137" i="1"/>
  <c r="F1137" i="1"/>
  <c r="C1138" i="1"/>
  <c r="B1139" i="1"/>
  <c r="H1138" i="1"/>
  <c r="E1136" i="4" l="1"/>
  <c r="D1136" i="4"/>
  <c r="F1136" i="4"/>
  <c r="C1137" i="4"/>
  <c r="B1138" i="4"/>
  <c r="H1137" i="4"/>
  <c r="F1236" i="3"/>
  <c r="D1236" i="3"/>
  <c r="E1236" i="3"/>
  <c r="B1238" i="3"/>
  <c r="H1237" i="3"/>
  <c r="C1237" i="3"/>
  <c r="B1140" i="1"/>
  <c r="H1139" i="1"/>
  <c r="C1139" i="1"/>
  <c r="F1138" i="1"/>
  <c r="D1138" i="1"/>
  <c r="E1138" i="1"/>
  <c r="H1138" i="4" l="1"/>
  <c r="B1139" i="4"/>
  <c r="C1138" i="4"/>
  <c r="F1137" i="4"/>
  <c r="E1137" i="4"/>
  <c r="D1137" i="4"/>
  <c r="F1237" i="3"/>
  <c r="D1237" i="3"/>
  <c r="E1237" i="3"/>
  <c r="B1239" i="3"/>
  <c r="H1238" i="3"/>
  <c r="C1238" i="3"/>
  <c r="D1139" i="1"/>
  <c r="E1139" i="1"/>
  <c r="F1139" i="1"/>
  <c r="C1140" i="1"/>
  <c r="B1141" i="1"/>
  <c r="H1140" i="1"/>
  <c r="E1138" i="4" l="1"/>
  <c r="D1138" i="4"/>
  <c r="F1138" i="4"/>
  <c r="C1139" i="4"/>
  <c r="B1140" i="4"/>
  <c r="H1139" i="4"/>
  <c r="F1238" i="3"/>
  <c r="D1238" i="3"/>
  <c r="E1238" i="3"/>
  <c r="B1240" i="3"/>
  <c r="H1239" i="3"/>
  <c r="C1239" i="3"/>
  <c r="B1142" i="1"/>
  <c r="H1141" i="1"/>
  <c r="C1141" i="1"/>
  <c r="F1140" i="1"/>
  <c r="D1140" i="1"/>
  <c r="E1140" i="1"/>
  <c r="H1140" i="4" l="1"/>
  <c r="B1141" i="4"/>
  <c r="C1140" i="4"/>
  <c r="F1139" i="4"/>
  <c r="D1139" i="4"/>
  <c r="E1139" i="4"/>
  <c r="F1239" i="3"/>
  <c r="D1239" i="3"/>
  <c r="E1239" i="3"/>
  <c r="B1241" i="3"/>
  <c r="H1240" i="3"/>
  <c r="C1240" i="3"/>
  <c r="D1141" i="1"/>
  <c r="E1141" i="1"/>
  <c r="F1141" i="1"/>
  <c r="C1142" i="1"/>
  <c r="B1143" i="1"/>
  <c r="H1142" i="1"/>
  <c r="E1140" i="4" l="1"/>
  <c r="D1140" i="4"/>
  <c r="F1140" i="4"/>
  <c r="C1141" i="4"/>
  <c r="B1142" i="4"/>
  <c r="H1141" i="4"/>
  <c r="F1240" i="3"/>
  <c r="D1240" i="3"/>
  <c r="E1240" i="3"/>
  <c r="B1242" i="3"/>
  <c r="H1241" i="3"/>
  <c r="C1241" i="3"/>
  <c r="B1144" i="1"/>
  <c r="H1143" i="1"/>
  <c r="C1143" i="1"/>
  <c r="F1142" i="1"/>
  <c r="D1142" i="1"/>
  <c r="E1142" i="1"/>
  <c r="H1142" i="4" l="1"/>
  <c r="B1143" i="4"/>
  <c r="C1142" i="4"/>
  <c r="F1141" i="4"/>
  <c r="D1141" i="4"/>
  <c r="E1141" i="4"/>
  <c r="F1241" i="3"/>
  <c r="D1241" i="3"/>
  <c r="E1241" i="3"/>
  <c r="B1243" i="3"/>
  <c r="H1242" i="3"/>
  <c r="C1242" i="3"/>
  <c r="D1143" i="1"/>
  <c r="E1143" i="1"/>
  <c r="F1143" i="1"/>
  <c r="C1144" i="1"/>
  <c r="B1145" i="1"/>
  <c r="H1144" i="1"/>
  <c r="E1142" i="4" l="1"/>
  <c r="D1142" i="4"/>
  <c r="F1142" i="4"/>
  <c r="C1143" i="4"/>
  <c r="H1143" i="4"/>
  <c r="B1144" i="4"/>
  <c r="B1244" i="3"/>
  <c r="H1243" i="3"/>
  <c r="C1243" i="3"/>
  <c r="F1242" i="3"/>
  <c r="D1242" i="3"/>
  <c r="E1242" i="3"/>
  <c r="B1146" i="1"/>
  <c r="H1145" i="1"/>
  <c r="C1145" i="1"/>
  <c r="F1144" i="1"/>
  <c r="D1144" i="1"/>
  <c r="E1144" i="1"/>
  <c r="H1144" i="4" l="1"/>
  <c r="B1145" i="4"/>
  <c r="C1144" i="4"/>
  <c r="F1143" i="4"/>
  <c r="E1143" i="4"/>
  <c r="D1143" i="4"/>
  <c r="B1245" i="3"/>
  <c r="H1244" i="3"/>
  <c r="C1244" i="3"/>
  <c r="F1243" i="3"/>
  <c r="D1243" i="3"/>
  <c r="E1243" i="3"/>
  <c r="D1145" i="1"/>
  <c r="E1145" i="1"/>
  <c r="F1145" i="1"/>
  <c r="C1146" i="1"/>
  <c r="B1147" i="1"/>
  <c r="H1146" i="1"/>
  <c r="E1144" i="4" l="1"/>
  <c r="D1144" i="4"/>
  <c r="F1144" i="4"/>
  <c r="C1145" i="4"/>
  <c r="H1145" i="4"/>
  <c r="B1146" i="4"/>
  <c r="F1244" i="3"/>
  <c r="D1244" i="3"/>
  <c r="E1244" i="3"/>
  <c r="B1246" i="3"/>
  <c r="H1245" i="3"/>
  <c r="C1245" i="3"/>
  <c r="B1148" i="1"/>
  <c r="H1147" i="1"/>
  <c r="C1147" i="1"/>
  <c r="F1146" i="1"/>
  <c r="D1146" i="1"/>
  <c r="E1146" i="1"/>
  <c r="H1146" i="4" l="1"/>
  <c r="B1147" i="4"/>
  <c r="C1146" i="4"/>
  <c r="F1145" i="4"/>
  <c r="E1145" i="4"/>
  <c r="D1145" i="4"/>
  <c r="F1245" i="3"/>
  <c r="D1245" i="3"/>
  <c r="E1245" i="3"/>
  <c r="B1247" i="3"/>
  <c r="H1246" i="3"/>
  <c r="C1246" i="3"/>
  <c r="D1147" i="1"/>
  <c r="E1147" i="1"/>
  <c r="F1147" i="1"/>
  <c r="C1148" i="1"/>
  <c r="B1149" i="1"/>
  <c r="H1148" i="1"/>
  <c r="E1146" i="4" l="1"/>
  <c r="D1146" i="4"/>
  <c r="F1146" i="4"/>
  <c r="C1147" i="4"/>
  <c r="H1147" i="4"/>
  <c r="B1148" i="4"/>
  <c r="F1246" i="3"/>
  <c r="D1246" i="3"/>
  <c r="E1246" i="3"/>
  <c r="B1248" i="3"/>
  <c r="H1247" i="3"/>
  <c r="C1247" i="3"/>
  <c r="B1150" i="1"/>
  <c r="H1149" i="1"/>
  <c r="C1149" i="1"/>
  <c r="F1148" i="1"/>
  <c r="D1148" i="1"/>
  <c r="E1148" i="1"/>
  <c r="H1148" i="4" l="1"/>
  <c r="B1149" i="4"/>
  <c r="C1148" i="4"/>
  <c r="F1147" i="4"/>
  <c r="D1147" i="4"/>
  <c r="E1147" i="4"/>
  <c r="F1247" i="3"/>
  <c r="D1247" i="3"/>
  <c r="E1247" i="3"/>
  <c r="B1249" i="3"/>
  <c r="H1248" i="3"/>
  <c r="C1248" i="3"/>
  <c r="D1149" i="1"/>
  <c r="E1149" i="1"/>
  <c r="F1149" i="1"/>
  <c r="C1150" i="1"/>
  <c r="B1151" i="1"/>
  <c r="H1150" i="1"/>
  <c r="F1148" i="4" l="1"/>
  <c r="E1148" i="4"/>
  <c r="D1148" i="4"/>
  <c r="H1149" i="4"/>
  <c r="B1150" i="4"/>
  <c r="C1149" i="4"/>
  <c r="F1248" i="3"/>
  <c r="D1248" i="3"/>
  <c r="E1248" i="3"/>
  <c r="B1250" i="3"/>
  <c r="H1249" i="3"/>
  <c r="C1249" i="3"/>
  <c r="B1152" i="1"/>
  <c r="H1151" i="1"/>
  <c r="C1151" i="1"/>
  <c r="F1150" i="1"/>
  <c r="D1150" i="1"/>
  <c r="E1150" i="1"/>
  <c r="H1150" i="4" l="1"/>
  <c r="B1151" i="4"/>
  <c r="C1150" i="4"/>
  <c r="F1149" i="4"/>
  <c r="D1149" i="4"/>
  <c r="E1149" i="4"/>
  <c r="F1249" i="3"/>
  <c r="D1249" i="3"/>
  <c r="E1249" i="3"/>
  <c r="B1251" i="3"/>
  <c r="H1250" i="3"/>
  <c r="C1250" i="3"/>
  <c r="D1151" i="1"/>
  <c r="E1151" i="1"/>
  <c r="F1151" i="1"/>
  <c r="C1152" i="1"/>
  <c r="B1153" i="1"/>
  <c r="H1152" i="1"/>
  <c r="F1150" i="4" l="1"/>
  <c r="E1150" i="4"/>
  <c r="D1150" i="4"/>
  <c r="H1151" i="4"/>
  <c r="B1152" i="4"/>
  <c r="C1151" i="4"/>
  <c r="F1250" i="3"/>
  <c r="D1250" i="3"/>
  <c r="E1250" i="3"/>
  <c r="B1252" i="3"/>
  <c r="H1251" i="3"/>
  <c r="C1251" i="3"/>
  <c r="B1154" i="1"/>
  <c r="H1153" i="1"/>
  <c r="C1153" i="1"/>
  <c r="F1152" i="1"/>
  <c r="D1152" i="1"/>
  <c r="E1152" i="1"/>
  <c r="H1152" i="4" l="1"/>
  <c r="B1153" i="4"/>
  <c r="C1152" i="4"/>
  <c r="F1151" i="4"/>
  <c r="E1151" i="4"/>
  <c r="D1151" i="4"/>
  <c r="F1251" i="3"/>
  <c r="D1251" i="3"/>
  <c r="E1251" i="3"/>
  <c r="B1253" i="3"/>
  <c r="H1252" i="3"/>
  <c r="C1252" i="3"/>
  <c r="D1153" i="1"/>
  <c r="E1153" i="1"/>
  <c r="F1153" i="1"/>
  <c r="C1154" i="1"/>
  <c r="B1155" i="1"/>
  <c r="H1154" i="1"/>
  <c r="F1152" i="4" l="1"/>
  <c r="E1152" i="4"/>
  <c r="D1152" i="4"/>
  <c r="H1153" i="4"/>
  <c r="B1154" i="4"/>
  <c r="C1153" i="4"/>
  <c r="F1252" i="3"/>
  <c r="D1252" i="3"/>
  <c r="E1252" i="3"/>
  <c r="B1254" i="3"/>
  <c r="H1253" i="3"/>
  <c r="C1253" i="3"/>
  <c r="B1156" i="1"/>
  <c r="H1155" i="1"/>
  <c r="C1155" i="1"/>
  <c r="F1154" i="1"/>
  <c r="D1154" i="1"/>
  <c r="E1154" i="1"/>
  <c r="H1154" i="4" l="1"/>
  <c r="B1155" i="4"/>
  <c r="C1154" i="4"/>
  <c r="F1153" i="4"/>
  <c r="E1153" i="4"/>
  <c r="D1153" i="4"/>
  <c r="F1253" i="3"/>
  <c r="D1253" i="3"/>
  <c r="E1253" i="3"/>
  <c r="B1255" i="3"/>
  <c r="H1254" i="3"/>
  <c r="C1254" i="3"/>
  <c r="D1155" i="1"/>
  <c r="E1155" i="1"/>
  <c r="F1155" i="1"/>
  <c r="C1156" i="1"/>
  <c r="B1157" i="1"/>
  <c r="H1156" i="1"/>
  <c r="E1154" i="4" l="1"/>
  <c r="D1154" i="4"/>
  <c r="F1154" i="4"/>
  <c r="C1155" i="4"/>
  <c r="H1155" i="4"/>
  <c r="B1156" i="4"/>
  <c r="F1254" i="3"/>
  <c r="D1254" i="3"/>
  <c r="E1254" i="3"/>
  <c r="B1256" i="3"/>
  <c r="H1255" i="3"/>
  <c r="C1255" i="3"/>
  <c r="B1158" i="1"/>
  <c r="H1157" i="1"/>
  <c r="C1157" i="1"/>
  <c r="F1156" i="1"/>
  <c r="D1156" i="1"/>
  <c r="E1156" i="1"/>
  <c r="H1156" i="4" l="1"/>
  <c r="B1157" i="4"/>
  <c r="C1156" i="4"/>
  <c r="F1155" i="4"/>
  <c r="E1155" i="4"/>
  <c r="D1155" i="4"/>
  <c r="F1255" i="3"/>
  <c r="D1255" i="3"/>
  <c r="E1255" i="3"/>
  <c r="B1257" i="3"/>
  <c r="H1256" i="3"/>
  <c r="C1256" i="3"/>
  <c r="D1157" i="1"/>
  <c r="E1157" i="1"/>
  <c r="F1157" i="1"/>
  <c r="C1158" i="1"/>
  <c r="B1159" i="1"/>
  <c r="H1158" i="1"/>
  <c r="E1156" i="4" l="1"/>
  <c r="D1156" i="4"/>
  <c r="F1156" i="4"/>
  <c r="C1157" i="4"/>
  <c r="H1157" i="4"/>
  <c r="B1158" i="4"/>
  <c r="F1256" i="3"/>
  <c r="D1256" i="3"/>
  <c r="E1256" i="3"/>
  <c r="B1258" i="3"/>
  <c r="H1257" i="3"/>
  <c r="C1257" i="3"/>
  <c r="B1160" i="1"/>
  <c r="H1159" i="1"/>
  <c r="C1159" i="1"/>
  <c r="F1158" i="1"/>
  <c r="D1158" i="1"/>
  <c r="E1158" i="1"/>
  <c r="H1158" i="4" l="1"/>
  <c r="B1159" i="4"/>
  <c r="C1158" i="4"/>
  <c r="F1157" i="4"/>
  <c r="E1157" i="4"/>
  <c r="D1157" i="4"/>
  <c r="F1257" i="3"/>
  <c r="D1257" i="3"/>
  <c r="E1257" i="3"/>
  <c r="B1259" i="3"/>
  <c r="H1258" i="3"/>
  <c r="C1258" i="3"/>
  <c r="D1159" i="1"/>
  <c r="E1159" i="1"/>
  <c r="F1159" i="1"/>
  <c r="C1160" i="1"/>
  <c r="B1161" i="1"/>
  <c r="H1160" i="1"/>
  <c r="E1158" i="4" l="1"/>
  <c r="D1158" i="4"/>
  <c r="F1158" i="4"/>
  <c r="C1159" i="4"/>
  <c r="H1159" i="4"/>
  <c r="B1160" i="4"/>
  <c r="F1258" i="3"/>
  <c r="D1258" i="3"/>
  <c r="E1258" i="3"/>
  <c r="B1260" i="3"/>
  <c r="H1259" i="3"/>
  <c r="C1259" i="3"/>
  <c r="B1162" i="1"/>
  <c r="H1161" i="1"/>
  <c r="C1161" i="1"/>
  <c r="F1160" i="1"/>
  <c r="D1160" i="1"/>
  <c r="E1160" i="1"/>
  <c r="H1160" i="4" l="1"/>
  <c r="B1161" i="4"/>
  <c r="C1160" i="4"/>
  <c r="F1159" i="4"/>
  <c r="D1159" i="4"/>
  <c r="E1159" i="4"/>
  <c r="F1259" i="3"/>
  <c r="D1259" i="3"/>
  <c r="E1259" i="3"/>
  <c r="B1261" i="3"/>
  <c r="H1260" i="3"/>
  <c r="C1260" i="3"/>
  <c r="D1161" i="1"/>
  <c r="E1161" i="1"/>
  <c r="F1161" i="1"/>
  <c r="C1162" i="1"/>
  <c r="B1163" i="1"/>
  <c r="H1162" i="1"/>
  <c r="F1160" i="4" l="1"/>
  <c r="E1160" i="4"/>
  <c r="D1160" i="4"/>
  <c r="H1161" i="4"/>
  <c r="B1162" i="4"/>
  <c r="C1161" i="4"/>
  <c r="F1260" i="3"/>
  <c r="D1260" i="3"/>
  <c r="E1260" i="3"/>
  <c r="B1262" i="3"/>
  <c r="H1261" i="3"/>
  <c r="C1261" i="3"/>
  <c r="B1164" i="1"/>
  <c r="H1163" i="1"/>
  <c r="C1163" i="1"/>
  <c r="F1162" i="1"/>
  <c r="D1162" i="1"/>
  <c r="E1162" i="1"/>
  <c r="H1162" i="4" l="1"/>
  <c r="B1163" i="4"/>
  <c r="C1162" i="4"/>
  <c r="F1161" i="4"/>
  <c r="E1161" i="4"/>
  <c r="D1161" i="4"/>
  <c r="F1261" i="3"/>
  <c r="D1261" i="3"/>
  <c r="E1261" i="3"/>
  <c r="B1263" i="3"/>
  <c r="H1262" i="3"/>
  <c r="C1262" i="3"/>
  <c r="D1163" i="1"/>
  <c r="E1163" i="1"/>
  <c r="F1163" i="1"/>
  <c r="C1164" i="1"/>
  <c r="B1165" i="1"/>
  <c r="H1164" i="1"/>
  <c r="E1162" i="4" l="1"/>
  <c r="D1162" i="4"/>
  <c r="F1162" i="4"/>
  <c r="C1163" i="4"/>
  <c r="H1163" i="4"/>
  <c r="B1164" i="4"/>
  <c r="F1262" i="3"/>
  <c r="D1262" i="3"/>
  <c r="E1262" i="3"/>
  <c r="B1264" i="3"/>
  <c r="H1263" i="3"/>
  <c r="C1263" i="3"/>
  <c r="B1166" i="1"/>
  <c r="H1165" i="1"/>
  <c r="C1165" i="1"/>
  <c r="F1164" i="1"/>
  <c r="D1164" i="1"/>
  <c r="E1164" i="1"/>
  <c r="H1164" i="4" l="1"/>
  <c r="B1165" i="4"/>
  <c r="C1164" i="4"/>
  <c r="F1163" i="4"/>
  <c r="E1163" i="4"/>
  <c r="D1163" i="4"/>
  <c r="F1263" i="3"/>
  <c r="D1263" i="3"/>
  <c r="E1263" i="3"/>
  <c r="B1265" i="3"/>
  <c r="H1264" i="3"/>
  <c r="C1264" i="3"/>
  <c r="D1165" i="1"/>
  <c r="E1165" i="1"/>
  <c r="F1165" i="1"/>
  <c r="C1166" i="1"/>
  <c r="B1167" i="1"/>
  <c r="H1166" i="1"/>
  <c r="E1164" i="4" l="1"/>
  <c r="D1164" i="4"/>
  <c r="F1164" i="4"/>
  <c r="C1165" i="4"/>
  <c r="H1165" i="4"/>
  <c r="B1166" i="4"/>
  <c r="F1264" i="3"/>
  <c r="D1264" i="3"/>
  <c r="E1264" i="3"/>
  <c r="B1266" i="3"/>
  <c r="H1265" i="3"/>
  <c r="C1265" i="3"/>
  <c r="H1167" i="1"/>
  <c r="B1168" i="1"/>
  <c r="C1167" i="1"/>
  <c r="F1166" i="1"/>
  <c r="D1166" i="1"/>
  <c r="E1166" i="1"/>
  <c r="H1166" i="4" l="1"/>
  <c r="C1166" i="4"/>
  <c r="B1167" i="4"/>
  <c r="F1165" i="4"/>
  <c r="D1165" i="4"/>
  <c r="E1165" i="4"/>
  <c r="F1265" i="3"/>
  <c r="D1265" i="3"/>
  <c r="E1265" i="3"/>
  <c r="B1267" i="3"/>
  <c r="H1266" i="3"/>
  <c r="C1266" i="3"/>
  <c r="D1167" i="1"/>
  <c r="F1167" i="1"/>
  <c r="E1167" i="1"/>
  <c r="H1168" i="1"/>
  <c r="C1168" i="1"/>
  <c r="B1169" i="1"/>
  <c r="H1167" i="4" l="1"/>
  <c r="B1168" i="4"/>
  <c r="C1167" i="4"/>
  <c r="F1166" i="4"/>
  <c r="E1166" i="4"/>
  <c r="D1166" i="4"/>
  <c r="F1266" i="3"/>
  <c r="D1266" i="3"/>
  <c r="E1266" i="3"/>
  <c r="B1268" i="3"/>
  <c r="H1267" i="3"/>
  <c r="C1267" i="3"/>
  <c r="D1168" i="1"/>
  <c r="E1168" i="1"/>
  <c r="F1168" i="1"/>
  <c r="C1169" i="1"/>
  <c r="B1170" i="1"/>
  <c r="H1169" i="1"/>
  <c r="E1167" i="4" l="1"/>
  <c r="D1167" i="4"/>
  <c r="F1167" i="4"/>
  <c r="C1168" i="4"/>
  <c r="H1168" i="4"/>
  <c r="B1169" i="4"/>
  <c r="F1267" i="3"/>
  <c r="D1267" i="3"/>
  <c r="E1267" i="3"/>
  <c r="B1269" i="3"/>
  <c r="H1268" i="3"/>
  <c r="C1268" i="3"/>
  <c r="C1170" i="1"/>
  <c r="B1171" i="1"/>
  <c r="H1170" i="1"/>
  <c r="D1169" i="1"/>
  <c r="E1169" i="1"/>
  <c r="F1169" i="1"/>
  <c r="H1169" i="4" l="1"/>
  <c r="B1170" i="4"/>
  <c r="C1169" i="4"/>
  <c r="F1168" i="4"/>
  <c r="E1168" i="4"/>
  <c r="D1168" i="4"/>
  <c r="F1268" i="3"/>
  <c r="D1268" i="3"/>
  <c r="E1268" i="3"/>
  <c r="B1270" i="3"/>
  <c r="H1269" i="3"/>
  <c r="C1269" i="3"/>
  <c r="D1170" i="1"/>
  <c r="E1170" i="1"/>
  <c r="F1170" i="1"/>
  <c r="C1171" i="1"/>
  <c r="B1172" i="1"/>
  <c r="H1171" i="1"/>
  <c r="E1169" i="4" l="1"/>
  <c r="D1169" i="4"/>
  <c r="F1169" i="4"/>
  <c r="C1170" i="4"/>
  <c r="H1170" i="4"/>
  <c r="B1171" i="4"/>
  <c r="F1269" i="3"/>
  <c r="D1269" i="3"/>
  <c r="E1269" i="3"/>
  <c r="B1271" i="3"/>
  <c r="H1270" i="3"/>
  <c r="C1270" i="3"/>
  <c r="C1172" i="1"/>
  <c r="B1173" i="1"/>
  <c r="H1172" i="1"/>
  <c r="D1171" i="1"/>
  <c r="E1171" i="1"/>
  <c r="F1171" i="1"/>
  <c r="H1171" i="4" l="1"/>
  <c r="B1172" i="4"/>
  <c r="C1171" i="4"/>
  <c r="F1170" i="4"/>
  <c r="E1170" i="4"/>
  <c r="D1170" i="4"/>
  <c r="F1270" i="3"/>
  <c r="D1270" i="3"/>
  <c r="E1270" i="3"/>
  <c r="B1272" i="3"/>
  <c r="H1271" i="3"/>
  <c r="C1271" i="3"/>
  <c r="D1172" i="1"/>
  <c r="E1172" i="1"/>
  <c r="F1172" i="1"/>
  <c r="C1173" i="1"/>
  <c r="B1174" i="1"/>
  <c r="H1173" i="1"/>
  <c r="E1171" i="4" l="1"/>
  <c r="D1171" i="4"/>
  <c r="F1171" i="4"/>
  <c r="C1172" i="4"/>
  <c r="H1172" i="4"/>
  <c r="B1173" i="4"/>
  <c r="F1271" i="3"/>
  <c r="D1271" i="3"/>
  <c r="E1271" i="3"/>
  <c r="B1273" i="3"/>
  <c r="H1272" i="3"/>
  <c r="C1272" i="3"/>
  <c r="C1174" i="1"/>
  <c r="B1175" i="1"/>
  <c r="H1174" i="1"/>
  <c r="D1173" i="1"/>
  <c r="E1173" i="1"/>
  <c r="F1173" i="1"/>
  <c r="H1173" i="4" l="1"/>
  <c r="B1174" i="4"/>
  <c r="C1173" i="4"/>
  <c r="F1172" i="4"/>
  <c r="E1172" i="4"/>
  <c r="D1172" i="4"/>
  <c r="F1272" i="3"/>
  <c r="D1272" i="3"/>
  <c r="E1272" i="3"/>
  <c r="B1274" i="3"/>
  <c r="H1273" i="3"/>
  <c r="C1273" i="3"/>
  <c r="D1174" i="1"/>
  <c r="E1174" i="1"/>
  <c r="F1174" i="1"/>
  <c r="C1175" i="1"/>
  <c r="B1176" i="1"/>
  <c r="H1175" i="1"/>
  <c r="E1173" i="4" l="1"/>
  <c r="D1173" i="4"/>
  <c r="F1173" i="4"/>
  <c r="C1174" i="4"/>
  <c r="H1174" i="4"/>
  <c r="B1175" i="4"/>
  <c r="F1273" i="3"/>
  <c r="D1273" i="3"/>
  <c r="E1273" i="3"/>
  <c r="B1275" i="3"/>
  <c r="H1274" i="3"/>
  <c r="C1274" i="3"/>
  <c r="C1176" i="1"/>
  <c r="B1177" i="1"/>
  <c r="H1176" i="1"/>
  <c r="D1175" i="1"/>
  <c r="E1175" i="1"/>
  <c r="F1175" i="1"/>
  <c r="H1175" i="4" l="1"/>
  <c r="B1176" i="4"/>
  <c r="C1175" i="4"/>
  <c r="F1174" i="4"/>
  <c r="E1174" i="4"/>
  <c r="D1174" i="4"/>
  <c r="F1274" i="3"/>
  <c r="D1274" i="3"/>
  <c r="E1274" i="3"/>
  <c r="B1276" i="3"/>
  <c r="H1275" i="3"/>
  <c r="C1275" i="3"/>
  <c r="D1176" i="1"/>
  <c r="E1176" i="1"/>
  <c r="F1176" i="1"/>
  <c r="C1177" i="1"/>
  <c r="B1178" i="1"/>
  <c r="H1177" i="1"/>
  <c r="E1175" i="4" l="1"/>
  <c r="D1175" i="4"/>
  <c r="F1175" i="4"/>
  <c r="C1176" i="4"/>
  <c r="H1176" i="4"/>
  <c r="B1177" i="4"/>
  <c r="F1275" i="3"/>
  <c r="D1275" i="3"/>
  <c r="E1275" i="3"/>
  <c r="B1277" i="3"/>
  <c r="H1276" i="3"/>
  <c r="C1276" i="3"/>
  <c r="C1178" i="1"/>
  <c r="B1179" i="1"/>
  <c r="H1178" i="1"/>
  <c r="D1177" i="1"/>
  <c r="E1177" i="1"/>
  <c r="F1177" i="1"/>
  <c r="H1177" i="4" l="1"/>
  <c r="B1178" i="4"/>
  <c r="C1177" i="4"/>
  <c r="F1176" i="4"/>
  <c r="E1176" i="4"/>
  <c r="D1176" i="4"/>
  <c r="F1276" i="3"/>
  <c r="D1276" i="3"/>
  <c r="E1276" i="3"/>
  <c r="B1278" i="3"/>
  <c r="H1277" i="3"/>
  <c r="C1277" i="3"/>
  <c r="D1178" i="1"/>
  <c r="E1178" i="1"/>
  <c r="F1178" i="1"/>
  <c r="C1179" i="1"/>
  <c r="B1180" i="1"/>
  <c r="H1179" i="1"/>
  <c r="E1177" i="4" l="1"/>
  <c r="D1177" i="4"/>
  <c r="F1177" i="4"/>
  <c r="C1178" i="4"/>
  <c r="H1178" i="4"/>
  <c r="B1179" i="4"/>
  <c r="F1277" i="3"/>
  <c r="D1277" i="3"/>
  <c r="E1277" i="3"/>
  <c r="B1279" i="3"/>
  <c r="H1278" i="3"/>
  <c r="C1278" i="3"/>
  <c r="C1180" i="1"/>
  <c r="B1181" i="1"/>
  <c r="H1180" i="1"/>
  <c r="D1179" i="1"/>
  <c r="E1179" i="1"/>
  <c r="F1179" i="1"/>
  <c r="H1179" i="4" l="1"/>
  <c r="B1180" i="4"/>
  <c r="C1179" i="4"/>
  <c r="F1178" i="4"/>
  <c r="D1178" i="4"/>
  <c r="E1178" i="4"/>
  <c r="F1278" i="3"/>
  <c r="D1278" i="3"/>
  <c r="E1278" i="3"/>
  <c r="B1280" i="3"/>
  <c r="H1279" i="3"/>
  <c r="C1279" i="3"/>
  <c r="D1180" i="1"/>
  <c r="E1180" i="1"/>
  <c r="F1180" i="1"/>
  <c r="C1181" i="1"/>
  <c r="B1182" i="1"/>
  <c r="H1181" i="1"/>
  <c r="E1179" i="4" l="1"/>
  <c r="D1179" i="4"/>
  <c r="F1179" i="4"/>
  <c r="C1180" i="4"/>
  <c r="H1180" i="4"/>
  <c r="B1181" i="4"/>
  <c r="F1279" i="3"/>
  <c r="D1279" i="3"/>
  <c r="E1279" i="3"/>
  <c r="B1281" i="3"/>
  <c r="H1280" i="3"/>
  <c r="C1280" i="3"/>
  <c r="C1182" i="1"/>
  <c r="B1183" i="1"/>
  <c r="H1182" i="1"/>
  <c r="D1181" i="1"/>
  <c r="E1181" i="1"/>
  <c r="F1181" i="1"/>
  <c r="H1181" i="4" l="1"/>
  <c r="B1182" i="4"/>
  <c r="C1181" i="4"/>
  <c r="F1180" i="4"/>
  <c r="E1180" i="4"/>
  <c r="D1180" i="4"/>
  <c r="B1282" i="3"/>
  <c r="H1281" i="3"/>
  <c r="C1281" i="3"/>
  <c r="F1280" i="3"/>
  <c r="D1280" i="3"/>
  <c r="E1280" i="3"/>
  <c r="D1182" i="1"/>
  <c r="E1182" i="1"/>
  <c r="F1182" i="1"/>
  <c r="C1183" i="1"/>
  <c r="B1184" i="1"/>
  <c r="H1183" i="1"/>
  <c r="E1181" i="4" l="1"/>
  <c r="D1181" i="4"/>
  <c r="F1181" i="4"/>
  <c r="C1182" i="4"/>
  <c r="H1182" i="4"/>
  <c r="B1183" i="4"/>
  <c r="F1281" i="3"/>
  <c r="D1281" i="3"/>
  <c r="E1281" i="3"/>
  <c r="B1283" i="3"/>
  <c r="H1282" i="3"/>
  <c r="C1282" i="3"/>
  <c r="C1184" i="1"/>
  <c r="B1185" i="1"/>
  <c r="H1184" i="1"/>
  <c r="D1183" i="1"/>
  <c r="E1183" i="1"/>
  <c r="F1183" i="1"/>
  <c r="H1183" i="4" l="1"/>
  <c r="B1184" i="4"/>
  <c r="C1183" i="4"/>
  <c r="F1182" i="4"/>
  <c r="E1182" i="4"/>
  <c r="D1182" i="4"/>
  <c r="F1282" i="3"/>
  <c r="D1282" i="3"/>
  <c r="E1282" i="3"/>
  <c r="B1284" i="3"/>
  <c r="H1283" i="3"/>
  <c r="C1283" i="3"/>
  <c r="D1184" i="1"/>
  <c r="E1184" i="1"/>
  <c r="F1184" i="1"/>
  <c r="C1185" i="1"/>
  <c r="B1186" i="1"/>
  <c r="H1185" i="1"/>
  <c r="E1183" i="4" l="1"/>
  <c r="D1183" i="4"/>
  <c r="F1183" i="4"/>
  <c r="C1184" i="4"/>
  <c r="B1185" i="4"/>
  <c r="H1184" i="4"/>
  <c r="F1283" i="3"/>
  <c r="D1283" i="3"/>
  <c r="E1283" i="3"/>
  <c r="B1285" i="3"/>
  <c r="H1284" i="3"/>
  <c r="C1284" i="3"/>
  <c r="C1186" i="1"/>
  <c r="B1187" i="1"/>
  <c r="H1186" i="1"/>
  <c r="D1185" i="1"/>
  <c r="E1185" i="1"/>
  <c r="F1185" i="1"/>
  <c r="H1185" i="4" l="1"/>
  <c r="B1186" i="4"/>
  <c r="C1185" i="4"/>
  <c r="F1184" i="4"/>
  <c r="E1184" i="4"/>
  <c r="D1184" i="4"/>
  <c r="F1284" i="3"/>
  <c r="D1284" i="3"/>
  <c r="E1284" i="3"/>
  <c r="B1286" i="3"/>
  <c r="H1285" i="3"/>
  <c r="C1285" i="3"/>
  <c r="D1186" i="1"/>
  <c r="E1186" i="1"/>
  <c r="F1186" i="1"/>
  <c r="C1187" i="1"/>
  <c r="B1188" i="1"/>
  <c r="H1187" i="1"/>
  <c r="E1185" i="4" l="1"/>
  <c r="D1185" i="4"/>
  <c r="F1185" i="4"/>
  <c r="C1186" i="4"/>
  <c r="H1186" i="4"/>
  <c r="B1187" i="4"/>
  <c r="F1285" i="3"/>
  <c r="D1285" i="3"/>
  <c r="E1285" i="3"/>
  <c r="B1287" i="3"/>
  <c r="H1286" i="3"/>
  <c r="C1286" i="3"/>
  <c r="C1188" i="1"/>
  <c r="B1189" i="1"/>
  <c r="H1188" i="1"/>
  <c r="D1187" i="1"/>
  <c r="E1187" i="1"/>
  <c r="F1187" i="1"/>
  <c r="H1187" i="4" l="1"/>
  <c r="B1188" i="4"/>
  <c r="C1187" i="4"/>
  <c r="F1186" i="4"/>
  <c r="E1186" i="4"/>
  <c r="D1186" i="4"/>
  <c r="F1286" i="3"/>
  <c r="D1286" i="3"/>
  <c r="E1286" i="3"/>
  <c r="B1288" i="3"/>
  <c r="H1287" i="3"/>
  <c r="C1287" i="3"/>
  <c r="D1188" i="1"/>
  <c r="E1188" i="1"/>
  <c r="F1188" i="1"/>
  <c r="C1189" i="1"/>
  <c r="B1190" i="1"/>
  <c r="H1189" i="1"/>
  <c r="E1187" i="4" l="1"/>
  <c r="D1187" i="4"/>
  <c r="F1187" i="4"/>
  <c r="C1188" i="4"/>
  <c r="H1188" i="4"/>
  <c r="B1189" i="4"/>
  <c r="F1287" i="3"/>
  <c r="D1287" i="3"/>
  <c r="E1287" i="3"/>
  <c r="B1289" i="3"/>
  <c r="H1288" i="3"/>
  <c r="C1288" i="3"/>
  <c r="C1190" i="1"/>
  <c r="B1191" i="1"/>
  <c r="H1190" i="1"/>
  <c r="D1189" i="1"/>
  <c r="E1189" i="1"/>
  <c r="F1189" i="1"/>
  <c r="H1189" i="4" l="1"/>
  <c r="B1190" i="4"/>
  <c r="C1189" i="4"/>
  <c r="F1188" i="4"/>
  <c r="D1188" i="4"/>
  <c r="E1188" i="4"/>
  <c r="F1288" i="3"/>
  <c r="D1288" i="3"/>
  <c r="E1288" i="3"/>
  <c r="B1290" i="3"/>
  <c r="H1289" i="3"/>
  <c r="C1289" i="3"/>
  <c r="D1190" i="1"/>
  <c r="E1190" i="1"/>
  <c r="F1190" i="1"/>
  <c r="C1191" i="1"/>
  <c r="B1192" i="1"/>
  <c r="H1191" i="1"/>
  <c r="E1189" i="4" l="1"/>
  <c r="D1189" i="4"/>
  <c r="F1189" i="4"/>
  <c r="C1190" i="4"/>
  <c r="H1190" i="4"/>
  <c r="B1191" i="4"/>
  <c r="F1289" i="3"/>
  <c r="D1289" i="3"/>
  <c r="E1289" i="3"/>
  <c r="B1291" i="3"/>
  <c r="H1290" i="3"/>
  <c r="C1290" i="3"/>
  <c r="C1192" i="1"/>
  <c r="B1193" i="1"/>
  <c r="H1192" i="1"/>
  <c r="D1191" i="1"/>
  <c r="E1191" i="1"/>
  <c r="F1191" i="1"/>
  <c r="H1191" i="4" l="1"/>
  <c r="B1192" i="4"/>
  <c r="C1191" i="4"/>
  <c r="F1190" i="4"/>
  <c r="E1190" i="4"/>
  <c r="D1190" i="4"/>
  <c r="F1290" i="3"/>
  <c r="D1290" i="3"/>
  <c r="E1290" i="3"/>
  <c r="B1292" i="3"/>
  <c r="H1291" i="3"/>
  <c r="C1291" i="3"/>
  <c r="D1192" i="1"/>
  <c r="E1192" i="1"/>
  <c r="F1192" i="1"/>
  <c r="C1193" i="1"/>
  <c r="B1194" i="1"/>
  <c r="H1193" i="1"/>
  <c r="E1191" i="4" l="1"/>
  <c r="D1191" i="4"/>
  <c r="F1191" i="4"/>
  <c r="C1192" i="4"/>
  <c r="H1192" i="4"/>
  <c r="B1193" i="4"/>
  <c r="F1291" i="3"/>
  <c r="D1291" i="3"/>
  <c r="E1291" i="3"/>
  <c r="B1293" i="3"/>
  <c r="H1292" i="3"/>
  <c r="C1292" i="3"/>
  <c r="C1194" i="1"/>
  <c r="B1195" i="1"/>
  <c r="H1194" i="1"/>
  <c r="D1193" i="1"/>
  <c r="E1193" i="1"/>
  <c r="F1193" i="1"/>
  <c r="H1193" i="4" l="1"/>
  <c r="B1194" i="4"/>
  <c r="C1193" i="4"/>
  <c r="F1192" i="4"/>
  <c r="E1192" i="4"/>
  <c r="D1192" i="4"/>
  <c r="F1292" i="3"/>
  <c r="D1292" i="3"/>
  <c r="E1292" i="3"/>
  <c r="B1294" i="3"/>
  <c r="H1293" i="3"/>
  <c r="C1293" i="3"/>
  <c r="D1194" i="1"/>
  <c r="E1194" i="1"/>
  <c r="F1194" i="1"/>
  <c r="C1195" i="1"/>
  <c r="B1196" i="1"/>
  <c r="H1195" i="1"/>
  <c r="E1193" i="4" l="1"/>
  <c r="D1193" i="4"/>
  <c r="F1193" i="4"/>
  <c r="C1194" i="4"/>
  <c r="B1195" i="4"/>
  <c r="H1194" i="4"/>
  <c r="F1293" i="3"/>
  <c r="D1293" i="3"/>
  <c r="E1293" i="3"/>
  <c r="B1295" i="3"/>
  <c r="H1294" i="3"/>
  <c r="C1294" i="3"/>
  <c r="C1196" i="1"/>
  <c r="B1197" i="1"/>
  <c r="H1196" i="1"/>
  <c r="D1195" i="1"/>
  <c r="E1195" i="1"/>
  <c r="F1195" i="1"/>
  <c r="H1195" i="4" l="1"/>
  <c r="B1196" i="4"/>
  <c r="C1195" i="4"/>
  <c r="F1194" i="4"/>
  <c r="E1194" i="4"/>
  <c r="D1194" i="4"/>
  <c r="F1294" i="3"/>
  <c r="D1294" i="3"/>
  <c r="E1294" i="3"/>
  <c r="B1296" i="3"/>
  <c r="H1295" i="3"/>
  <c r="C1295" i="3"/>
  <c r="D1196" i="1"/>
  <c r="E1196" i="1"/>
  <c r="F1196" i="1"/>
  <c r="C1197" i="1"/>
  <c r="B1198" i="1"/>
  <c r="H1197" i="1"/>
  <c r="E1195" i="4" l="1"/>
  <c r="D1195" i="4"/>
  <c r="F1195" i="4"/>
  <c r="C1196" i="4"/>
  <c r="H1196" i="4"/>
  <c r="B1197" i="4"/>
  <c r="F1295" i="3"/>
  <c r="D1295" i="3"/>
  <c r="E1295" i="3"/>
  <c r="B1297" i="3"/>
  <c r="H1296" i="3"/>
  <c r="C1296" i="3"/>
  <c r="C1198" i="1"/>
  <c r="B1199" i="1"/>
  <c r="H1198" i="1"/>
  <c r="D1197" i="1"/>
  <c r="E1197" i="1"/>
  <c r="F1197" i="1"/>
  <c r="H1197" i="4" l="1"/>
  <c r="B1198" i="4"/>
  <c r="C1197" i="4"/>
  <c r="F1196" i="4"/>
  <c r="D1196" i="4"/>
  <c r="E1196" i="4"/>
  <c r="F1296" i="3"/>
  <c r="D1296" i="3"/>
  <c r="E1296" i="3"/>
  <c r="B1298" i="3"/>
  <c r="H1297" i="3"/>
  <c r="C1297" i="3"/>
  <c r="D1198" i="1"/>
  <c r="E1198" i="1"/>
  <c r="F1198" i="1"/>
  <c r="C1199" i="1"/>
  <c r="B1200" i="1"/>
  <c r="H1199" i="1"/>
  <c r="F1197" i="4" l="1"/>
  <c r="E1197" i="4"/>
  <c r="D1197" i="4"/>
  <c r="H1198" i="4"/>
  <c r="B1199" i="4"/>
  <c r="C1198" i="4"/>
  <c r="F1297" i="3"/>
  <c r="D1297" i="3"/>
  <c r="E1297" i="3"/>
  <c r="B1299" i="3"/>
  <c r="H1298" i="3"/>
  <c r="C1298" i="3"/>
  <c r="C1200" i="1"/>
  <c r="B1201" i="1"/>
  <c r="H1200" i="1"/>
  <c r="D1199" i="1"/>
  <c r="E1199" i="1"/>
  <c r="F1199" i="1"/>
  <c r="H1199" i="4" l="1"/>
  <c r="B1200" i="4"/>
  <c r="C1199" i="4"/>
  <c r="F1198" i="4"/>
  <c r="D1198" i="4"/>
  <c r="E1198" i="4"/>
  <c r="F1298" i="3"/>
  <c r="D1298" i="3"/>
  <c r="E1298" i="3"/>
  <c r="B1300" i="3"/>
  <c r="H1299" i="3"/>
  <c r="C1299" i="3"/>
  <c r="D1200" i="1"/>
  <c r="E1200" i="1"/>
  <c r="F1200" i="1"/>
  <c r="C1201" i="1"/>
  <c r="B1202" i="1"/>
  <c r="H1201" i="1"/>
  <c r="F1199" i="4" l="1"/>
  <c r="E1199" i="4"/>
  <c r="D1199" i="4"/>
  <c r="H1200" i="4"/>
  <c r="B1201" i="4"/>
  <c r="C1200" i="4"/>
  <c r="F1299" i="3"/>
  <c r="D1299" i="3"/>
  <c r="E1299" i="3"/>
  <c r="B1301" i="3"/>
  <c r="H1300" i="3"/>
  <c r="C1300" i="3"/>
  <c r="C1202" i="1"/>
  <c r="B1203" i="1"/>
  <c r="H1202" i="1"/>
  <c r="D1201" i="1"/>
  <c r="E1201" i="1"/>
  <c r="F1201" i="1"/>
  <c r="H1201" i="4" l="1"/>
  <c r="B1202" i="4"/>
  <c r="C1201" i="4"/>
  <c r="F1200" i="4"/>
  <c r="E1200" i="4"/>
  <c r="D1200" i="4"/>
  <c r="F1300" i="3"/>
  <c r="D1300" i="3"/>
  <c r="E1300" i="3"/>
  <c r="B1302" i="3"/>
  <c r="H1301" i="3"/>
  <c r="C1301" i="3"/>
  <c r="D1202" i="1"/>
  <c r="E1202" i="1"/>
  <c r="F1202" i="1"/>
  <c r="C1203" i="1"/>
  <c r="B1204" i="1"/>
  <c r="H1203" i="1"/>
  <c r="F1201" i="4" l="1"/>
  <c r="D1201" i="4"/>
  <c r="E1201" i="4"/>
  <c r="H1202" i="4"/>
  <c r="B1203" i="4"/>
  <c r="C1202" i="4"/>
  <c r="F1301" i="3"/>
  <c r="D1301" i="3"/>
  <c r="E1301" i="3"/>
  <c r="B1303" i="3"/>
  <c r="H1302" i="3"/>
  <c r="C1302" i="3"/>
  <c r="C1204" i="1"/>
  <c r="B1205" i="1"/>
  <c r="H1204" i="1"/>
  <c r="D1203" i="1"/>
  <c r="E1203" i="1"/>
  <c r="F1203" i="1"/>
  <c r="H1203" i="4" l="1"/>
  <c r="B1204" i="4"/>
  <c r="C1203" i="4"/>
  <c r="F1202" i="4"/>
  <c r="E1202" i="4"/>
  <c r="D1202" i="4"/>
  <c r="F1302" i="3"/>
  <c r="D1302" i="3"/>
  <c r="E1302" i="3"/>
  <c r="B1304" i="3"/>
  <c r="H1303" i="3"/>
  <c r="C1303" i="3"/>
  <c r="D1204" i="1"/>
  <c r="E1204" i="1"/>
  <c r="F1204" i="1"/>
  <c r="C1205" i="1"/>
  <c r="B1206" i="1"/>
  <c r="H1205" i="1"/>
  <c r="F1203" i="4" l="1"/>
  <c r="E1203" i="4"/>
  <c r="D1203" i="4"/>
  <c r="H1204" i="4"/>
  <c r="B1205" i="4"/>
  <c r="C1204" i="4"/>
  <c r="F1303" i="3"/>
  <c r="D1303" i="3"/>
  <c r="E1303" i="3"/>
  <c r="B1305" i="3"/>
  <c r="H1304" i="3"/>
  <c r="C1304" i="3"/>
  <c r="C1206" i="1"/>
  <c r="B1207" i="1"/>
  <c r="H1206" i="1"/>
  <c r="D1205" i="1"/>
  <c r="E1205" i="1"/>
  <c r="F1205" i="1"/>
  <c r="H1205" i="4" l="1"/>
  <c r="B1206" i="4"/>
  <c r="C1205" i="4"/>
  <c r="F1204" i="4"/>
  <c r="E1204" i="4"/>
  <c r="D1204" i="4"/>
  <c r="F1304" i="3"/>
  <c r="D1304" i="3"/>
  <c r="E1304" i="3"/>
  <c r="B1306" i="3"/>
  <c r="H1305" i="3"/>
  <c r="C1305" i="3"/>
  <c r="D1206" i="1"/>
  <c r="E1206" i="1"/>
  <c r="F1206" i="1"/>
  <c r="C1207" i="1"/>
  <c r="B1208" i="1"/>
  <c r="H1207" i="1"/>
  <c r="F1205" i="4" l="1"/>
  <c r="E1205" i="4"/>
  <c r="D1205" i="4"/>
  <c r="H1206" i="4"/>
  <c r="B1207" i="4"/>
  <c r="C1206" i="4"/>
  <c r="F1305" i="3"/>
  <c r="D1305" i="3"/>
  <c r="E1305" i="3"/>
  <c r="B1307" i="3"/>
  <c r="H1306" i="3"/>
  <c r="C1306" i="3"/>
  <c r="C1208" i="1"/>
  <c r="B1209" i="1"/>
  <c r="H1208" i="1"/>
  <c r="D1207" i="1"/>
  <c r="E1207" i="1"/>
  <c r="F1207" i="1"/>
  <c r="H1207" i="4" l="1"/>
  <c r="B1208" i="4"/>
  <c r="C1207" i="4"/>
  <c r="F1206" i="4"/>
  <c r="E1206" i="4"/>
  <c r="D1206" i="4"/>
  <c r="F1306" i="3"/>
  <c r="D1306" i="3"/>
  <c r="E1306" i="3"/>
  <c r="B1308" i="3"/>
  <c r="H1307" i="3"/>
  <c r="C1307" i="3"/>
  <c r="D1208" i="1"/>
  <c r="E1208" i="1"/>
  <c r="F1208" i="1"/>
  <c r="C1209" i="1"/>
  <c r="B1210" i="1"/>
  <c r="H1209" i="1"/>
  <c r="F1207" i="4" l="1"/>
  <c r="D1207" i="4"/>
  <c r="E1207" i="4"/>
  <c r="H1208" i="4"/>
  <c r="B1209" i="4"/>
  <c r="C1208" i="4"/>
  <c r="F1307" i="3"/>
  <c r="D1307" i="3"/>
  <c r="E1307" i="3"/>
  <c r="B1309" i="3"/>
  <c r="H1308" i="3"/>
  <c r="C1308" i="3"/>
  <c r="C1210" i="1"/>
  <c r="B1211" i="1"/>
  <c r="H1210" i="1"/>
  <c r="D1209" i="1"/>
  <c r="E1209" i="1"/>
  <c r="F1209" i="1"/>
  <c r="H1209" i="4" l="1"/>
  <c r="B1210" i="4"/>
  <c r="C1209" i="4"/>
  <c r="F1208" i="4"/>
  <c r="E1208" i="4"/>
  <c r="D1208" i="4"/>
  <c r="F1308" i="3"/>
  <c r="D1308" i="3"/>
  <c r="E1308" i="3"/>
  <c r="B1310" i="3"/>
  <c r="H1309" i="3"/>
  <c r="C1309" i="3"/>
  <c r="D1210" i="1"/>
  <c r="E1210" i="1"/>
  <c r="F1210" i="1"/>
  <c r="C1211" i="1"/>
  <c r="B1212" i="1"/>
  <c r="H1211" i="1"/>
  <c r="F1209" i="4" l="1"/>
  <c r="E1209" i="4"/>
  <c r="D1209" i="4"/>
  <c r="H1210" i="4"/>
  <c r="B1211" i="4"/>
  <c r="C1210" i="4"/>
  <c r="F1309" i="3"/>
  <c r="D1309" i="3"/>
  <c r="E1309" i="3"/>
  <c r="B1311" i="3"/>
  <c r="H1310" i="3"/>
  <c r="C1310" i="3"/>
  <c r="C1212" i="1"/>
  <c r="B1213" i="1"/>
  <c r="H1212" i="1"/>
  <c r="D1211" i="1"/>
  <c r="E1211" i="1"/>
  <c r="F1211" i="1"/>
  <c r="H1211" i="4" l="1"/>
  <c r="B1212" i="4"/>
  <c r="C1211" i="4"/>
  <c r="F1210" i="4"/>
  <c r="D1210" i="4"/>
  <c r="E1210" i="4"/>
  <c r="F1310" i="3"/>
  <c r="D1310" i="3"/>
  <c r="E1310" i="3"/>
  <c r="B1312" i="3"/>
  <c r="H1311" i="3"/>
  <c r="C1311" i="3"/>
  <c r="D1212" i="1"/>
  <c r="E1212" i="1"/>
  <c r="F1212" i="1"/>
  <c r="C1213" i="1"/>
  <c r="B1214" i="1"/>
  <c r="H1213" i="1"/>
  <c r="F1211" i="4" l="1"/>
  <c r="E1211" i="4"/>
  <c r="D1211" i="4"/>
  <c r="H1212" i="4"/>
  <c r="B1213" i="4"/>
  <c r="C1212" i="4"/>
  <c r="F1311" i="3"/>
  <c r="D1311" i="3"/>
  <c r="E1311" i="3"/>
  <c r="B1313" i="3"/>
  <c r="H1312" i="3"/>
  <c r="C1312" i="3"/>
  <c r="C1214" i="1"/>
  <c r="B1215" i="1"/>
  <c r="H1214" i="1"/>
  <c r="D1213" i="1"/>
  <c r="E1213" i="1"/>
  <c r="F1213" i="1"/>
  <c r="H1213" i="4" l="1"/>
  <c r="B1214" i="4"/>
  <c r="C1213" i="4"/>
  <c r="F1212" i="4"/>
  <c r="D1212" i="4"/>
  <c r="E1212" i="4"/>
  <c r="F1312" i="3"/>
  <c r="D1312" i="3"/>
  <c r="E1312" i="3"/>
  <c r="B1314" i="3"/>
  <c r="H1313" i="3"/>
  <c r="C1313" i="3"/>
  <c r="D1214" i="1"/>
  <c r="E1214" i="1"/>
  <c r="F1214" i="1"/>
  <c r="C1215" i="1"/>
  <c r="B1216" i="1"/>
  <c r="H1215" i="1"/>
  <c r="F1213" i="4" l="1"/>
  <c r="E1213" i="4"/>
  <c r="D1213" i="4"/>
  <c r="H1214" i="4"/>
  <c r="B1215" i="4"/>
  <c r="C1214" i="4"/>
  <c r="F1313" i="3"/>
  <c r="D1313" i="3"/>
  <c r="E1313" i="3"/>
  <c r="B1315" i="3"/>
  <c r="H1314" i="3"/>
  <c r="C1314" i="3"/>
  <c r="C1216" i="1"/>
  <c r="B1217" i="1"/>
  <c r="H1216" i="1"/>
  <c r="D1215" i="1"/>
  <c r="E1215" i="1"/>
  <c r="F1215" i="1"/>
  <c r="H1215" i="4" l="1"/>
  <c r="B1216" i="4"/>
  <c r="C1215" i="4"/>
  <c r="F1214" i="4"/>
  <c r="E1214" i="4"/>
  <c r="D1214" i="4"/>
  <c r="F1314" i="3"/>
  <c r="D1314" i="3"/>
  <c r="E1314" i="3"/>
  <c r="B1316" i="3"/>
  <c r="H1315" i="3"/>
  <c r="C1315" i="3"/>
  <c r="D1216" i="1"/>
  <c r="E1216" i="1"/>
  <c r="F1216" i="1"/>
  <c r="C1217" i="1"/>
  <c r="B1218" i="1"/>
  <c r="H1217" i="1"/>
  <c r="F1215" i="4" l="1"/>
  <c r="E1215" i="4"/>
  <c r="D1215" i="4"/>
  <c r="H1216" i="4"/>
  <c r="B1217" i="4"/>
  <c r="C1216" i="4"/>
  <c r="F1315" i="3"/>
  <c r="D1315" i="3"/>
  <c r="E1315" i="3"/>
  <c r="B1317" i="3"/>
  <c r="H1316" i="3"/>
  <c r="C1316" i="3"/>
  <c r="B1219" i="1"/>
  <c r="H1218" i="1"/>
  <c r="C1218" i="1"/>
  <c r="E1217" i="1"/>
  <c r="F1217" i="1"/>
  <c r="D1217" i="1"/>
  <c r="H1217" i="4" l="1"/>
  <c r="B1218" i="4"/>
  <c r="C1217" i="4"/>
  <c r="F1216" i="4"/>
  <c r="E1216" i="4"/>
  <c r="D1216" i="4"/>
  <c r="F1316" i="3"/>
  <c r="D1316" i="3"/>
  <c r="E1316" i="3"/>
  <c r="B1318" i="3"/>
  <c r="H1317" i="3"/>
  <c r="C1317" i="3"/>
  <c r="D1218" i="1"/>
  <c r="E1218" i="1"/>
  <c r="F1218" i="1"/>
  <c r="C1219" i="1"/>
  <c r="B1220" i="1"/>
  <c r="H1219" i="1"/>
  <c r="F1217" i="4" l="1"/>
  <c r="E1217" i="4"/>
  <c r="D1217" i="4"/>
  <c r="H1218" i="4"/>
  <c r="B1219" i="4"/>
  <c r="C1218" i="4"/>
  <c r="F1317" i="3"/>
  <c r="D1317" i="3"/>
  <c r="E1317" i="3"/>
  <c r="B1319" i="3"/>
  <c r="H1318" i="3"/>
  <c r="C1318" i="3"/>
  <c r="C1220" i="1"/>
  <c r="B1221" i="1"/>
  <c r="H1220" i="1"/>
  <c r="D1219" i="1"/>
  <c r="E1219" i="1"/>
  <c r="F1219" i="1"/>
  <c r="H1219" i="4" l="1"/>
  <c r="B1220" i="4"/>
  <c r="C1219" i="4"/>
  <c r="F1218" i="4"/>
  <c r="E1218" i="4"/>
  <c r="D1218" i="4"/>
  <c r="F1318" i="3"/>
  <c r="D1318" i="3"/>
  <c r="E1318" i="3"/>
  <c r="B1320" i="3"/>
  <c r="H1319" i="3"/>
  <c r="C1319" i="3"/>
  <c r="E1220" i="1"/>
  <c r="D1220" i="1"/>
  <c r="F1220" i="1"/>
  <c r="H1221" i="1"/>
  <c r="C1221" i="1"/>
  <c r="B1222" i="1"/>
  <c r="F1219" i="4" l="1"/>
  <c r="E1219" i="4"/>
  <c r="D1219" i="4"/>
  <c r="H1220" i="4"/>
  <c r="B1221" i="4"/>
  <c r="C1220" i="4"/>
  <c r="F1319" i="3"/>
  <c r="D1319" i="3"/>
  <c r="E1319" i="3"/>
  <c r="B1321" i="3"/>
  <c r="H1320" i="3"/>
  <c r="C1320" i="3"/>
  <c r="D1221" i="1"/>
  <c r="E1221" i="1"/>
  <c r="F1221" i="1"/>
  <c r="C1222" i="1"/>
  <c r="B1223" i="1"/>
  <c r="H1222" i="1"/>
  <c r="H1221" i="4" l="1"/>
  <c r="B1222" i="4"/>
  <c r="C1221" i="4"/>
  <c r="F1220" i="4"/>
  <c r="E1220" i="4"/>
  <c r="D1220" i="4"/>
  <c r="F1320" i="3"/>
  <c r="D1320" i="3"/>
  <c r="E1320" i="3"/>
  <c r="B1322" i="3"/>
  <c r="H1321" i="3"/>
  <c r="C1321" i="3"/>
  <c r="C1223" i="1"/>
  <c r="B1224" i="1"/>
  <c r="H1223" i="1"/>
  <c r="D1222" i="1"/>
  <c r="E1222" i="1"/>
  <c r="F1222" i="1"/>
  <c r="F1221" i="4" l="1"/>
  <c r="E1221" i="4"/>
  <c r="D1221" i="4"/>
  <c r="H1222" i="4"/>
  <c r="B1223" i="4"/>
  <c r="C1222" i="4"/>
  <c r="F1321" i="3"/>
  <c r="D1321" i="3"/>
  <c r="E1321" i="3"/>
  <c r="B1323" i="3"/>
  <c r="H1322" i="3"/>
  <c r="C1322" i="3"/>
  <c r="D1223" i="1"/>
  <c r="E1223" i="1"/>
  <c r="F1223" i="1"/>
  <c r="C1224" i="1"/>
  <c r="B1225" i="1"/>
  <c r="H1224" i="1"/>
  <c r="H1223" i="4" l="1"/>
  <c r="B1224" i="4"/>
  <c r="C1223" i="4"/>
  <c r="F1222" i="4"/>
  <c r="E1222" i="4"/>
  <c r="D1222" i="4"/>
  <c r="F1322" i="3"/>
  <c r="D1322" i="3"/>
  <c r="E1322" i="3"/>
  <c r="B1324" i="3"/>
  <c r="H1323" i="3"/>
  <c r="C1323" i="3"/>
  <c r="C1225" i="1"/>
  <c r="B1226" i="1"/>
  <c r="H1225" i="1"/>
  <c r="D1224" i="1"/>
  <c r="E1224" i="1"/>
  <c r="F1224" i="1"/>
  <c r="F1223" i="4" l="1"/>
  <c r="E1223" i="4"/>
  <c r="D1223" i="4"/>
  <c r="H1224" i="4"/>
  <c r="B1225" i="4"/>
  <c r="C1224" i="4"/>
  <c r="F1323" i="3"/>
  <c r="D1323" i="3"/>
  <c r="E1323" i="3"/>
  <c r="B1325" i="3"/>
  <c r="H1324" i="3"/>
  <c r="C1324" i="3"/>
  <c r="D1225" i="1"/>
  <c r="E1225" i="1"/>
  <c r="F1225" i="1"/>
  <c r="C1226" i="1"/>
  <c r="B1227" i="1"/>
  <c r="H1226" i="1"/>
  <c r="F1224" i="4" l="1"/>
  <c r="D1224" i="4"/>
  <c r="E1224" i="4"/>
  <c r="H1225" i="4"/>
  <c r="B1226" i="4"/>
  <c r="C1225" i="4"/>
  <c r="F1324" i="3"/>
  <c r="D1324" i="3"/>
  <c r="E1324" i="3"/>
  <c r="B1326" i="3"/>
  <c r="H1325" i="3"/>
  <c r="C1325" i="3"/>
  <c r="C1227" i="1"/>
  <c r="B1228" i="1"/>
  <c r="H1227" i="1"/>
  <c r="D1226" i="1"/>
  <c r="E1226" i="1"/>
  <c r="F1226" i="1"/>
  <c r="H1226" i="4" l="1"/>
  <c r="B1227" i="4"/>
  <c r="C1226" i="4"/>
  <c r="F1225" i="4"/>
  <c r="E1225" i="4"/>
  <c r="D1225" i="4"/>
  <c r="F1325" i="3"/>
  <c r="D1325" i="3"/>
  <c r="E1325" i="3"/>
  <c r="B1327" i="3"/>
  <c r="H1326" i="3"/>
  <c r="C1326" i="3"/>
  <c r="D1227" i="1"/>
  <c r="E1227" i="1"/>
  <c r="F1227" i="1"/>
  <c r="C1228" i="1"/>
  <c r="B1229" i="1"/>
  <c r="H1228" i="1"/>
  <c r="F1226" i="4" l="1"/>
  <c r="E1226" i="4"/>
  <c r="D1226" i="4"/>
  <c r="H1227" i="4"/>
  <c r="B1228" i="4"/>
  <c r="C1227" i="4"/>
  <c r="F1326" i="3"/>
  <c r="D1326" i="3"/>
  <c r="E1326" i="3"/>
  <c r="B1328" i="3"/>
  <c r="H1327" i="3"/>
  <c r="C1327" i="3"/>
  <c r="C1229" i="1"/>
  <c r="B1230" i="1"/>
  <c r="H1229" i="1"/>
  <c r="D1228" i="1"/>
  <c r="E1228" i="1"/>
  <c r="F1228" i="1"/>
  <c r="H1228" i="4" l="1"/>
  <c r="B1229" i="4"/>
  <c r="C1228" i="4"/>
  <c r="F1227" i="4"/>
  <c r="E1227" i="4"/>
  <c r="D1227" i="4"/>
  <c r="F1327" i="3"/>
  <c r="D1327" i="3"/>
  <c r="E1327" i="3"/>
  <c r="B1329" i="3"/>
  <c r="H1328" i="3"/>
  <c r="C1328" i="3"/>
  <c r="D1229" i="1"/>
  <c r="E1229" i="1"/>
  <c r="F1229" i="1"/>
  <c r="C1230" i="1"/>
  <c r="B1231" i="1"/>
  <c r="H1230" i="1"/>
  <c r="F1228" i="4" l="1"/>
  <c r="D1228" i="4"/>
  <c r="E1228" i="4"/>
  <c r="H1229" i="4"/>
  <c r="B1230" i="4"/>
  <c r="C1229" i="4"/>
  <c r="F1328" i="3"/>
  <c r="D1328" i="3"/>
  <c r="E1328" i="3"/>
  <c r="B1330" i="3"/>
  <c r="H1329" i="3"/>
  <c r="C1329" i="3"/>
  <c r="C1231" i="1"/>
  <c r="B1232" i="1"/>
  <c r="H1231" i="1"/>
  <c r="D1230" i="1"/>
  <c r="E1230" i="1"/>
  <c r="F1230" i="1"/>
  <c r="H1230" i="4" l="1"/>
  <c r="B1231" i="4"/>
  <c r="C1230" i="4"/>
  <c r="F1229" i="4"/>
  <c r="E1229" i="4"/>
  <c r="D1229" i="4"/>
  <c r="F1329" i="3"/>
  <c r="D1329" i="3"/>
  <c r="E1329" i="3"/>
  <c r="B1331" i="3"/>
  <c r="H1330" i="3"/>
  <c r="C1330" i="3"/>
  <c r="D1231" i="1"/>
  <c r="E1231" i="1"/>
  <c r="F1231" i="1"/>
  <c r="C1232" i="1"/>
  <c r="B1233" i="1"/>
  <c r="H1232" i="1"/>
  <c r="F1230" i="4" l="1"/>
  <c r="E1230" i="4"/>
  <c r="D1230" i="4"/>
  <c r="H1231" i="4"/>
  <c r="B1232" i="4"/>
  <c r="C1231" i="4"/>
  <c r="F1330" i="3"/>
  <c r="D1330" i="3"/>
  <c r="E1330" i="3"/>
  <c r="B1332" i="3"/>
  <c r="H1331" i="3"/>
  <c r="C1331" i="3"/>
  <c r="C1233" i="1"/>
  <c r="B1234" i="1"/>
  <c r="H1233" i="1"/>
  <c r="D1232" i="1"/>
  <c r="E1232" i="1"/>
  <c r="F1232" i="1"/>
  <c r="H1232" i="4" l="1"/>
  <c r="B1233" i="4"/>
  <c r="C1232" i="4"/>
  <c r="F1231" i="4"/>
  <c r="E1231" i="4"/>
  <c r="D1231" i="4"/>
  <c r="F1331" i="3"/>
  <c r="D1331" i="3"/>
  <c r="E1331" i="3"/>
  <c r="B1333" i="3"/>
  <c r="H1332" i="3"/>
  <c r="C1332" i="3"/>
  <c r="D1233" i="1"/>
  <c r="E1233" i="1"/>
  <c r="F1233" i="1"/>
  <c r="C1234" i="1"/>
  <c r="B1235" i="1"/>
  <c r="H1234" i="1"/>
  <c r="E1232" i="4" l="1"/>
  <c r="D1232" i="4"/>
  <c r="F1232" i="4"/>
  <c r="C1233" i="4"/>
  <c r="B1234" i="4"/>
  <c r="H1233" i="4"/>
  <c r="F1332" i="3"/>
  <c r="D1332" i="3"/>
  <c r="E1332" i="3"/>
  <c r="B1334" i="3"/>
  <c r="H1333" i="3"/>
  <c r="C1333" i="3"/>
  <c r="H1235" i="1"/>
  <c r="C1235" i="1"/>
  <c r="B1236" i="1"/>
  <c r="E1234" i="1"/>
  <c r="F1234" i="1"/>
  <c r="D1234" i="1"/>
  <c r="H1234" i="4" l="1"/>
  <c r="B1235" i="4"/>
  <c r="C1234" i="4"/>
  <c r="F1233" i="4"/>
  <c r="E1233" i="4"/>
  <c r="D1233" i="4"/>
  <c r="F1333" i="3"/>
  <c r="D1333" i="3"/>
  <c r="E1333" i="3"/>
  <c r="B1335" i="3"/>
  <c r="H1334" i="3"/>
  <c r="C1334" i="3"/>
  <c r="H1236" i="1"/>
  <c r="C1236" i="1"/>
  <c r="B1237" i="1"/>
  <c r="E1235" i="1"/>
  <c r="F1235" i="1"/>
  <c r="D1235" i="1"/>
  <c r="E1234" i="4" l="1"/>
  <c r="D1234" i="4"/>
  <c r="F1234" i="4"/>
  <c r="C1235" i="4"/>
  <c r="H1235" i="4"/>
  <c r="B1236" i="4"/>
  <c r="F1334" i="3"/>
  <c r="D1334" i="3"/>
  <c r="E1334" i="3"/>
  <c r="B1336" i="3"/>
  <c r="H1335" i="3"/>
  <c r="C1335" i="3"/>
  <c r="H1237" i="1"/>
  <c r="B1238" i="1"/>
  <c r="C1237" i="1"/>
  <c r="E1236" i="1"/>
  <c r="F1236" i="1"/>
  <c r="D1236" i="1"/>
  <c r="H1236" i="4" l="1"/>
  <c r="B1237" i="4"/>
  <c r="C1236" i="4"/>
  <c r="F1235" i="4"/>
  <c r="E1235" i="4"/>
  <c r="D1235" i="4"/>
  <c r="F1335" i="3"/>
  <c r="D1335" i="3"/>
  <c r="E1335" i="3"/>
  <c r="B1337" i="3"/>
  <c r="H1336" i="3"/>
  <c r="C1336" i="3"/>
  <c r="E1237" i="1"/>
  <c r="F1237" i="1"/>
  <c r="D1237" i="1"/>
  <c r="H1238" i="1"/>
  <c r="C1238" i="1"/>
  <c r="B1239" i="1"/>
  <c r="E1236" i="4" l="1"/>
  <c r="D1236" i="4"/>
  <c r="F1236" i="4"/>
  <c r="C1237" i="4"/>
  <c r="H1237" i="4"/>
  <c r="B1238" i="4"/>
  <c r="F1336" i="3"/>
  <c r="D1336" i="3"/>
  <c r="E1336" i="3"/>
  <c r="B1338" i="3"/>
  <c r="H1337" i="3"/>
  <c r="C1337" i="3"/>
  <c r="E1238" i="1"/>
  <c r="F1238" i="1"/>
  <c r="D1238" i="1"/>
  <c r="H1239" i="1"/>
  <c r="C1239" i="1"/>
  <c r="B1240" i="1"/>
  <c r="H1238" i="4" l="1"/>
  <c r="B1239" i="4"/>
  <c r="C1238" i="4"/>
  <c r="F1237" i="4"/>
  <c r="E1237" i="4"/>
  <c r="D1237" i="4"/>
  <c r="F1337" i="3"/>
  <c r="D1337" i="3"/>
  <c r="E1337" i="3"/>
  <c r="B1339" i="3"/>
  <c r="H1338" i="3"/>
  <c r="C1338" i="3"/>
  <c r="E1239" i="1"/>
  <c r="F1239" i="1"/>
  <c r="D1239" i="1"/>
  <c r="H1240" i="1"/>
  <c r="C1240" i="1"/>
  <c r="B1241" i="1"/>
  <c r="E1238" i="4" l="1"/>
  <c r="D1238" i="4"/>
  <c r="F1238" i="4"/>
  <c r="C1239" i="4"/>
  <c r="H1239" i="4"/>
  <c r="B1240" i="4"/>
  <c r="F1338" i="3"/>
  <c r="D1338" i="3"/>
  <c r="E1338" i="3"/>
  <c r="B1340" i="3"/>
  <c r="H1339" i="3"/>
  <c r="C1339" i="3"/>
  <c r="E1240" i="1"/>
  <c r="F1240" i="1"/>
  <c r="D1240" i="1"/>
  <c r="H1241" i="1"/>
  <c r="C1241" i="1"/>
  <c r="B1242" i="1"/>
  <c r="H1240" i="4" l="1"/>
  <c r="B1241" i="4"/>
  <c r="C1240" i="4"/>
  <c r="F1239" i="4"/>
  <c r="E1239" i="4"/>
  <c r="D1239" i="4"/>
  <c r="F1339" i="3"/>
  <c r="D1339" i="3"/>
  <c r="E1339" i="3"/>
  <c r="B1341" i="3"/>
  <c r="H1340" i="3"/>
  <c r="C1340" i="3"/>
  <c r="E1241" i="1"/>
  <c r="F1241" i="1"/>
  <c r="D1241" i="1"/>
  <c r="H1242" i="1"/>
  <c r="C1242" i="1"/>
  <c r="B1243" i="1"/>
  <c r="E1240" i="4" l="1"/>
  <c r="D1240" i="4"/>
  <c r="F1240" i="4"/>
  <c r="C1241" i="4"/>
  <c r="H1241" i="4"/>
  <c r="B1242" i="4"/>
  <c r="F1340" i="3"/>
  <c r="D1340" i="3"/>
  <c r="E1340" i="3"/>
  <c r="B1342" i="3"/>
  <c r="H1341" i="3"/>
  <c r="C1341" i="3"/>
  <c r="E1242" i="1"/>
  <c r="F1242" i="1"/>
  <c r="D1242" i="1"/>
  <c r="H1243" i="1"/>
  <c r="C1243" i="1"/>
  <c r="B1244" i="1"/>
  <c r="H1242" i="4" l="1"/>
  <c r="B1243" i="4"/>
  <c r="C1242" i="4"/>
  <c r="F1241" i="4"/>
  <c r="D1241" i="4"/>
  <c r="E1241" i="4"/>
  <c r="F1341" i="3"/>
  <c r="D1341" i="3"/>
  <c r="E1341" i="3"/>
  <c r="B1343" i="3"/>
  <c r="H1342" i="3"/>
  <c r="C1342" i="3"/>
  <c r="E1243" i="1"/>
  <c r="F1243" i="1"/>
  <c r="D1243" i="1"/>
  <c r="H1244" i="1"/>
  <c r="C1244" i="1"/>
  <c r="B1245" i="1"/>
  <c r="E1242" i="4" l="1"/>
  <c r="D1242" i="4"/>
  <c r="F1242" i="4"/>
  <c r="C1243" i="4"/>
  <c r="H1243" i="4"/>
  <c r="B1244" i="4"/>
  <c r="F1342" i="3"/>
  <c r="D1342" i="3"/>
  <c r="E1342" i="3"/>
  <c r="B1344" i="3"/>
  <c r="H1343" i="3"/>
  <c r="C1343" i="3"/>
  <c r="E1244" i="1"/>
  <c r="F1244" i="1"/>
  <c r="D1244" i="1"/>
  <c r="H1245" i="1"/>
  <c r="C1245" i="1"/>
  <c r="B1246" i="1"/>
  <c r="H1244" i="4" l="1"/>
  <c r="B1245" i="4"/>
  <c r="C1244" i="4"/>
  <c r="F1243" i="4"/>
  <c r="E1243" i="4"/>
  <c r="D1243" i="4"/>
  <c r="F1343" i="3"/>
  <c r="D1343" i="3"/>
  <c r="E1343" i="3"/>
  <c r="B1345" i="3"/>
  <c r="H1344" i="3"/>
  <c r="C1344" i="3"/>
  <c r="E1245" i="1"/>
  <c r="F1245" i="1"/>
  <c r="D1245" i="1"/>
  <c r="H1246" i="1"/>
  <c r="C1246" i="1"/>
  <c r="B1247" i="1"/>
  <c r="E1244" i="4" l="1"/>
  <c r="D1244" i="4"/>
  <c r="F1244" i="4"/>
  <c r="C1245" i="4"/>
  <c r="H1245" i="4"/>
  <c r="B1246" i="4"/>
  <c r="F1344" i="3"/>
  <c r="D1344" i="3"/>
  <c r="E1344" i="3"/>
  <c r="B1346" i="3"/>
  <c r="H1345" i="3"/>
  <c r="C1345" i="3"/>
  <c r="E1246" i="1"/>
  <c r="F1246" i="1"/>
  <c r="D1246" i="1"/>
  <c r="H1247" i="1"/>
  <c r="C1247" i="1"/>
  <c r="B1248" i="1"/>
  <c r="H1246" i="4" l="1"/>
  <c r="B1247" i="4"/>
  <c r="C1246" i="4"/>
  <c r="F1245" i="4"/>
  <c r="E1245" i="4"/>
  <c r="D1245" i="4"/>
  <c r="F1345" i="3"/>
  <c r="D1345" i="3"/>
  <c r="E1345" i="3"/>
  <c r="B1347" i="3"/>
  <c r="H1346" i="3"/>
  <c r="C1346" i="3"/>
  <c r="E1247" i="1"/>
  <c r="F1247" i="1"/>
  <c r="D1247" i="1"/>
  <c r="H1248" i="1"/>
  <c r="C1248" i="1"/>
  <c r="B1249" i="1"/>
  <c r="E1246" i="4" l="1"/>
  <c r="D1246" i="4"/>
  <c r="F1246" i="4"/>
  <c r="C1247" i="4"/>
  <c r="H1247" i="4"/>
  <c r="B1248" i="4"/>
  <c r="F1346" i="3"/>
  <c r="D1346" i="3"/>
  <c r="E1346" i="3"/>
  <c r="B1348" i="3"/>
  <c r="H1347" i="3"/>
  <c r="C1347" i="3"/>
  <c r="E1248" i="1"/>
  <c r="F1248" i="1"/>
  <c r="D1248" i="1"/>
  <c r="H1249" i="1"/>
  <c r="C1249" i="1"/>
  <c r="B1250" i="1"/>
  <c r="H1248" i="4" l="1"/>
  <c r="B1249" i="4"/>
  <c r="C1248" i="4"/>
  <c r="F1247" i="4"/>
  <c r="E1247" i="4"/>
  <c r="D1247" i="4"/>
  <c r="F1347" i="3"/>
  <c r="D1347" i="3"/>
  <c r="E1347" i="3"/>
  <c r="B1349" i="3"/>
  <c r="H1348" i="3"/>
  <c r="C1348" i="3"/>
  <c r="E1249" i="1"/>
  <c r="F1249" i="1"/>
  <c r="D1249" i="1"/>
  <c r="H1250" i="1"/>
  <c r="C1250" i="1"/>
  <c r="B1251" i="1"/>
  <c r="E1248" i="4" l="1"/>
  <c r="D1248" i="4"/>
  <c r="F1248" i="4"/>
  <c r="C1249" i="4"/>
  <c r="H1249" i="4"/>
  <c r="B1250" i="4"/>
  <c r="F1348" i="3"/>
  <c r="D1348" i="3"/>
  <c r="E1348" i="3"/>
  <c r="B1350" i="3"/>
  <c r="H1349" i="3"/>
  <c r="C1349" i="3"/>
  <c r="E1250" i="1"/>
  <c r="F1250" i="1"/>
  <c r="D1250" i="1"/>
  <c r="H1251" i="1"/>
  <c r="C1251" i="1"/>
  <c r="B1252" i="1"/>
  <c r="C1250" i="4" l="1"/>
  <c r="H1250" i="4"/>
  <c r="B1251" i="4"/>
  <c r="E1249" i="4"/>
  <c r="D1249" i="4"/>
  <c r="F1249" i="4"/>
  <c r="F1349" i="3"/>
  <c r="D1349" i="3"/>
  <c r="E1349" i="3"/>
  <c r="B1351" i="3"/>
  <c r="H1350" i="3"/>
  <c r="C1350" i="3"/>
  <c r="E1251" i="1"/>
  <c r="F1251" i="1"/>
  <c r="D1251" i="1"/>
  <c r="H1252" i="1"/>
  <c r="C1252" i="1"/>
  <c r="B1253" i="1"/>
  <c r="H1251" i="4" l="1"/>
  <c r="B1252" i="4"/>
  <c r="C1251" i="4"/>
  <c r="F1250" i="4"/>
  <c r="E1250" i="4"/>
  <c r="D1250" i="4"/>
  <c r="F1350" i="3"/>
  <c r="D1350" i="3"/>
  <c r="E1350" i="3"/>
  <c r="B1352" i="3"/>
  <c r="H1351" i="3"/>
  <c r="C1351" i="3"/>
  <c r="E1252" i="1"/>
  <c r="F1252" i="1"/>
  <c r="D1252" i="1"/>
  <c r="H1253" i="1"/>
  <c r="C1253" i="1"/>
  <c r="B1254" i="1"/>
  <c r="E1251" i="4" l="1"/>
  <c r="D1251" i="4"/>
  <c r="F1251" i="4"/>
  <c r="C1252" i="4"/>
  <c r="H1252" i="4"/>
  <c r="B1253" i="4"/>
  <c r="F1351" i="3"/>
  <c r="D1351" i="3"/>
  <c r="E1351" i="3"/>
  <c r="B1353" i="3"/>
  <c r="H1352" i="3"/>
  <c r="C1352" i="3"/>
  <c r="E1253" i="1"/>
  <c r="F1253" i="1"/>
  <c r="D1253" i="1"/>
  <c r="H1254" i="1"/>
  <c r="C1254" i="1"/>
  <c r="B1255" i="1"/>
  <c r="H1253" i="4" l="1"/>
  <c r="C1253" i="4"/>
  <c r="B1254" i="4"/>
  <c r="F1252" i="4"/>
  <c r="E1252" i="4"/>
  <c r="D1252" i="4"/>
  <c r="F1352" i="3"/>
  <c r="D1352" i="3"/>
  <c r="E1352" i="3"/>
  <c r="B1354" i="3"/>
  <c r="H1353" i="3"/>
  <c r="C1353" i="3"/>
  <c r="E1254" i="1"/>
  <c r="F1254" i="1"/>
  <c r="D1254" i="1"/>
  <c r="H1255" i="1"/>
  <c r="C1255" i="1"/>
  <c r="B1256" i="1"/>
  <c r="C1254" i="4" l="1"/>
  <c r="H1254" i="4"/>
  <c r="B1255" i="4"/>
  <c r="E1253" i="4"/>
  <c r="D1253" i="4"/>
  <c r="F1253" i="4"/>
  <c r="F1353" i="3"/>
  <c r="D1353" i="3"/>
  <c r="E1353" i="3"/>
  <c r="B1355" i="3"/>
  <c r="H1354" i="3"/>
  <c r="C1354" i="3"/>
  <c r="E1255" i="1"/>
  <c r="F1255" i="1"/>
  <c r="D1255" i="1"/>
  <c r="H1256" i="1"/>
  <c r="C1256" i="1"/>
  <c r="B1257" i="1"/>
  <c r="H1255" i="4" l="1"/>
  <c r="C1255" i="4"/>
  <c r="B1256" i="4"/>
  <c r="F1254" i="4"/>
  <c r="E1254" i="4"/>
  <c r="D1254" i="4"/>
  <c r="F1354" i="3"/>
  <c r="D1354" i="3"/>
  <c r="E1354" i="3"/>
  <c r="B1356" i="3"/>
  <c r="H1355" i="3"/>
  <c r="C1355" i="3"/>
  <c r="E1256" i="1"/>
  <c r="F1256" i="1"/>
  <c r="D1256" i="1"/>
  <c r="H1257" i="1"/>
  <c r="C1257" i="1"/>
  <c r="B1258" i="1"/>
  <c r="C1256" i="4" l="1"/>
  <c r="H1256" i="4"/>
  <c r="B1257" i="4"/>
  <c r="E1255" i="4"/>
  <c r="D1255" i="4"/>
  <c r="F1255" i="4"/>
  <c r="F1355" i="3"/>
  <c r="D1355" i="3"/>
  <c r="E1355" i="3"/>
  <c r="B1357" i="3"/>
  <c r="H1356" i="3"/>
  <c r="C1356" i="3"/>
  <c r="E1257" i="1"/>
  <c r="F1257" i="1"/>
  <c r="D1257" i="1"/>
  <c r="H1258" i="1"/>
  <c r="C1258" i="1"/>
  <c r="B1259" i="1"/>
  <c r="H1257" i="4" l="1"/>
  <c r="B1258" i="4"/>
  <c r="C1257" i="4"/>
  <c r="F1256" i="4"/>
  <c r="E1256" i="4"/>
  <c r="D1256" i="4"/>
  <c r="F1356" i="3"/>
  <c r="D1356" i="3"/>
  <c r="E1356" i="3"/>
  <c r="B1358" i="3"/>
  <c r="H1357" i="3"/>
  <c r="C1357" i="3"/>
  <c r="E1258" i="1"/>
  <c r="F1258" i="1"/>
  <c r="D1258" i="1"/>
  <c r="H1259" i="1"/>
  <c r="C1259" i="1"/>
  <c r="B1260" i="1"/>
  <c r="E1257" i="4" l="1"/>
  <c r="D1257" i="4"/>
  <c r="F1257" i="4"/>
  <c r="C1258" i="4"/>
  <c r="H1258" i="4"/>
  <c r="B1259" i="4"/>
  <c r="F1357" i="3"/>
  <c r="D1357" i="3"/>
  <c r="E1357" i="3"/>
  <c r="B1359" i="3"/>
  <c r="H1358" i="3"/>
  <c r="C1358" i="3"/>
  <c r="E1259" i="1"/>
  <c r="F1259" i="1"/>
  <c r="D1259" i="1"/>
  <c r="H1260" i="1"/>
  <c r="C1260" i="1"/>
  <c r="B1261" i="1"/>
  <c r="H1259" i="4" l="1"/>
  <c r="B1260" i="4"/>
  <c r="C1259" i="4"/>
  <c r="F1258" i="4"/>
  <c r="E1258" i="4"/>
  <c r="D1258" i="4"/>
  <c r="F1358" i="3"/>
  <c r="D1358" i="3"/>
  <c r="E1358" i="3"/>
  <c r="B1360" i="3"/>
  <c r="H1359" i="3"/>
  <c r="C1359" i="3"/>
  <c r="E1260" i="1"/>
  <c r="F1260" i="1"/>
  <c r="D1260" i="1"/>
  <c r="H1261" i="1"/>
  <c r="C1261" i="1"/>
  <c r="B1262" i="1"/>
  <c r="F1259" i="4" l="1"/>
  <c r="E1259" i="4"/>
  <c r="D1259" i="4"/>
  <c r="H1260" i="4"/>
  <c r="B1261" i="4"/>
  <c r="C1260" i="4"/>
  <c r="F1359" i="3"/>
  <c r="D1359" i="3"/>
  <c r="E1359" i="3"/>
  <c r="B1361" i="3"/>
  <c r="H1360" i="3"/>
  <c r="C1360" i="3"/>
  <c r="E1261" i="1"/>
  <c r="F1261" i="1"/>
  <c r="D1261" i="1"/>
  <c r="H1262" i="1"/>
  <c r="C1262" i="1"/>
  <c r="B1263" i="1"/>
  <c r="C1261" i="4" l="1"/>
  <c r="H1261" i="4"/>
  <c r="B1262" i="4"/>
  <c r="E1260" i="4"/>
  <c r="D1260" i="4"/>
  <c r="F1260" i="4"/>
  <c r="F1360" i="3"/>
  <c r="D1360" i="3"/>
  <c r="E1360" i="3"/>
  <c r="B1362" i="3"/>
  <c r="H1361" i="3"/>
  <c r="C1361" i="3"/>
  <c r="E1262" i="1"/>
  <c r="F1262" i="1"/>
  <c r="D1262" i="1"/>
  <c r="H1263" i="1"/>
  <c r="C1263" i="1"/>
  <c r="B1264" i="1"/>
  <c r="C1262" i="4" l="1"/>
  <c r="H1262" i="4"/>
  <c r="B1263" i="4"/>
  <c r="E1261" i="4"/>
  <c r="D1261" i="4"/>
  <c r="F1261" i="4"/>
  <c r="F1361" i="3"/>
  <c r="D1361" i="3"/>
  <c r="E1361" i="3"/>
  <c r="B1363" i="3"/>
  <c r="H1362" i="3"/>
  <c r="C1362" i="3"/>
  <c r="E1263" i="1"/>
  <c r="F1263" i="1"/>
  <c r="D1263" i="1"/>
  <c r="H1264" i="1"/>
  <c r="C1264" i="1"/>
  <c r="B1265" i="1"/>
  <c r="H1263" i="4" l="1"/>
  <c r="B1264" i="4"/>
  <c r="C1263" i="4"/>
  <c r="F1262" i="4"/>
  <c r="E1262" i="4"/>
  <c r="D1262" i="4"/>
  <c r="F1362" i="3"/>
  <c r="D1362" i="3"/>
  <c r="E1362" i="3"/>
  <c r="B1364" i="3"/>
  <c r="H1363" i="3"/>
  <c r="C1363" i="3"/>
  <c r="E1264" i="1"/>
  <c r="F1264" i="1"/>
  <c r="D1264" i="1"/>
  <c r="H1265" i="1"/>
  <c r="C1265" i="1"/>
  <c r="B1266" i="1"/>
  <c r="E1263" i="4" l="1"/>
  <c r="D1263" i="4"/>
  <c r="F1263" i="4"/>
  <c r="C1264" i="4"/>
  <c r="H1264" i="4"/>
  <c r="B1265" i="4"/>
  <c r="F1363" i="3"/>
  <c r="D1363" i="3"/>
  <c r="E1363" i="3"/>
  <c r="B1365" i="3"/>
  <c r="H1364" i="3"/>
  <c r="C1364" i="3"/>
  <c r="E1265" i="1"/>
  <c r="F1265" i="1"/>
  <c r="D1265" i="1"/>
  <c r="H1266" i="1"/>
  <c r="C1266" i="1"/>
  <c r="B1267" i="1"/>
  <c r="H1265" i="4" l="1"/>
  <c r="B1266" i="4"/>
  <c r="C1265" i="4"/>
  <c r="F1264" i="4"/>
  <c r="E1264" i="4"/>
  <c r="D1264" i="4"/>
  <c r="F1364" i="3"/>
  <c r="D1364" i="3"/>
  <c r="E1364" i="3"/>
  <c r="B1366" i="3"/>
  <c r="H1365" i="3"/>
  <c r="C1365" i="3"/>
  <c r="E1266" i="1"/>
  <c r="F1266" i="1"/>
  <c r="D1266" i="1"/>
  <c r="H1267" i="1"/>
  <c r="C1267" i="1"/>
  <c r="B1268" i="1"/>
  <c r="E1265" i="4" l="1"/>
  <c r="D1265" i="4"/>
  <c r="F1265" i="4"/>
  <c r="C1266" i="4"/>
  <c r="B1267" i="4"/>
  <c r="H1266" i="4"/>
  <c r="F1365" i="3"/>
  <c r="D1365" i="3"/>
  <c r="E1365" i="3"/>
  <c r="B1367" i="3"/>
  <c r="H1366" i="3"/>
  <c r="C1366" i="3"/>
  <c r="E1267" i="1"/>
  <c r="F1267" i="1"/>
  <c r="D1267" i="1"/>
  <c r="H1268" i="1"/>
  <c r="C1268" i="1"/>
  <c r="B1269" i="1"/>
  <c r="H1267" i="4" l="1"/>
  <c r="B1268" i="4"/>
  <c r="C1267" i="4"/>
  <c r="F1266" i="4"/>
  <c r="E1266" i="4"/>
  <c r="D1266" i="4"/>
  <c r="F1366" i="3"/>
  <c r="D1366" i="3"/>
  <c r="E1366" i="3"/>
  <c r="B1368" i="3"/>
  <c r="H1367" i="3"/>
  <c r="C1367" i="3"/>
  <c r="E1268" i="1"/>
  <c r="F1268" i="1"/>
  <c r="D1268" i="1"/>
  <c r="H1269" i="1"/>
  <c r="C1269" i="1"/>
  <c r="B1270" i="1"/>
  <c r="F1267" i="4" l="1"/>
  <c r="E1267" i="4"/>
  <c r="D1267" i="4"/>
  <c r="H1268" i="4"/>
  <c r="B1269" i="4"/>
  <c r="C1268" i="4"/>
  <c r="F1367" i="3"/>
  <c r="D1367" i="3"/>
  <c r="E1367" i="3"/>
  <c r="B1369" i="3"/>
  <c r="H1368" i="3"/>
  <c r="C1368" i="3"/>
  <c r="E1269" i="1"/>
  <c r="F1269" i="1"/>
  <c r="D1269" i="1"/>
  <c r="H1270" i="1"/>
  <c r="C1270" i="1"/>
  <c r="B1271" i="1"/>
  <c r="C1269" i="4" l="1"/>
  <c r="H1269" i="4"/>
  <c r="B1270" i="4"/>
  <c r="E1268" i="4"/>
  <c r="D1268" i="4"/>
  <c r="F1268" i="4"/>
  <c r="F1368" i="3"/>
  <c r="D1368" i="3"/>
  <c r="E1368" i="3"/>
  <c r="B1370" i="3"/>
  <c r="H1369" i="3"/>
  <c r="C1369" i="3"/>
  <c r="E1270" i="1"/>
  <c r="F1270" i="1"/>
  <c r="D1270" i="1"/>
  <c r="H1271" i="1"/>
  <c r="C1271" i="1"/>
  <c r="B1272" i="1"/>
  <c r="H1270" i="4" l="1"/>
  <c r="B1271" i="4"/>
  <c r="C1270" i="4"/>
  <c r="F1269" i="4"/>
  <c r="E1269" i="4"/>
  <c r="D1269" i="4"/>
  <c r="F1369" i="3"/>
  <c r="D1369" i="3"/>
  <c r="E1369" i="3"/>
  <c r="B1371" i="3"/>
  <c r="H1370" i="3"/>
  <c r="C1370" i="3"/>
  <c r="E1271" i="1"/>
  <c r="F1271" i="1"/>
  <c r="D1271" i="1"/>
  <c r="H1272" i="1"/>
  <c r="C1272" i="1"/>
  <c r="B1273" i="1"/>
  <c r="E1270" i="4" l="1"/>
  <c r="D1270" i="4"/>
  <c r="F1270" i="4"/>
  <c r="C1271" i="4"/>
  <c r="H1271" i="4"/>
  <c r="B1272" i="4"/>
  <c r="F1370" i="3"/>
  <c r="D1370" i="3"/>
  <c r="E1370" i="3"/>
  <c r="B1372" i="3"/>
  <c r="H1371" i="3"/>
  <c r="C1371" i="3"/>
  <c r="E1272" i="1"/>
  <c r="F1272" i="1"/>
  <c r="D1272" i="1"/>
  <c r="H1273" i="1"/>
  <c r="C1273" i="1"/>
  <c r="B1274" i="1"/>
  <c r="H1272" i="4" l="1"/>
  <c r="B1273" i="4"/>
  <c r="C1272" i="4"/>
  <c r="F1271" i="4"/>
  <c r="E1271" i="4"/>
  <c r="D1271" i="4"/>
  <c r="F1371" i="3"/>
  <c r="D1371" i="3"/>
  <c r="E1371" i="3"/>
  <c r="B1373" i="3"/>
  <c r="H1372" i="3"/>
  <c r="C1372" i="3"/>
  <c r="E1273" i="1"/>
  <c r="F1273" i="1"/>
  <c r="D1273" i="1"/>
  <c r="H1274" i="1"/>
  <c r="C1274" i="1"/>
  <c r="B1275" i="1"/>
  <c r="E1272" i="4" l="1"/>
  <c r="D1272" i="4"/>
  <c r="F1272" i="4"/>
  <c r="C1273" i="4"/>
  <c r="H1273" i="4"/>
  <c r="B1274" i="4"/>
  <c r="F1372" i="3"/>
  <c r="D1372" i="3"/>
  <c r="E1372" i="3"/>
  <c r="B1374" i="3"/>
  <c r="H1373" i="3"/>
  <c r="C1373" i="3"/>
  <c r="E1274" i="1"/>
  <c r="F1274" i="1"/>
  <c r="D1274" i="1"/>
  <c r="H1275" i="1"/>
  <c r="C1275" i="1"/>
  <c r="B1276" i="1"/>
  <c r="H1274" i="4" l="1"/>
  <c r="B1275" i="4"/>
  <c r="C1274" i="4"/>
  <c r="F1273" i="4"/>
  <c r="D1273" i="4"/>
  <c r="E1273" i="4"/>
  <c r="F1373" i="3"/>
  <c r="D1373" i="3"/>
  <c r="E1373" i="3"/>
  <c r="B1375" i="3"/>
  <c r="H1374" i="3"/>
  <c r="C1374" i="3"/>
  <c r="E1275" i="1"/>
  <c r="F1275" i="1"/>
  <c r="D1275" i="1"/>
  <c r="H1276" i="1"/>
  <c r="C1276" i="1"/>
  <c r="B1277" i="1"/>
  <c r="E1274" i="4" l="1"/>
  <c r="D1274" i="4"/>
  <c r="F1274" i="4"/>
  <c r="C1275" i="4"/>
  <c r="B1276" i="4"/>
  <c r="H1275" i="4"/>
  <c r="F1374" i="3"/>
  <c r="D1374" i="3"/>
  <c r="E1374" i="3"/>
  <c r="B1376" i="3"/>
  <c r="H1375" i="3"/>
  <c r="C1375" i="3"/>
  <c r="E1276" i="1"/>
  <c r="F1276" i="1"/>
  <c r="D1276" i="1"/>
  <c r="H1277" i="1"/>
  <c r="C1277" i="1"/>
  <c r="B1278" i="1"/>
  <c r="H1276" i="4" l="1"/>
  <c r="B1277" i="4"/>
  <c r="C1276" i="4"/>
  <c r="F1275" i="4"/>
  <c r="E1275" i="4"/>
  <c r="D1275" i="4"/>
  <c r="F1375" i="3"/>
  <c r="D1375" i="3"/>
  <c r="E1375" i="3"/>
  <c r="B1377" i="3"/>
  <c r="H1376" i="3"/>
  <c r="C1376" i="3"/>
  <c r="E1277" i="1"/>
  <c r="F1277" i="1"/>
  <c r="D1277" i="1"/>
  <c r="H1278" i="1"/>
  <c r="C1278" i="1"/>
  <c r="B1279" i="1"/>
  <c r="E1276" i="4" l="1"/>
  <c r="D1276" i="4"/>
  <c r="F1276" i="4"/>
  <c r="C1277" i="4"/>
  <c r="H1277" i="4"/>
  <c r="B1278" i="4"/>
  <c r="F1376" i="3"/>
  <c r="D1376" i="3"/>
  <c r="E1376" i="3"/>
  <c r="B1378" i="3"/>
  <c r="H1377" i="3"/>
  <c r="C1377" i="3"/>
  <c r="E1278" i="1"/>
  <c r="F1278" i="1"/>
  <c r="D1278" i="1"/>
  <c r="H1279" i="1"/>
  <c r="C1279" i="1"/>
  <c r="B1280" i="1"/>
  <c r="B1279" i="4" l="1"/>
  <c r="C1278" i="4"/>
  <c r="H1278" i="4"/>
  <c r="F1277" i="4"/>
  <c r="E1277" i="4"/>
  <c r="D1277" i="4"/>
  <c r="F1377" i="3"/>
  <c r="D1377" i="3"/>
  <c r="E1377" i="3"/>
  <c r="B1379" i="3"/>
  <c r="H1378" i="3"/>
  <c r="C1378" i="3"/>
  <c r="E1279" i="1"/>
  <c r="F1279" i="1"/>
  <c r="D1279" i="1"/>
  <c r="H1280" i="1"/>
  <c r="C1280" i="1"/>
  <c r="B1281" i="1"/>
  <c r="C1279" i="4" l="1"/>
  <c r="H1279" i="4"/>
  <c r="B1280" i="4"/>
  <c r="E1278" i="4"/>
  <c r="D1278" i="4"/>
  <c r="F1278" i="4"/>
  <c r="F1378" i="3"/>
  <c r="D1378" i="3"/>
  <c r="E1378" i="3"/>
  <c r="B1380" i="3"/>
  <c r="H1379" i="3"/>
  <c r="C1379" i="3"/>
  <c r="E1280" i="1"/>
  <c r="F1280" i="1"/>
  <c r="D1280" i="1"/>
  <c r="H1281" i="1"/>
  <c r="C1281" i="1"/>
  <c r="B1282" i="1"/>
  <c r="H1280" i="4" l="1"/>
  <c r="B1281" i="4"/>
  <c r="C1280" i="4"/>
  <c r="F1279" i="4"/>
  <c r="D1279" i="4"/>
  <c r="E1279" i="4"/>
  <c r="F1379" i="3"/>
  <c r="D1379" i="3"/>
  <c r="E1379" i="3"/>
  <c r="B1381" i="3"/>
  <c r="H1380" i="3"/>
  <c r="C1380" i="3"/>
  <c r="E1281" i="1"/>
  <c r="F1281" i="1"/>
  <c r="D1281" i="1"/>
  <c r="H1282" i="1"/>
  <c r="C1282" i="1"/>
  <c r="B1283" i="1"/>
  <c r="E1280" i="4" l="1"/>
  <c r="D1280" i="4"/>
  <c r="F1280" i="4"/>
  <c r="C1281" i="4"/>
  <c r="H1281" i="4"/>
  <c r="B1282" i="4"/>
  <c r="F1380" i="3"/>
  <c r="D1380" i="3"/>
  <c r="E1380" i="3"/>
  <c r="B1382" i="3"/>
  <c r="H1381" i="3"/>
  <c r="C1381" i="3"/>
  <c r="E1282" i="1"/>
  <c r="F1282" i="1"/>
  <c r="D1282" i="1"/>
  <c r="H1283" i="1"/>
  <c r="C1283" i="1"/>
  <c r="B1284" i="1"/>
  <c r="H1282" i="4" l="1"/>
  <c r="B1283" i="4"/>
  <c r="C1282" i="4"/>
  <c r="F1281" i="4"/>
  <c r="E1281" i="4"/>
  <c r="D1281" i="4"/>
  <c r="F1381" i="3"/>
  <c r="D1381" i="3"/>
  <c r="E1381" i="3"/>
  <c r="B1383" i="3"/>
  <c r="H1382" i="3"/>
  <c r="C1382" i="3"/>
  <c r="E1283" i="1"/>
  <c r="F1283" i="1"/>
  <c r="D1283" i="1"/>
  <c r="H1284" i="1"/>
  <c r="C1284" i="1"/>
  <c r="B1285" i="1"/>
  <c r="E1282" i="4" l="1"/>
  <c r="D1282" i="4"/>
  <c r="F1282" i="4"/>
  <c r="C1283" i="4"/>
  <c r="H1283" i="4"/>
  <c r="B1284" i="4"/>
  <c r="F1382" i="3"/>
  <c r="D1382" i="3"/>
  <c r="E1382" i="3"/>
  <c r="B1384" i="3"/>
  <c r="H1383" i="3"/>
  <c r="C1383" i="3"/>
  <c r="E1284" i="1"/>
  <c r="F1284" i="1"/>
  <c r="D1284" i="1"/>
  <c r="H1285" i="1"/>
  <c r="C1285" i="1"/>
  <c r="B1286" i="1"/>
  <c r="H1284" i="4" l="1"/>
  <c r="B1285" i="4"/>
  <c r="C1284" i="4"/>
  <c r="F1283" i="4"/>
  <c r="E1283" i="4"/>
  <c r="D1283" i="4"/>
  <c r="F1383" i="3"/>
  <c r="D1383" i="3"/>
  <c r="E1383" i="3"/>
  <c r="B1385" i="3"/>
  <c r="H1384" i="3"/>
  <c r="C1384" i="3"/>
  <c r="E1285" i="1"/>
  <c r="F1285" i="1"/>
  <c r="D1285" i="1"/>
  <c r="H1286" i="1"/>
  <c r="C1286" i="1"/>
  <c r="B1287" i="1"/>
  <c r="E1284" i="4" l="1"/>
  <c r="D1284" i="4"/>
  <c r="F1284" i="4"/>
  <c r="C1285" i="4"/>
  <c r="H1285" i="4"/>
  <c r="B1286" i="4"/>
  <c r="F1384" i="3"/>
  <c r="D1384" i="3"/>
  <c r="E1384" i="3"/>
  <c r="B1386" i="3"/>
  <c r="H1385" i="3"/>
  <c r="C1385" i="3"/>
  <c r="E1286" i="1"/>
  <c r="F1286" i="1"/>
  <c r="D1286" i="1"/>
  <c r="H1287" i="1"/>
  <c r="C1287" i="1"/>
  <c r="B1288" i="1"/>
  <c r="C1286" i="4" l="1"/>
  <c r="H1286" i="4"/>
  <c r="B1287" i="4"/>
  <c r="E1285" i="4"/>
  <c r="D1285" i="4"/>
  <c r="F1285" i="4"/>
  <c r="F1385" i="3"/>
  <c r="D1385" i="3"/>
  <c r="E1385" i="3"/>
  <c r="B1387" i="3"/>
  <c r="H1386" i="3"/>
  <c r="C1386" i="3"/>
  <c r="E1287" i="1"/>
  <c r="F1287" i="1"/>
  <c r="D1287" i="1"/>
  <c r="H1288" i="1"/>
  <c r="C1288" i="1"/>
  <c r="B1289" i="1"/>
  <c r="H1287" i="4" l="1"/>
  <c r="B1288" i="4"/>
  <c r="C1287" i="4"/>
  <c r="F1286" i="4"/>
  <c r="E1286" i="4"/>
  <c r="D1286" i="4"/>
  <c r="F1386" i="3"/>
  <c r="D1386" i="3"/>
  <c r="E1386" i="3"/>
  <c r="B1388" i="3"/>
  <c r="H1387" i="3"/>
  <c r="C1387" i="3"/>
  <c r="E1288" i="1"/>
  <c r="F1288" i="1"/>
  <c r="D1288" i="1"/>
  <c r="H1289" i="1"/>
  <c r="C1289" i="1"/>
  <c r="B1290" i="1"/>
  <c r="E1287" i="4" l="1"/>
  <c r="D1287" i="4"/>
  <c r="F1287" i="4"/>
  <c r="C1288" i="4"/>
  <c r="H1288" i="4"/>
  <c r="B1289" i="4"/>
  <c r="F1387" i="3"/>
  <c r="D1387" i="3"/>
  <c r="E1387" i="3"/>
  <c r="B1389" i="3"/>
  <c r="H1388" i="3"/>
  <c r="C1388" i="3"/>
  <c r="E1289" i="1"/>
  <c r="F1289" i="1"/>
  <c r="D1289" i="1"/>
  <c r="H1290" i="1"/>
  <c r="C1290" i="1"/>
  <c r="B1291" i="1"/>
  <c r="H1289" i="4" l="1"/>
  <c r="B1290" i="4"/>
  <c r="C1289" i="4"/>
  <c r="F1288" i="4"/>
  <c r="E1288" i="4"/>
  <c r="D1288" i="4"/>
  <c r="F1388" i="3"/>
  <c r="D1388" i="3"/>
  <c r="E1388" i="3"/>
  <c r="B1390" i="3"/>
  <c r="H1389" i="3"/>
  <c r="C1389" i="3"/>
  <c r="E1290" i="1"/>
  <c r="F1290" i="1"/>
  <c r="D1290" i="1"/>
  <c r="H1291" i="1"/>
  <c r="C1291" i="1"/>
  <c r="B1292" i="1"/>
  <c r="E1289" i="4" l="1"/>
  <c r="D1289" i="4"/>
  <c r="F1289" i="4"/>
  <c r="C1290" i="4"/>
  <c r="H1290" i="4"/>
  <c r="B1291" i="4"/>
  <c r="F1389" i="3"/>
  <c r="D1389" i="3"/>
  <c r="E1389" i="3"/>
  <c r="B1391" i="3"/>
  <c r="H1390" i="3"/>
  <c r="C1390" i="3"/>
  <c r="E1291" i="1"/>
  <c r="F1291" i="1"/>
  <c r="D1291" i="1"/>
  <c r="H1292" i="1"/>
  <c r="C1292" i="1"/>
  <c r="B1293" i="1"/>
  <c r="H1291" i="4" l="1"/>
  <c r="B1292" i="4"/>
  <c r="C1291" i="4"/>
  <c r="F1290" i="4"/>
  <c r="E1290" i="4"/>
  <c r="D1290" i="4"/>
  <c r="F1390" i="3"/>
  <c r="D1390" i="3"/>
  <c r="E1390" i="3"/>
  <c r="B1392" i="3"/>
  <c r="H1391" i="3"/>
  <c r="C1391" i="3"/>
  <c r="E1292" i="1"/>
  <c r="F1292" i="1"/>
  <c r="D1292" i="1"/>
  <c r="H1293" i="1"/>
  <c r="C1293" i="1"/>
  <c r="B1294" i="1"/>
  <c r="E1291" i="4" l="1"/>
  <c r="F1291" i="4"/>
  <c r="D1291" i="4"/>
  <c r="C1292" i="4"/>
  <c r="H1292" i="4"/>
  <c r="B1293" i="4"/>
  <c r="F1391" i="3"/>
  <c r="D1391" i="3"/>
  <c r="E1391" i="3"/>
  <c r="B1393" i="3"/>
  <c r="H1392" i="3"/>
  <c r="C1392" i="3"/>
  <c r="E1293" i="1"/>
  <c r="F1293" i="1"/>
  <c r="D1293" i="1"/>
  <c r="H1294" i="1"/>
  <c r="C1294" i="1"/>
  <c r="B1295" i="1"/>
  <c r="H1293" i="4" l="1"/>
  <c r="B1294" i="4"/>
  <c r="C1293" i="4"/>
  <c r="F1292" i="4"/>
  <c r="D1292" i="4"/>
  <c r="E1292" i="4"/>
  <c r="F1392" i="3"/>
  <c r="D1392" i="3"/>
  <c r="E1392" i="3"/>
  <c r="B1394" i="3"/>
  <c r="H1393" i="3"/>
  <c r="C1393" i="3"/>
  <c r="E1294" i="1"/>
  <c r="F1294" i="1"/>
  <c r="D1294" i="1"/>
  <c r="H1295" i="1"/>
  <c r="C1295" i="1"/>
  <c r="B1296" i="1"/>
  <c r="E1293" i="4" l="1"/>
  <c r="D1293" i="4"/>
  <c r="F1293" i="4"/>
  <c r="C1294" i="4"/>
  <c r="H1294" i="4"/>
  <c r="B1295" i="4"/>
  <c r="F1393" i="3"/>
  <c r="D1393" i="3"/>
  <c r="E1393" i="3"/>
  <c r="B1395" i="3"/>
  <c r="H1394" i="3"/>
  <c r="C1394" i="3"/>
  <c r="E1295" i="1"/>
  <c r="F1295" i="1"/>
  <c r="D1295" i="1"/>
  <c r="H1296" i="1"/>
  <c r="C1296" i="1"/>
  <c r="B1297" i="1"/>
  <c r="H1295" i="4" l="1"/>
  <c r="B1296" i="4"/>
  <c r="C1295" i="4"/>
  <c r="F1294" i="4"/>
  <c r="E1294" i="4"/>
  <c r="D1294" i="4"/>
  <c r="F1394" i="3"/>
  <c r="D1394" i="3"/>
  <c r="E1394" i="3"/>
  <c r="B1396" i="3"/>
  <c r="H1395" i="3"/>
  <c r="C1395" i="3"/>
  <c r="E1296" i="1"/>
  <c r="F1296" i="1"/>
  <c r="D1296" i="1"/>
  <c r="H1297" i="1"/>
  <c r="C1297" i="1"/>
  <c r="B1298" i="1"/>
  <c r="E1295" i="4" l="1"/>
  <c r="D1295" i="4"/>
  <c r="F1295" i="4"/>
  <c r="C1296" i="4"/>
  <c r="H1296" i="4"/>
  <c r="B1297" i="4"/>
  <c r="F1395" i="3"/>
  <c r="D1395" i="3"/>
  <c r="E1395" i="3"/>
  <c r="B1397" i="3"/>
  <c r="H1396" i="3"/>
  <c r="C1396" i="3"/>
  <c r="E1297" i="1"/>
  <c r="F1297" i="1"/>
  <c r="D1297" i="1"/>
  <c r="H1298" i="1"/>
  <c r="C1298" i="1"/>
  <c r="B1299" i="1"/>
  <c r="C1297" i="4" l="1"/>
  <c r="H1297" i="4"/>
  <c r="B1298" i="4"/>
  <c r="E1296" i="4"/>
  <c r="D1296" i="4"/>
  <c r="F1296" i="4"/>
  <c r="F1396" i="3"/>
  <c r="D1396" i="3"/>
  <c r="E1396" i="3"/>
  <c r="B1398" i="3"/>
  <c r="H1397" i="3"/>
  <c r="C1397" i="3"/>
  <c r="E1298" i="1"/>
  <c r="F1298" i="1"/>
  <c r="D1298" i="1"/>
  <c r="H1299" i="1"/>
  <c r="C1299" i="1"/>
  <c r="B1300" i="1"/>
  <c r="C1298" i="4" l="1"/>
  <c r="H1298" i="4"/>
  <c r="B1299" i="4"/>
  <c r="E1297" i="4"/>
  <c r="D1297" i="4"/>
  <c r="F1297" i="4"/>
  <c r="F1397" i="3"/>
  <c r="D1397" i="3"/>
  <c r="E1397" i="3"/>
  <c r="B1399" i="3"/>
  <c r="H1398" i="3"/>
  <c r="C1398" i="3"/>
  <c r="E1299" i="1"/>
  <c r="F1299" i="1"/>
  <c r="D1299" i="1"/>
  <c r="H1300" i="1"/>
  <c r="C1300" i="1"/>
  <c r="B1301" i="1"/>
  <c r="C1299" i="4" l="1"/>
  <c r="H1299" i="4"/>
  <c r="B1300" i="4"/>
  <c r="E1298" i="4"/>
  <c r="D1298" i="4"/>
  <c r="F1298" i="4"/>
  <c r="F1398" i="3"/>
  <c r="D1398" i="3"/>
  <c r="E1398" i="3"/>
  <c r="B1400" i="3"/>
  <c r="H1399" i="3"/>
  <c r="C1399" i="3"/>
  <c r="E1300" i="1"/>
  <c r="F1300" i="1"/>
  <c r="D1300" i="1"/>
  <c r="H1301" i="1"/>
  <c r="C1301" i="1"/>
  <c r="B1302" i="1"/>
  <c r="C1300" i="4" l="1"/>
  <c r="H1300" i="4"/>
  <c r="B1301" i="4"/>
  <c r="E1299" i="4"/>
  <c r="D1299" i="4"/>
  <c r="F1299" i="4"/>
  <c r="F1399" i="3"/>
  <c r="D1399" i="3"/>
  <c r="E1399" i="3"/>
  <c r="B1401" i="3"/>
  <c r="H1400" i="3"/>
  <c r="C1400" i="3"/>
  <c r="E1301" i="1"/>
  <c r="F1301" i="1"/>
  <c r="D1301" i="1"/>
  <c r="H1302" i="1"/>
  <c r="C1302" i="1"/>
  <c r="B1303" i="1"/>
  <c r="C1301" i="4" l="1"/>
  <c r="H1301" i="4"/>
  <c r="B1302" i="4"/>
  <c r="E1300" i="4"/>
  <c r="D1300" i="4"/>
  <c r="F1300" i="4"/>
  <c r="F1400" i="3"/>
  <c r="D1400" i="3"/>
  <c r="E1400" i="3"/>
  <c r="B1402" i="3"/>
  <c r="H1401" i="3"/>
  <c r="C1401" i="3"/>
  <c r="E1302" i="1"/>
  <c r="F1302" i="1"/>
  <c r="D1302" i="1"/>
  <c r="H1303" i="1"/>
  <c r="C1303" i="1"/>
  <c r="B1304" i="1"/>
  <c r="C1302" i="4" l="1"/>
  <c r="H1302" i="4"/>
  <c r="B1303" i="4"/>
  <c r="E1301" i="4"/>
  <c r="D1301" i="4"/>
  <c r="F1301" i="4"/>
  <c r="F1401" i="3"/>
  <c r="D1401" i="3"/>
  <c r="E1401" i="3"/>
  <c r="B1403" i="3"/>
  <c r="H1402" i="3"/>
  <c r="C1402" i="3"/>
  <c r="E1303" i="1"/>
  <c r="F1303" i="1"/>
  <c r="D1303" i="1"/>
  <c r="H1304" i="1"/>
  <c r="C1304" i="1"/>
  <c r="B1305" i="1"/>
  <c r="C1303" i="4" l="1"/>
  <c r="B1304" i="4"/>
  <c r="H1303" i="4"/>
  <c r="E1302" i="4"/>
  <c r="D1302" i="4"/>
  <c r="F1302" i="4"/>
  <c r="F1402" i="3"/>
  <c r="D1402" i="3"/>
  <c r="E1402" i="3"/>
  <c r="B1404" i="3"/>
  <c r="H1403" i="3"/>
  <c r="C1403" i="3"/>
  <c r="E1304" i="1"/>
  <c r="F1304" i="1"/>
  <c r="D1304" i="1"/>
  <c r="H1305" i="1"/>
  <c r="C1305" i="1"/>
  <c r="B1306" i="1"/>
  <c r="E1303" i="4" l="1"/>
  <c r="D1303" i="4"/>
  <c r="F1303" i="4"/>
  <c r="C1304" i="4"/>
  <c r="H1304" i="4"/>
  <c r="B1305" i="4"/>
  <c r="F1403" i="3"/>
  <c r="D1403" i="3"/>
  <c r="E1403" i="3"/>
  <c r="B1405" i="3"/>
  <c r="H1404" i="3"/>
  <c r="C1404" i="3"/>
  <c r="E1305" i="1"/>
  <c r="F1305" i="1"/>
  <c r="D1305" i="1"/>
  <c r="H1306" i="1"/>
  <c r="C1306" i="1"/>
  <c r="B1307" i="1"/>
  <c r="C1305" i="4" l="1"/>
  <c r="H1305" i="4"/>
  <c r="B1306" i="4"/>
  <c r="E1304" i="4"/>
  <c r="D1304" i="4"/>
  <c r="F1304" i="4"/>
  <c r="F1404" i="3"/>
  <c r="D1404" i="3"/>
  <c r="E1404" i="3"/>
  <c r="B1406" i="3"/>
  <c r="H1405" i="3"/>
  <c r="C1405" i="3"/>
  <c r="E1306" i="1"/>
  <c r="F1306" i="1"/>
  <c r="D1306" i="1"/>
  <c r="H1307" i="1"/>
  <c r="C1307" i="1"/>
  <c r="B1308" i="1"/>
  <c r="C1306" i="4" l="1"/>
  <c r="H1306" i="4"/>
  <c r="B1307" i="4"/>
  <c r="E1305" i="4"/>
  <c r="D1305" i="4"/>
  <c r="F1305" i="4"/>
  <c r="F1405" i="3"/>
  <c r="D1405" i="3"/>
  <c r="E1405" i="3"/>
  <c r="B1407" i="3"/>
  <c r="H1406" i="3"/>
  <c r="C1406" i="3"/>
  <c r="E1307" i="1"/>
  <c r="F1307" i="1"/>
  <c r="D1307" i="1"/>
  <c r="H1308" i="1"/>
  <c r="C1308" i="1"/>
  <c r="B1309" i="1"/>
  <c r="C1307" i="4" l="1"/>
  <c r="B1308" i="4"/>
  <c r="H1307" i="4"/>
  <c r="E1306" i="4"/>
  <c r="D1306" i="4"/>
  <c r="F1306" i="4"/>
  <c r="F1406" i="3"/>
  <c r="D1406" i="3"/>
  <c r="E1406" i="3"/>
  <c r="B1408" i="3"/>
  <c r="H1407" i="3"/>
  <c r="C1407" i="3"/>
  <c r="E1308" i="1"/>
  <c r="F1308" i="1"/>
  <c r="D1308" i="1"/>
  <c r="H1309" i="1"/>
  <c r="C1309" i="1"/>
  <c r="B1310" i="1"/>
  <c r="E1307" i="4" l="1"/>
  <c r="D1307" i="4"/>
  <c r="F1307" i="4"/>
  <c r="C1308" i="4"/>
  <c r="H1308" i="4"/>
  <c r="B1309" i="4"/>
  <c r="F1407" i="3"/>
  <c r="D1407" i="3"/>
  <c r="E1407" i="3"/>
  <c r="B1409" i="3"/>
  <c r="H1408" i="3"/>
  <c r="C1408" i="3"/>
  <c r="E1309" i="1"/>
  <c r="F1309" i="1"/>
  <c r="D1309" i="1"/>
  <c r="H1310" i="1"/>
  <c r="C1310" i="1"/>
  <c r="B1311" i="1"/>
  <c r="C1309" i="4" l="1"/>
  <c r="H1309" i="4"/>
  <c r="B1310" i="4"/>
  <c r="E1308" i="4"/>
  <c r="D1308" i="4"/>
  <c r="F1308" i="4"/>
  <c r="F1408" i="3"/>
  <c r="D1408" i="3"/>
  <c r="E1408" i="3"/>
  <c r="B1410" i="3"/>
  <c r="H1409" i="3"/>
  <c r="C1409" i="3"/>
  <c r="E1310" i="1"/>
  <c r="F1310" i="1"/>
  <c r="D1310" i="1"/>
  <c r="H1311" i="1"/>
  <c r="C1311" i="1"/>
  <c r="B1312" i="1"/>
  <c r="C1310" i="4" l="1"/>
  <c r="H1310" i="4"/>
  <c r="B1311" i="4"/>
  <c r="E1309" i="4"/>
  <c r="D1309" i="4"/>
  <c r="F1309" i="4"/>
  <c r="F1409" i="3"/>
  <c r="D1409" i="3"/>
  <c r="E1409" i="3"/>
  <c r="B1411" i="3"/>
  <c r="H1410" i="3"/>
  <c r="C1410" i="3"/>
  <c r="E1311" i="1"/>
  <c r="F1311" i="1"/>
  <c r="D1311" i="1"/>
  <c r="H1312" i="1"/>
  <c r="C1312" i="1"/>
  <c r="B1313" i="1"/>
  <c r="C1311" i="4" l="1"/>
  <c r="H1311" i="4"/>
  <c r="B1312" i="4"/>
  <c r="E1310" i="4"/>
  <c r="D1310" i="4"/>
  <c r="F1310" i="4"/>
  <c r="F1410" i="3"/>
  <c r="D1410" i="3"/>
  <c r="E1410" i="3"/>
  <c r="B1412" i="3"/>
  <c r="H1411" i="3"/>
  <c r="C1411" i="3"/>
  <c r="H1313" i="1"/>
  <c r="C1313" i="1"/>
  <c r="B1314" i="1"/>
  <c r="E1312" i="1"/>
  <c r="F1312" i="1"/>
  <c r="D1312" i="1"/>
  <c r="H1312" i="4" l="1"/>
  <c r="B1313" i="4"/>
  <c r="C1312" i="4"/>
  <c r="F1311" i="4"/>
  <c r="E1311" i="4"/>
  <c r="D1311" i="4"/>
  <c r="F1411" i="3"/>
  <c r="D1411" i="3"/>
  <c r="E1411" i="3"/>
  <c r="B1413" i="3"/>
  <c r="H1412" i="3"/>
  <c r="C1412" i="3"/>
  <c r="E1313" i="1"/>
  <c r="F1313" i="1"/>
  <c r="D1313" i="1"/>
  <c r="H1314" i="1"/>
  <c r="C1314" i="1"/>
  <c r="B1315" i="1"/>
  <c r="F1312" i="4" l="1"/>
  <c r="D1312" i="4"/>
  <c r="E1312" i="4"/>
  <c r="H1313" i="4"/>
  <c r="B1314" i="4"/>
  <c r="C1313" i="4"/>
  <c r="F1412" i="3"/>
  <c r="D1412" i="3"/>
  <c r="E1412" i="3"/>
  <c r="B1414" i="3"/>
  <c r="H1413" i="3"/>
  <c r="C1413" i="3"/>
  <c r="H1315" i="1"/>
  <c r="C1315" i="1"/>
  <c r="B1316" i="1"/>
  <c r="E1314" i="1"/>
  <c r="F1314" i="1"/>
  <c r="D1314" i="1"/>
  <c r="H1314" i="4" l="1"/>
  <c r="B1315" i="4"/>
  <c r="C1314" i="4"/>
  <c r="F1313" i="4"/>
  <c r="E1313" i="4"/>
  <c r="D1313" i="4"/>
  <c r="F1413" i="3"/>
  <c r="D1413" i="3"/>
  <c r="E1413" i="3"/>
  <c r="B1415" i="3"/>
  <c r="H1414" i="3"/>
  <c r="C1414" i="3"/>
  <c r="E1315" i="1"/>
  <c r="F1315" i="1"/>
  <c r="D1315" i="1"/>
  <c r="H1316" i="1"/>
  <c r="C1316" i="1"/>
  <c r="B1317" i="1"/>
  <c r="F1314" i="4" l="1"/>
  <c r="E1314" i="4"/>
  <c r="D1314" i="4"/>
  <c r="H1315" i="4"/>
  <c r="B1316" i="4"/>
  <c r="C1315" i="4"/>
  <c r="F1414" i="3"/>
  <c r="D1414" i="3"/>
  <c r="E1414" i="3"/>
  <c r="B1416" i="3"/>
  <c r="H1415" i="3"/>
  <c r="C1415" i="3"/>
  <c r="H1317" i="1"/>
  <c r="C1317" i="1"/>
  <c r="B1318" i="1"/>
  <c r="E1316" i="1"/>
  <c r="F1316" i="1"/>
  <c r="D1316" i="1"/>
  <c r="H1316" i="4" l="1"/>
  <c r="B1317" i="4"/>
  <c r="C1316" i="4"/>
  <c r="F1315" i="4"/>
  <c r="E1315" i="4"/>
  <c r="D1315" i="4"/>
  <c r="F1415" i="3"/>
  <c r="D1415" i="3"/>
  <c r="E1415" i="3"/>
  <c r="B1417" i="3"/>
  <c r="H1416" i="3"/>
  <c r="C1416" i="3"/>
  <c r="H1318" i="1"/>
  <c r="C1318" i="1"/>
  <c r="B1319" i="1"/>
  <c r="E1317" i="1"/>
  <c r="F1317" i="1"/>
  <c r="D1317" i="1"/>
  <c r="F1316" i="4" l="1"/>
  <c r="E1316" i="4"/>
  <c r="D1316" i="4"/>
  <c r="B1318" i="4"/>
  <c r="C1317" i="4"/>
  <c r="H1317" i="4"/>
  <c r="F1416" i="3"/>
  <c r="D1416" i="3"/>
  <c r="E1416" i="3"/>
  <c r="B1418" i="3"/>
  <c r="H1417" i="3"/>
  <c r="C1417" i="3"/>
  <c r="H1319" i="1"/>
  <c r="C1319" i="1"/>
  <c r="B1320" i="1"/>
  <c r="E1318" i="1"/>
  <c r="F1318" i="1"/>
  <c r="D1318" i="1"/>
  <c r="F1317" i="4" l="1"/>
  <c r="E1317" i="4"/>
  <c r="D1317" i="4"/>
  <c r="H1318" i="4"/>
  <c r="B1319" i="4"/>
  <c r="C1318" i="4"/>
  <c r="F1417" i="3"/>
  <c r="D1417" i="3"/>
  <c r="E1417" i="3"/>
  <c r="B1419" i="3"/>
  <c r="H1418" i="3"/>
  <c r="C1418" i="3"/>
  <c r="H1320" i="1"/>
  <c r="C1320" i="1"/>
  <c r="B1321" i="1"/>
  <c r="E1319" i="1"/>
  <c r="F1319" i="1"/>
  <c r="D1319" i="1"/>
  <c r="H1319" i="4" l="1"/>
  <c r="B1320" i="4"/>
  <c r="C1319" i="4"/>
  <c r="F1318" i="4"/>
  <c r="E1318" i="4"/>
  <c r="D1318" i="4"/>
  <c r="F1418" i="3"/>
  <c r="D1418" i="3"/>
  <c r="E1418" i="3"/>
  <c r="B1420" i="3"/>
  <c r="H1419" i="3"/>
  <c r="C1419" i="3"/>
  <c r="H1321" i="1"/>
  <c r="C1321" i="1"/>
  <c r="B1322" i="1"/>
  <c r="E1320" i="1"/>
  <c r="F1320" i="1"/>
  <c r="D1320" i="1"/>
  <c r="E1319" i="4" l="1"/>
  <c r="D1319" i="4"/>
  <c r="F1319" i="4"/>
  <c r="C1320" i="4"/>
  <c r="H1320" i="4"/>
  <c r="B1321" i="4"/>
  <c r="F1419" i="3"/>
  <c r="D1419" i="3"/>
  <c r="E1419" i="3"/>
  <c r="B1421" i="3"/>
  <c r="H1420" i="3"/>
  <c r="C1420" i="3"/>
  <c r="H1322" i="1"/>
  <c r="C1322" i="1"/>
  <c r="B1323" i="1"/>
  <c r="E1321" i="1"/>
  <c r="F1321" i="1"/>
  <c r="D1321" i="1"/>
  <c r="C1321" i="4" l="1"/>
  <c r="H1321" i="4"/>
  <c r="B1322" i="4"/>
  <c r="E1320" i="4"/>
  <c r="D1320" i="4"/>
  <c r="F1320" i="4"/>
  <c r="F1420" i="3"/>
  <c r="D1420" i="3"/>
  <c r="E1420" i="3"/>
  <c r="B1422" i="3"/>
  <c r="H1421" i="3"/>
  <c r="C1421" i="3"/>
  <c r="H1323" i="1"/>
  <c r="C1323" i="1"/>
  <c r="B1324" i="1"/>
  <c r="E1322" i="1"/>
  <c r="F1322" i="1"/>
  <c r="D1322" i="1"/>
  <c r="C1322" i="4" l="1"/>
  <c r="H1322" i="4"/>
  <c r="B1323" i="4"/>
  <c r="E1321" i="4"/>
  <c r="D1321" i="4"/>
  <c r="F1321" i="4"/>
  <c r="F1421" i="3"/>
  <c r="D1421" i="3"/>
  <c r="E1421" i="3"/>
  <c r="B1423" i="3"/>
  <c r="H1422" i="3"/>
  <c r="C1422" i="3"/>
  <c r="H1324" i="1"/>
  <c r="C1324" i="1"/>
  <c r="B1325" i="1"/>
  <c r="E1323" i="1"/>
  <c r="F1323" i="1"/>
  <c r="D1323" i="1"/>
  <c r="C1323" i="4" l="1"/>
  <c r="H1323" i="4"/>
  <c r="B1324" i="4"/>
  <c r="E1322" i="4"/>
  <c r="D1322" i="4"/>
  <c r="F1322" i="4"/>
  <c r="F1422" i="3"/>
  <c r="D1422" i="3"/>
  <c r="E1422" i="3"/>
  <c r="B1424" i="3"/>
  <c r="H1423" i="3"/>
  <c r="C1423" i="3"/>
  <c r="H1325" i="1"/>
  <c r="C1325" i="1"/>
  <c r="B1326" i="1"/>
  <c r="E1324" i="1"/>
  <c r="F1324" i="1"/>
  <c r="D1324" i="1"/>
  <c r="C1324" i="4" l="1"/>
  <c r="H1324" i="4"/>
  <c r="B1325" i="4"/>
  <c r="E1323" i="4"/>
  <c r="D1323" i="4"/>
  <c r="F1323" i="4"/>
  <c r="F1423" i="3"/>
  <c r="D1423" i="3"/>
  <c r="E1423" i="3"/>
  <c r="B1425" i="3"/>
  <c r="H1424" i="3"/>
  <c r="C1424" i="3"/>
  <c r="H1326" i="1"/>
  <c r="C1326" i="1"/>
  <c r="B1327" i="1"/>
  <c r="E1325" i="1"/>
  <c r="F1325" i="1"/>
  <c r="D1325" i="1"/>
  <c r="C1325" i="4" l="1"/>
  <c r="H1325" i="4"/>
  <c r="B1326" i="4"/>
  <c r="E1324" i="4"/>
  <c r="D1324" i="4"/>
  <c r="F1324" i="4"/>
  <c r="F1424" i="3"/>
  <c r="D1424" i="3"/>
  <c r="E1424" i="3"/>
  <c r="B1426" i="3"/>
  <c r="H1425" i="3"/>
  <c r="C1425" i="3"/>
  <c r="H1327" i="1"/>
  <c r="C1327" i="1"/>
  <c r="B1328" i="1"/>
  <c r="E1326" i="1"/>
  <c r="F1326" i="1"/>
  <c r="D1326" i="1"/>
  <c r="C1326" i="4" l="1"/>
  <c r="H1326" i="4"/>
  <c r="B1327" i="4"/>
  <c r="D1325" i="4"/>
  <c r="F1325" i="4"/>
  <c r="E1325" i="4"/>
  <c r="B1427" i="3"/>
  <c r="H1426" i="3"/>
  <c r="C1426" i="3"/>
  <c r="F1425" i="3"/>
  <c r="D1425" i="3"/>
  <c r="E1425" i="3"/>
  <c r="H1328" i="1"/>
  <c r="C1328" i="1"/>
  <c r="B1329" i="1"/>
  <c r="E1327" i="1"/>
  <c r="F1327" i="1"/>
  <c r="D1327" i="1"/>
  <c r="C1327" i="4" l="1"/>
  <c r="H1327" i="4"/>
  <c r="B1328" i="4"/>
  <c r="E1326" i="4"/>
  <c r="D1326" i="4"/>
  <c r="F1326" i="4"/>
  <c r="F1426" i="3"/>
  <c r="D1426" i="3"/>
  <c r="E1426" i="3"/>
  <c r="B1428" i="3"/>
  <c r="H1427" i="3"/>
  <c r="C1427" i="3"/>
  <c r="H1329" i="1"/>
  <c r="C1329" i="1"/>
  <c r="B1330" i="1"/>
  <c r="E1328" i="1"/>
  <c r="F1328" i="1"/>
  <c r="D1328" i="1"/>
  <c r="C1328" i="4" l="1"/>
  <c r="H1328" i="4"/>
  <c r="B1329" i="4"/>
  <c r="E1327" i="4"/>
  <c r="D1327" i="4"/>
  <c r="F1327" i="4"/>
  <c r="F1427" i="3"/>
  <c r="D1427" i="3"/>
  <c r="E1427" i="3"/>
  <c r="B1429" i="3"/>
  <c r="H1428" i="3"/>
  <c r="C1428" i="3"/>
  <c r="C1330" i="1"/>
  <c r="B1331" i="1"/>
  <c r="H1330" i="1"/>
  <c r="D1329" i="1"/>
  <c r="E1329" i="1"/>
  <c r="F1329" i="1"/>
  <c r="C1329" i="4" l="1"/>
  <c r="H1329" i="4"/>
  <c r="B1330" i="4"/>
  <c r="E1328" i="4"/>
  <c r="D1328" i="4"/>
  <c r="F1328" i="4"/>
  <c r="F1428" i="3"/>
  <c r="D1428" i="3"/>
  <c r="E1428" i="3"/>
  <c r="B1430" i="3"/>
  <c r="H1429" i="3"/>
  <c r="C1429" i="3"/>
  <c r="E1330" i="1"/>
  <c r="F1330" i="1"/>
  <c r="D1330" i="1"/>
  <c r="H1331" i="1"/>
  <c r="C1331" i="1"/>
  <c r="B1332" i="1"/>
  <c r="C1330" i="4" l="1"/>
  <c r="H1330" i="4"/>
  <c r="B1331" i="4"/>
  <c r="E1329" i="4"/>
  <c r="D1329" i="4"/>
  <c r="F1329" i="4"/>
  <c r="F1429" i="3"/>
  <c r="D1429" i="3"/>
  <c r="E1429" i="3"/>
  <c r="B1431" i="3"/>
  <c r="H1430" i="3"/>
  <c r="C1430" i="3"/>
  <c r="D1331" i="1"/>
  <c r="E1331" i="1"/>
  <c r="F1331" i="1"/>
  <c r="C1332" i="1"/>
  <c r="B1333" i="1"/>
  <c r="H1332" i="1"/>
  <c r="E1330" i="4" l="1"/>
  <c r="D1330" i="4"/>
  <c r="F1330" i="4"/>
  <c r="C1331" i="4"/>
  <c r="H1331" i="4"/>
  <c r="B1332" i="4"/>
  <c r="F1430" i="3"/>
  <c r="D1430" i="3"/>
  <c r="E1430" i="3"/>
  <c r="B1432" i="3"/>
  <c r="H1431" i="3"/>
  <c r="C1431" i="3"/>
  <c r="H1333" i="1"/>
  <c r="C1333" i="1"/>
  <c r="B1334" i="1"/>
  <c r="E1332" i="1"/>
  <c r="F1332" i="1"/>
  <c r="D1332" i="1"/>
  <c r="C1332" i="4" l="1"/>
  <c r="B1333" i="4"/>
  <c r="H1332" i="4"/>
  <c r="E1331" i="4"/>
  <c r="D1331" i="4"/>
  <c r="F1331" i="4"/>
  <c r="F1431" i="3"/>
  <c r="D1431" i="3"/>
  <c r="E1431" i="3"/>
  <c r="B1433" i="3"/>
  <c r="H1432" i="3"/>
  <c r="C1432" i="3"/>
  <c r="H1334" i="1"/>
  <c r="C1334" i="1"/>
  <c r="B1335" i="1"/>
  <c r="E1333" i="1"/>
  <c r="F1333" i="1"/>
  <c r="D1333" i="1"/>
  <c r="E1332" i="4" l="1"/>
  <c r="D1332" i="4"/>
  <c r="F1332" i="4"/>
  <c r="C1333" i="4"/>
  <c r="H1333" i="4"/>
  <c r="B1334" i="4"/>
  <c r="F1432" i="3"/>
  <c r="D1432" i="3"/>
  <c r="E1432" i="3"/>
  <c r="B1434" i="3"/>
  <c r="H1433" i="3"/>
  <c r="C1433" i="3"/>
  <c r="H1335" i="1"/>
  <c r="C1335" i="1"/>
  <c r="B1336" i="1"/>
  <c r="E1334" i="1"/>
  <c r="F1334" i="1"/>
  <c r="D1334" i="1"/>
  <c r="C1334" i="4" l="1"/>
  <c r="H1334" i="4"/>
  <c r="B1335" i="4"/>
  <c r="E1333" i="4"/>
  <c r="D1333" i="4"/>
  <c r="F1333" i="4"/>
  <c r="F1433" i="3"/>
  <c r="D1433" i="3"/>
  <c r="E1433" i="3"/>
  <c r="B1435" i="3"/>
  <c r="H1434" i="3"/>
  <c r="C1434" i="3"/>
  <c r="H1336" i="1"/>
  <c r="C1336" i="1"/>
  <c r="B1337" i="1"/>
  <c r="E1335" i="1"/>
  <c r="F1335" i="1"/>
  <c r="D1335" i="1"/>
  <c r="C1335" i="4" l="1"/>
  <c r="H1335" i="4"/>
  <c r="B1336" i="4"/>
  <c r="E1334" i="4"/>
  <c r="D1334" i="4"/>
  <c r="F1334" i="4"/>
  <c r="F1434" i="3"/>
  <c r="D1434" i="3"/>
  <c r="E1434" i="3"/>
  <c r="B1436" i="3"/>
  <c r="H1435" i="3"/>
  <c r="C1435" i="3"/>
  <c r="H1337" i="1"/>
  <c r="C1337" i="1"/>
  <c r="B1338" i="1"/>
  <c r="E1336" i="1"/>
  <c r="F1336" i="1"/>
  <c r="D1336" i="1"/>
  <c r="E1335" i="4" l="1"/>
  <c r="D1335" i="4"/>
  <c r="F1335" i="4"/>
  <c r="C1336" i="4"/>
  <c r="H1336" i="4"/>
  <c r="B1337" i="4"/>
  <c r="F1435" i="3"/>
  <c r="D1435" i="3"/>
  <c r="E1435" i="3"/>
  <c r="B1437" i="3"/>
  <c r="H1436" i="3"/>
  <c r="C1436" i="3"/>
  <c r="C1338" i="1"/>
  <c r="B1339" i="1"/>
  <c r="H1338" i="1"/>
  <c r="D1337" i="1"/>
  <c r="E1337" i="1"/>
  <c r="F1337" i="1"/>
  <c r="C1337" i="4" l="1"/>
  <c r="B1338" i="4"/>
  <c r="H1337" i="4"/>
  <c r="E1336" i="4"/>
  <c r="D1336" i="4"/>
  <c r="F1336" i="4"/>
  <c r="F1436" i="3"/>
  <c r="D1436" i="3"/>
  <c r="E1436" i="3"/>
  <c r="B1438" i="3"/>
  <c r="H1437" i="3"/>
  <c r="C1437" i="3"/>
  <c r="E1338" i="1"/>
  <c r="F1338" i="1"/>
  <c r="D1338" i="1"/>
  <c r="H1339" i="1"/>
  <c r="C1339" i="1"/>
  <c r="B1340" i="1"/>
  <c r="E1337" i="4" l="1"/>
  <c r="D1337" i="4"/>
  <c r="F1337" i="4"/>
  <c r="C1338" i="4"/>
  <c r="H1338" i="4"/>
  <c r="B1339" i="4"/>
  <c r="F1437" i="3"/>
  <c r="D1437" i="3"/>
  <c r="E1437" i="3"/>
  <c r="B1439" i="3"/>
  <c r="H1438" i="3"/>
  <c r="C1438" i="3"/>
  <c r="E1339" i="1"/>
  <c r="F1339" i="1"/>
  <c r="D1339" i="1"/>
  <c r="H1340" i="1"/>
  <c r="C1340" i="1"/>
  <c r="B1341" i="1"/>
  <c r="C1339" i="4" l="1"/>
  <c r="H1339" i="4"/>
  <c r="B1340" i="4"/>
  <c r="E1338" i="4"/>
  <c r="D1338" i="4"/>
  <c r="F1338" i="4"/>
  <c r="F1438" i="3"/>
  <c r="D1438" i="3"/>
  <c r="E1438" i="3"/>
  <c r="B1440" i="3"/>
  <c r="H1439" i="3"/>
  <c r="C1439" i="3"/>
  <c r="E1340" i="1"/>
  <c r="F1340" i="1"/>
  <c r="D1340" i="1"/>
  <c r="H1341" i="1"/>
  <c r="C1341" i="1"/>
  <c r="B1342" i="1"/>
  <c r="C1340" i="4" l="1"/>
  <c r="H1340" i="4"/>
  <c r="B1341" i="4"/>
  <c r="E1339" i="4"/>
  <c r="D1339" i="4"/>
  <c r="F1339" i="4"/>
  <c r="F1439" i="3"/>
  <c r="D1439" i="3"/>
  <c r="E1439" i="3"/>
  <c r="B1441" i="3"/>
  <c r="H1440" i="3"/>
  <c r="C1440" i="3"/>
  <c r="E1341" i="1"/>
  <c r="F1341" i="1"/>
  <c r="D1341" i="1"/>
  <c r="H1342" i="1"/>
  <c r="C1342" i="1"/>
  <c r="B1343" i="1"/>
  <c r="C1341" i="4" l="1"/>
  <c r="H1341" i="4"/>
  <c r="B1342" i="4"/>
  <c r="E1340" i="4"/>
  <c r="D1340" i="4"/>
  <c r="F1340" i="4"/>
  <c r="F1440" i="3"/>
  <c r="D1440" i="3"/>
  <c r="E1440" i="3"/>
  <c r="B1442" i="3"/>
  <c r="H1441" i="3"/>
  <c r="C1441" i="3"/>
  <c r="E1342" i="1"/>
  <c r="F1342" i="1"/>
  <c r="D1342" i="1"/>
  <c r="H1343" i="1"/>
  <c r="C1343" i="1"/>
  <c r="B1344" i="1"/>
  <c r="C1342" i="4" l="1"/>
  <c r="H1342" i="4"/>
  <c r="B1343" i="4"/>
  <c r="E1341" i="4"/>
  <c r="D1341" i="4"/>
  <c r="F1341" i="4"/>
  <c r="F1441" i="3"/>
  <c r="D1441" i="3"/>
  <c r="E1441" i="3"/>
  <c r="B1443" i="3"/>
  <c r="H1442" i="3"/>
  <c r="C1442" i="3"/>
  <c r="D1343" i="1"/>
  <c r="E1343" i="1"/>
  <c r="F1343" i="1"/>
  <c r="C1344" i="1"/>
  <c r="B1345" i="1"/>
  <c r="H1344" i="1"/>
  <c r="C1343" i="4" l="1"/>
  <c r="B1344" i="4"/>
  <c r="H1343" i="4"/>
  <c r="E1342" i="4"/>
  <c r="D1342" i="4"/>
  <c r="F1342" i="4"/>
  <c r="F1442" i="3"/>
  <c r="D1442" i="3"/>
  <c r="E1442" i="3"/>
  <c r="B1444" i="3"/>
  <c r="H1443" i="3"/>
  <c r="C1443" i="3"/>
  <c r="H1345" i="1"/>
  <c r="C1345" i="1"/>
  <c r="B1346" i="1"/>
  <c r="E1344" i="1"/>
  <c r="F1344" i="1"/>
  <c r="D1344" i="1"/>
  <c r="E1343" i="4" l="1"/>
  <c r="D1343" i="4"/>
  <c r="F1343" i="4"/>
  <c r="C1344" i="4"/>
  <c r="H1344" i="4"/>
  <c r="B1345" i="4"/>
  <c r="F1443" i="3"/>
  <c r="D1443" i="3"/>
  <c r="E1443" i="3"/>
  <c r="B1445" i="3"/>
  <c r="H1444" i="3"/>
  <c r="C1444" i="3"/>
  <c r="C1346" i="1"/>
  <c r="B1347" i="1"/>
  <c r="H1346" i="1"/>
  <c r="D1345" i="1"/>
  <c r="E1345" i="1"/>
  <c r="F1345" i="1"/>
  <c r="C1345" i="4" l="1"/>
  <c r="B1346" i="4"/>
  <c r="H1345" i="4"/>
  <c r="E1344" i="4"/>
  <c r="D1344" i="4"/>
  <c r="F1344" i="4"/>
  <c r="F1444" i="3"/>
  <c r="D1444" i="3"/>
  <c r="E1444" i="3"/>
  <c r="B1446" i="3"/>
  <c r="H1445" i="3"/>
  <c r="C1445" i="3"/>
  <c r="E1346" i="1"/>
  <c r="F1346" i="1"/>
  <c r="D1346" i="1"/>
  <c r="H1347" i="1"/>
  <c r="C1347" i="1"/>
  <c r="B1348" i="1"/>
  <c r="E1345" i="4" l="1"/>
  <c r="D1345" i="4"/>
  <c r="F1345" i="4"/>
  <c r="C1346" i="4"/>
  <c r="H1346" i="4"/>
  <c r="B1347" i="4"/>
  <c r="F1445" i="3"/>
  <c r="D1445" i="3"/>
  <c r="E1445" i="3"/>
  <c r="B1447" i="3"/>
  <c r="H1446" i="3"/>
  <c r="C1446" i="3"/>
  <c r="E1347" i="1"/>
  <c r="F1347" i="1"/>
  <c r="D1347" i="1"/>
  <c r="H1348" i="1"/>
  <c r="C1348" i="1"/>
  <c r="B1349" i="1"/>
  <c r="C1347" i="4" l="1"/>
  <c r="H1347" i="4"/>
  <c r="B1348" i="4"/>
  <c r="E1346" i="4"/>
  <c r="D1346" i="4"/>
  <c r="F1346" i="4"/>
  <c r="F1446" i="3"/>
  <c r="D1446" i="3"/>
  <c r="E1446" i="3"/>
  <c r="B1448" i="3"/>
  <c r="H1447" i="3"/>
  <c r="C1447" i="3"/>
  <c r="E1348" i="1"/>
  <c r="F1348" i="1"/>
  <c r="D1348" i="1"/>
  <c r="H1349" i="1"/>
  <c r="C1349" i="1"/>
  <c r="B1350" i="1"/>
  <c r="C1348" i="4" l="1"/>
  <c r="H1348" i="4"/>
  <c r="B1349" i="4"/>
  <c r="E1347" i="4"/>
  <c r="D1347" i="4"/>
  <c r="F1347" i="4"/>
  <c r="F1447" i="3"/>
  <c r="D1447" i="3"/>
  <c r="E1447" i="3"/>
  <c r="B1449" i="3"/>
  <c r="H1448" i="3"/>
  <c r="C1448" i="3"/>
  <c r="E1349" i="1"/>
  <c r="F1349" i="1"/>
  <c r="D1349" i="1"/>
  <c r="H1350" i="1"/>
  <c r="C1350" i="1"/>
  <c r="B1351" i="1"/>
  <c r="C1349" i="4" l="1"/>
  <c r="H1349" i="4"/>
  <c r="B1350" i="4"/>
  <c r="E1348" i="4"/>
  <c r="D1348" i="4"/>
  <c r="F1348" i="4"/>
  <c r="F1448" i="3"/>
  <c r="D1448" i="3"/>
  <c r="E1448" i="3"/>
  <c r="B1450" i="3"/>
  <c r="H1449" i="3"/>
  <c r="C1449" i="3"/>
  <c r="E1350" i="1"/>
  <c r="F1350" i="1"/>
  <c r="D1350" i="1"/>
  <c r="H1351" i="1"/>
  <c r="C1351" i="1"/>
  <c r="B1352" i="1"/>
  <c r="C1350" i="4" l="1"/>
  <c r="H1350" i="4"/>
  <c r="B1351" i="4"/>
  <c r="E1349" i="4"/>
  <c r="D1349" i="4"/>
  <c r="F1349" i="4"/>
  <c r="F1449" i="3"/>
  <c r="D1449" i="3"/>
  <c r="E1449" i="3"/>
  <c r="B1451" i="3"/>
  <c r="H1450" i="3"/>
  <c r="C1450" i="3"/>
  <c r="E1351" i="1"/>
  <c r="F1351" i="1"/>
  <c r="D1351" i="1"/>
  <c r="H1352" i="1"/>
  <c r="C1352" i="1"/>
  <c r="B1353" i="1"/>
  <c r="C1351" i="4" l="1"/>
  <c r="H1351" i="4"/>
  <c r="B1352" i="4"/>
  <c r="E1350" i="4"/>
  <c r="D1350" i="4"/>
  <c r="F1350" i="4"/>
  <c r="F1450" i="3"/>
  <c r="D1450" i="3"/>
  <c r="E1450" i="3"/>
  <c r="B1452" i="3"/>
  <c r="H1451" i="3"/>
  <c r="C1451" i="3"/>
  <c r="E1352" i="1"/>
  <c r="F1352" i="1"/>
  <c r="D1352" i="1"/>
  <c r="H1353" i="1"/>
  <c r="C1353" i="1"/>
  <c r="B1354" i="1"/>
  <c r="C1352" i="4" l="1"/>
  <c r="H1352" i="4"/>
  <c r="B1353" i="4"/>
  <c r="E1351" i="4"/>
  <c r="D1351" i="4"/>
  <c r="F1351" i="4"/>
  <c r="F1451" i="3"/>
  <c r="D1451" i="3"/>
  <c r="E1451" i="3"/>
  <c r="B1453" i="3"/>
  <c r="H1452" i="3"/>
  <c r="C1452" i="3"/>
  <c r="E1353" i="1"/>
  <c r="F1353" i="1"/>
  <c r="D1353" i="1"/>
  <c r="H1354" i="1"/>
  <c r="C1354" i="1"/>
  <c r="B1355" i="1"/>
  <c r="C1353" i="4" l="1"/>
  <c r="H1353" i="4"/>
  <c r="B1354" i="4"/>
  <c r="E1352" i="4"/>
  <c r="F1352" i="4"/>
  <c r="D1352" i="4"/>
  <c r="F1452" i="3"/>
  <c r="D1452" i="3"/>
  <c r="E1452" i="3"/>
  <c r="B1454" i="3"/>
  <c r="H1453" i="3"/>
  <c r="C1453" i="3"/>
  <c r="E1354" i="1"/>
  <c r="F1354" i="1"/>
  <c r="D1354" i="1"/>
  <c r="H1355" i="1"/>
  <c r="C1355" i="1"/>
  <c r="B1356" i="1"/>
  <c r="C1354" i="4" l="1"/>
  <c r="H1354" i="4"/>
  <c r="B1355" i="4"/>
  <c r="E1353" i="4"/>
  <c r="D1353" i="4"/>
  <c r="F1353" i="4"/>
  <c r="F1453" i="3"/>
  <c r="D1453" i="3"/>
  <c r="E1453" i="3"/>
  <c r="B1455" i="3"/>
  <c r="H1454" i="3"/>
  <c r="C1454" i="3"/>
  <c r="E1355" i="1"/>
  <c r="F1355" i="1"/>
  <c r="D1355" i="1"/>
  <c r="H1356" i="1"/>
  <c r="C1356" i="1"/>
  <c r="B1357" i="1"/>
  <c r="C1355" i="4" l="1"/>
  <c r="H1355" i="4"/>
  <c r="B1356" i="4"/>
  <c r="E1354" i="4"/>
  <c r="D1354" i="4"/>
  <c r="F1354" i="4"/>
  <c r="F1454" i="3"/>
  <c r="D1454" i="3"/>
  <c r="E1454" i="3"/>
  <c r="B1456" i="3"/>
  <c r="H1455" i="3"/>
  <c r="C1455" i="3"/>
  <c r="E1356" i="1"/>
  <c r="F1356" i="1"/>
  <c r="D1356" i="1"/>
  <c r="H1357" i="1"/>
  <c r="C1357" i="1"/>
  <c r="B1358" i="1"/>
  <c r="C1356" i="4" l="1"/>
  <c r="H1356" i="4"/>
  <c r="B1357" i="4"/>
  <c r="E1355" i="4"/>
  <c r="D1355" i="4"/>
  <c r="F1355" i="4"/>
  <c r="F1455" i="3"/>
  <c r="D1455" i="3"/>
  <c r="E1455" i="3"/>
  <c r="B1457" i="3"/>
  <c r="H1456" i="3"/>
  <c r="C1456" i="3"/>
  <c r="E1357" i="1"/>
  <c r="F1357" i="1"/>
  <c r="D1357" i="1"/>
  <c r="H1358" i="1"/>
  <c r="C1358" i="1"/>
  <c r="B1359" i="1"/>
  <c r="C1357" i="4" l="1"/>
  <c r="H1357" i="4"/>
  <c r="B1358" i="4"/>
  <c r="E1356" i="4"/>
  <c r="D1356" i="4"/>
  <c r="F1356" i="4"/>
  <c r="F1456" i="3"/>
  <c r="D1456" i="3"/>
  <c r="E1456" i="3"/>
  <c r="B1458" i="3"/>
  <c r="H1457" i="3"/>
  <c r="C1457" i="3"/>
  <c r="E1358" i="1"/>
  <c r="F1358" i="1"/>
  <c r="D1358" i="1"/>
  <c r="H1359" i="1"/>
  <c r="C1359" i="1"/>
  <c r="B1360" i="1"/>
  <c r="C1358" i="4" l="1"/>
  <c r="B1359" i="4"/>
  <c r="H1358" i="4"/>
  <c r="E1357" i="4"/>
  <c r="D1357" i="4"/>
  <c r="F1357" i="4"/>
  <c r="F1457" i="3"/>
  <c r="D1457" i="3"/>
  <c r="E1457" i="3"/>
  <c r="B1459" i="3"/>
  <c r="H1458" i="3"/>
  <c r="C1458" i="3"/>
  <c r="E1359" i="1"/>
  <c r="F1359" i="1"/>
  <c r="D1359" i="1"/>
  <c r="H1360" i="1"/>
  <c r="C1360" i="1"/>
  <c r="B1361" i="1"/>
  <c r="E1358" i="4" l="1"/>
  <c r="D1358" i="4"/>
  <c r="F1358" i="4"/>
  <c r="C1359" i="4"/>
  <c r="H1359" i="4"/>
  <c r="B1360" i="4"/>
  <c r="F1458" i="3"/>
  <c r="D1458" i="3"/>
  <c r="E1458" i="3"/>
  <c r="B1460" i="3"/>
  <c r="H1459" i="3"/>
  <c r="C1459" i="3"/>
  <c r="E1360" i="1"/>
  <c r="F1360" i="1"/>
  <c r="D1360" i="1"/>
  <c r="H1361" i="1"/>
  <c r="C1361" i="1"/>
  <c r="B1362" i="1"/>
  <c r="C1360" i="4" l="1"/>
  <c r="H1360" i="4"/>
  <c r="B1361" i="4"/>
  <c r="E1359" i="4"/>
  <c r="D1359" i="4"/>
  <c r="F1359" i="4"/>
  <c r="F1459" i="3"/>
  <c r="D1459" i="3"/>
  <c r="E1459" i="3"/>
  <c r="B1461" i="3"/>
  <c r="H1460" i="3"/>
  <c r="C1460" i="3"/>
  <c r="E1361" i="1"/>
  <c r="F1361" i="1"/>
  <c r="D1361" i="1"/>
  <c r="H1362" i="1"/>
  <c r="C1362" i="1"/>
  <c r="B1363" i="1"/>
  <c r="C1361" i="4" l="1"/>
  <c r="H1361" i="4"/>
  <c r="B1362" i="4"/>
  <c r="E1360" i="4"/>
  <c r="D1360" i="4"/>
  <c r="F1360" i="4"/>
  <c r="F1460" i="3"/>
  <c r="D1460" i="3"/>
  <c r="E1460" i="3"/>
  <c r="B1462" i="3"/>
  <c r="H1461" i="3"/>
  <c r="C1461" i="3"/>
  <c r="E1362" i="1"/>
  <c r="F1362" i="1"/>
  <c r="D1362" i="1"/>
  <c r="H1363" i="1"/>
  <c r="C1363" i="1"/>
  <c r="B1364" i="1"/>
  <c r="C1362" i="4" l="1"/>
  <c r="H1362" i="4"/>
  <c r="B1363" i="4"/>
  <c r="E1361" i="4"/>
  <c r="D1361" i="4"/>
  <c r="F1361" i="4"/>
  <c r="F1461" i="3"/>
  <c r="D1461" i="3"/>
  <c r="E1461" i="3"/>
  <c r="B1463" i="3"/>
  <c r="H1462" i="3"/>
  <c r="C1462" i="3"/>
  <c r="E1363" i="1"/>
  <c r="F1363" i="1"/>
  <c r="D1363" i="1"/>
  <c r="H1364" i="1"/>
  <c r="C1364" i="1"/>
  <c r="B1365" i="1"/>
  <c r="C1363" i="4" l="1"/>
  <c r="H1363" i="4"/>
  <c r="B1364" i="4"/>
  <c r="E1362" i="4"/>
  <c r="D1362" i="4"/>
  <c r="F1362" i="4"/>
  <c r="F1462" i="3"/>
  <c r="D1462" i="3"/>
  <c r="E1462" i="3"/>
  <c r="B1464" i="3"/>
  <c r="H1463" i="3"/>
  <c r="C1463" i="3"/>
  <c r="E1364" i="1"/>
  <c r="F1364" i="1"/>
  <c r="D1364" i="1"/>
  <c r="H1365" i="1"/>
  <c r="C1365" i="1"/>
  <c r="B1366" i="1"/>
  <c r="C1364" i="4" l="1"/>
  <c r="H1364" i="4"/>
  <c r="B1365" i="4"/>
  <c r="E1363" i="4"/>
  <c r="D1363" i="4"/>
  <c r="F1363" i="4"/>
  <c r="F1463" i="3"/>
  <c r="D1463" i="3"/>
  <c r="E1463" i="3"/>
  <c r="B1465" i="3"/>
  <c r="H1464" i="3"/>
  <c r="C1464" i="3"/>
  <c r="H1366" i="1"/>
  <c r="C1366" i="1"/>
  <c r="B1367" i="1"/>
  <c r="E1365" i="1"/>
  <c r="F1365" i="1"/>
  <c r="D1365" i="1"/>
  <c r="C1365" i="4" l="1"/>
  <c r="H1365" i="4"/>
  <c r="B1366" i="4"/>
  <c r="E1364" i="4"/>
  <c r="D1364" i="4"/>
  <c r="F1364" i="4"/>
  <c r="F1464" i="3"/>
  <c r="D1464" i="3"/>
  <c r="E1464" i="3"/>
  <c r="B1466" i="3"/>
  <c r="H1465" i="3"/>
  <c r="C1465" i="3"/>
  <c r="H1367" i="1"/>
  <c r="C1367" i="1"/>
  <c r="B1368" i="1"/>
  <c r="E1366" i="1"/>
  <c r="F1366" i="1"/>
  <c r="D1366" i="1"/>
  <c r="C1366" i="4" l="1"/>
  <c r="H1366" i="4"/>
  <c r="B1367" i="4"/>
  <c r="E1365" i="4"/>
  <c r="D1365" i="4"/>
  <c r="F1365" i="4"/>
  <c r="F1465" i="3"/>
  <c r="D1465" i="3"/>
  <c r="E1465" i="3"/>
  <c r="B1467" i="3"/>
  <c r="H1466" i="3"/>
  <c r="C1466" i="3"/>
  <c r="H1368" i="1"/>
  <c r="C1368" i="1"/>
  <c r="B1369" i="1"/>
  <c r="E1367" i="1"/>
  <c r="F1367" i="1"/>
  <c r="D1367" i="1"/>
  <c r="C1367" i="4" l="1"/>
  <c r="H1367" i="4"/>
  <c r="B1368" i="4"/>
  <c r="E1366" i="4"/>
  <c r="D1366" i="4"/>
  <c r="F1366" i="4"/>
  <c r="F1466" i="3"/>
  <c r="D1466" i="3"/>
  <c r="E1466" i="3"/>
  <c r="B1468" i="3"/>
  <c r="H1467" i="3"/>
  <c r="C1467" i="3"/>
  <c r="H1369" i="1"/>
  <c r="C1369" i="1"/>
  <c r="B1370" i="1"/>
  <c r="E1368" i="1"/>
  <c r="F1368" i="1"/>
  <c r="D1368" i="1"/>
  <c r="C1368" i="4" l="1"/>
  <c r="H1368" i="4"/>
  <c r="B1369" i="4"/>
  <c r="E1367" i="4"/>
  <c r="D1367" i="4"/>
  <c r="F1367" i="4"/>
  <c r="F1467" i="3"/>
  <c r="D1467" i="3"/>
  <c r="E1467" i="3"/>
  <c r="B1469" i="3"/>
  <c r="H1468" i="3"/>
  <c r="C1468" i="3"/>
  <c r="H1370" i="1"/>
  <c r="C1370" i="1"/>
  <c r="B1371" i="1"/>
  <c r="E1369" i="1"/>
  <c r="F1369" i="1"/>
  <c r="D1369" i="1"/>
  <c r="C1369" i="4" l="1"/>
  <c r="B1370" i="4"/>
  <c r="H1369" i="4"/>
  <c r="E1368" i="4"/>
  <c r="D1368" i="4"/>
  <c r="F1368" i="4"/>
  <c r="F1468" i="3"/>
  <c r="D1468" i="3"/>
  <c r="E1468" i="3"/>
  <c r="B1470" i="3"/>
  <c r="H1469" i="3"/>
  <c r="C1469" i="3"/>
  <c r="H1371" i="1"/>
  <c r="C1371" i="1"/>
  <c r="B1372" i="1"/>
  <c r="E1370" i="1"/>
  <c r="F1370" i="1"/>
  <c r="D1370" i="1"/>
  <c r="E1369" i="4" l="1"/>
  <c r="D1369" i="4"/>
  <c r="F1369" i="4"/>
  <c r="C1370" i="4"/>
  <c r="H1370" i="4"/>
  <c r="B1371" i="4"/>
  <c r="F1469" i="3"/>
  <c r="D1469" i="3"/>
  <c r="E1469" i="3"/>
  <c r="B1471" i="3"/>
  <c r="H1470" i="3"/>
  <c r="C1470" i="3"/>
  <c r="H1372" i="1"/>
  <c r="C1372" i="1"/>
  <c r="B1373" i="1"/>
  <c r="E1371" i="1"/>
  <c r="F1371" i="1"/>
  <c r="D1371" i="1"/>
  <c r="C1371" i="4" l="1"/>
  <c r="H1371" i="4"/>
  <c r="B1372" i="4"/>
  <c r="E1370" i="4"/>
  <c r="D1370" i="4"/>
  <c r="F1370" i="4"/>
  <c r="F1470" i="3"/>
  <c r="D1470" i="3"/>
  <c r="E1470" i="3"/>
  <c r="B1472" i="3"/>
  <c r="H1471" i="3"/>
  <c r="C1471" i="3"/>
  <c r="H1373" i="1"/>
  <c r="C1373" i="1"/>
  <c r="B1374" i="1"/>
  <c r="E1372" i="1"/>
  <c r="F1372" i="1"/>
  <c r="D1372" i="1"/>
  <c r="C1372" i="4" l="1"/>
  <c r="H1372" i="4"/>
  <c r="B1373" i="4"/>
  <c r="E1371" i="4"/>
  <c r="D1371" i="4"/>
  <c r="F1371" i="4"/>
  <c r="F1471" i="3"/>
  <c r="D1471" i="3"/>
  <c r="E1471" i="3"/>
  <c r="B1473" i="3"/>
  <c r="H1472" i="3"/>
  <c r="C1472" i="3"/>
  <c r="H1374" i="1"/>
  <c r="C1374" i="1"/>
  <c r="B1375" i="1"/>
  <c r="E1373" i="1"/>
  <c r="F1373" i="1"/>
  <c r="D1373" i="1"/>
  <c r="H1373" i="4" l="1"/>
  <c r="C1373" i="4"/>
  <c r="B1374" i="4"/>
  <c r="F1372" i="4"/>
  <c r="E1372" i="4"/>
  <c r="D1372" i="4"/>
  <c r="F1472" i="3"/>
  <c r="D1472" i="3"/>
  <c r="E1472" i="3"/>
  <c r="B1474" i="3"/>
  <c r="H1473" i="3"/>
  <c r="C1473" i="3"/>
  <c r="H1375" i="1"/>
  <c r="C1375" i="1"/>
  <c r="B1376" i="1"/>
  <c r="E1374" i="1"/>
  <c r="F1374" i="1"/>
  <c r="D1374" i="1"/>
  <c r="C1374" i="4" l="1"/>
  <c r="H1374" i="4"/>
  <c r="B1375" i="4"/>
  <c r="E1373" i="4"/>
  <c r="D1373" i="4"/>
  <c r="F1373" i="4"/>
  <c r="F1473" i="3"/>
  <c r="D1473" i="3"/>
  <c r="E1473" i="3"/>
  <c r="B1475" i="3"/>
  <c r="H1474" i="3"/>
  <c r="C1474" i="3"/>
  <c r="H1376" i="1"/>
  <c r="C1376" i="1"/>
  <c r="B1377" i="1"/>
  <c r="E1375" i="1"/>
  <c r="F1375" i="1"/>
  <c r="D1375" i="1"/>
  <c r="H1375" i="4" l="1"/>
  <c r="B1376" i="4"/>
  <c r="C1375" i="4"/>
  <c r="F1374" i="4"/>
  <c r="E1374" i="4"/>
  <c r="D1374" i="4"/>
  <c r="F1474" i="3"/>
  <c r="D1474" i="3"/>
  <c r="E1474" i="3"/>
  <c r="B1476" i="3"/>
  <c r="H1475" i="3"/>
  <c r="C1475" i="3"/>
  <c r="H1377" i="1"/>
  <c r="C1377" i="1"/>
  <c r="B1378" i="1"/>
  <c r="E1376" i="1"/>
  <c r="F1376" i="1"/>
  <c r="D1376" i="1"/>
  <c r="E1375" i="4" l="1"/>
  <c r="D1375" i="4"/>
  <c r="F1375" i="4"/>
  <c r="C1376" i="4"/>
  <c r="H1376" i="4"/>
  <c r="B1377" i="4"/>
  <c r="F1475" i="3"/>
  <c r="D1475" i="3"/>
  <c r="E1475" i="3"/>
  <c r="B1477" i="3"/>
  <c r="H1476" i="3"/>
  <c r="C1476" i="3"/>
  <c r="H1378" i="1"/>
  <c r="C1378" i="1"/>
  <c r="B1379" i="1"/>
  <c r="E1377" i="1"/>
  <c r="F1377" i="1"/>
  <c r="D1377" i="1"/>
  <c r="H1377" i="4" l="1"/>
  <c r="B1378" i="4"/>
  <c r="C1377" i="4"/>
  <c r="F1376" i="4"/>
  <c r="E1376" i="4"/>
  <c r="D1376" i="4"/>
  <c r="F1476" i="3"/>
  <c r="D1476" i="3"/>
  <c r="E1476" i="3"/>
  <c r="B1478" i="3"/>
  <c r="H1477" i="3"/>
  <c r="C1477" i="3"/>
  <c r="H1379" i="1"/>
  <c r="C1379" i="1"/>
  <c r="B1380" i="1"/>
  <c r="E1378" i="1"/>
  <c r="F1378" i="1"/>
  <c r="D1378" i="1"/>
  <c r="F1377" i="4" l="1"/>
  <c r="E1377" i="4"/>
  <c r="D1377" i="4"/>
  <c r="H1378" i="4"/>
  <c r="B1379" i="4"/>
  <c r="C1378" i="4"/>
  <c r="F1477" i="3"/>
  <c r="D1477" i="3"/>
  <c r="E1477" i="3"/>
  <c r="B1479" i="3"/>
  <c r="H1478" i="3"/>
  <c r="C1478" i="3"/>
  <c r="H1380" i="1"/>
  <c r="C1380" i="1"/>
  <c r="B1381" i="1"/>
  <c r="E1379" i="1"/>
  <c r="F1379" i="1"/>
  <c r="D1379" i="1"/>
  <c r="H1379" i="4" l="1"/>
  <c r="B1380" i="4"/>
  <c r="C1379" i="4"/>
  <c r="F1378" i="4"/>
  <c r="E1378" i="4"/>
  <c r="D1378" i="4"/>
  <c r="F1478" i="3"/>
  <c r="D1478" i="3"/>
  <c r="E1478" i="3"/>
  <c r="B1480" i="3"/>
  <c r="H1479" i="3"/>
  <c r="C1479" i="3"/>
  <c r="H1381" i="1"/>
  <c r="C1381" i="1"/>
  <c r="B1382" i="1"/>
  <c r="E1380" i="1"/>
  <c r="F1380" i="1"/>
  <c r="D1380" i="1"/>
  <c r="F1379" i="4" l="1"/>
  <c r="E1379" i="4"/>
  <c r="D1379" i="4"/>
  <c r="H1380" i="4"/>
  <c r="B1381" i="4"/>
  <c r="C1380" i="4"/>
  <c r="F1479" i="3"/>
  <c r="D1479" i="3"/>
  <c r="E1479" i="3"/>
  <c r="B1481" i="3"/>
  <c r="H1480" i="3"/>
  <c r="C1480" i="3"/>
  <c r="H1382" i="1"/>
  <c r="C1382" i="1"/>
  <c r="B1383" i="1"/>
  <c r="E1381" i="1"/>
  <c r="F1381" i="1"/>
  <c r="D1381" i="1"/>
  <c r="C1381" i="4" l="1"/>
  <c r="H1381" i="4"/>
  <c r="B1382" i="4"/>
  <c r="E1380" i="4"/>
  <c r="D1380" i="4"/>
  <c r="F1380" i="4"/>
  <c r="F1480" i="3"/>
  <c r="D1480" i="3"/>
  <c r="E1480" i="3"/>
  <c r="B1482" i="3"/>
  <c r="H1481" i="3"/>
  <c r="C1481" i="3"/>
  <c r="H1383" i="1"/>
  <c r="C1383" i="1"/>
  <c r="B1384" i="1"/>
  <c r="E1382" i="1"/>
  <c r="F1382" i="1"/>
  <c r="D1382" i="1"/>
  <c r="C1382" i="4" l="1"/>
  <c r="H1382" i="4"/>
  <c r="B1383" i="4"/>
  <c r="E1381" i="4"/>
  <c r="D1381" i="4"/>
  <c r="F1381" i="4"/>
  <c r="B1483" i="3"/>
  <c r="H1482" i="3"/>
  <c r="C1482" i="3"/>
  <c r="F1481" i="3"/>
  <c r="D1481" i="3"/>
  <c r="E1481" i="3"/>
  <c r="H1384" i="1"/>
  <c r="C1384" i="1"/>
  <c r="B1385" i="1"/>
  <c r="E1383" i="1"/>
  <c r="F1383" i="1"/>
  <c r="D1383" i="1"/>
  <c r="C1383" i="4" l="1"/>
  <c r="B1384" i="4"/>
  <c r="H1383" i="4"/>
  <c r="E1382" i="4"/>
  <c r="D1382" i="4"/>
  <c r="F1382" i="4"/>
  <c r="F1482" i="3"/>
  <c r="D1482" i="3"/>
  <c r="E1482" i="3"/>
  <c r="B1484" i="3"/>
  <c r="H1483" i="3"/>
  <c r="C1483" i="3"/>
  <c r="H1385" i="1"/>
  <c r="C1385" i="1"/>
  <c r="B1386" i="1"/>
  <c r="E1384" i="1"/>
  <c r="F1384" i="1"/>
  <c r="D1384" i="1"/>
  <c r="E1383" i="4" l="1"/>
  <c r="D1383" i="4"/>
  <c r="F1383" i="4"/>
  <c r="C1384" i="4"/>
  <c r="H1384" i="4"/>
  <c r="B1385" i="4"/>
  <c r="F1483" i="3"/>
  <c r="D1483" i="3"/>
  <c r="E1483" i="3"/>
  <c r="B1485" i="3"/>
  <c r="H1484" i="3"/>
  <c r="C1484" i="3"/>
  <c r="H1386" i="1"/>
  <c r="C1386" i="1"/>
  <c r="B1387" i="1"/>
  <c r="E1385" i="1"/>
  <c r="F1385" i="1"/>
  <c r="D1385" i="1"/>
  <c r="C1385" i="4" l="1"/>
  <c r="H1385" i="4"/>
  <c r="B1386" i="4"/>
  <c r="E1384" i="4"/>
  <c r="D1384" i="4"/>
  <c r="F1384" i="4"/>
  <c r="F1484" i="3"/>
  <c r="D1484" i="3"/>
  <c r="E1484" i="3"/>
  <c r="B1486" i="3"/>
  <c r="H1485" i="3"/>
  <c r="C1485" i="3"/>
  <c r="H1387" i="1"/>
  <c r="C1387" i="1"/>
  <c r="B1388" i="1"/>
  <c r="E1386" i="1"/>
  <c r="F1386" i="1"/>
  <c r="D1386" i="1"/>
  <c r="C1386" i="4" l="1"/>
  <c r="H1386" i="4"/>
  <c r="B1387" i="4"/>
  <c r="E1385" i="4"/>
  <c r="F1385" i="4"/>
  <c r="D1385" i="4"/>
  <c r="F1485" i="3"/>
  <c r="D1485" i="3"/>
  <c r="E1485" i="3"/>
  <c r="B1487" i="3"/>
  <c r="H1486" i="3"/>
  <c r="C1486" i="3"/>
  <c r="H1388" i="1"/>
  <c r="C1388" i="1"/>
  <c r="B1389" i="1"/>
  <c r="E1387" i="1"/>
  <c r="F1387" i="1"/>
  <c r="D1387" i="1"/>
  <c r="C1387" i="4" l="1"/>
  <c r="H1387" i="4"/>
  <c r="B1388" i="4"/>
  <c r="E1386" i="4"/>
  <c r="D1386" i="4"/>
  <c r="F1386" i="4"/>
  <c r="F1486" i="3"/>
  <c r="D1486" i="3"/>
  <c r="E1486" i="3"/>
  <c r="B1488" i="3"/>
  <c r="H1487" i="3"/>
  <c r="C1487" i="3"/>
  <c r="H1389" i="1"/>
  <c r="C1389" i="1"/>
  <c r="B1390" i="1"/>
  <c r="E1388" i="1"/>
  <c r="F1388" i="1"/>
  <c r="D1388" i="1"/>
  <c r="C1388" i="4" l="1"/>
  <c r="H1388" i="4"/>
  <c r="B1389" i="4"/>
  <c r="E1387" i="4"/>
  <c r="D1387" i="4"/>
  <c r="F1387" i="4"/>
  <c r="F1487" i="3"/>
  <c r="D1487" i="3"/>
  <c r="E1487" i="3"/>
  <c r="B1489" i="3"/>
  <c r="H1488" i="3"/>
  <c r="C1488" i="3"/>
  <c r="H1390" i="1"/>
  <c r="C1390" i="1"/>
  <c r="B1391" i="1"/>
  <c r="E1389" i="1"/>
  <c r="F1389" i="1"/>
  <c r="D1389" i="1"/>
  <c r="C1389" i="4" l="1"/>
  <c r="H1389" i="4"/>
  <c r="B1390" i="4"/>
  <c r="E1388" i="4"/>
  <c r="D1388" i="4"/>
  <c r="F1388" i="4"/>
  <c r="F1488" i="3"/>
  <c r="D1488" i="3"/>
  <c r="E1488" i="3"/>
  <c r="B1490" i="3"/>
  <c r="H1489" i="3"/>
  <c r="C1489" i="3"/>
  <c r="H1391" i="1"/>
  <c r="C1391" i="1"/>
  <c r="B1392" i="1"/>
  <c r="E1390" i="1"/>
  <c r="F1390" i="1"/>
  <c r="D1390" i="1"/>
  <c r="C1390" i="4" l="1"/>
  <c r="H1390" i="4"/>
  <c r="B1391" i="4"/>
  <c r="E1389" i="4"/>
  <c r="F1389" i="4"/>
  <c r="D1389" i="4"/>
  <c r="F1489" i="3"/>
  <c r="D1489" i="3"/>
  <c r="E1489" i="3"/>
  <c r="B1491" i="3"/>
  <c r="H1490" i="3"/>
  <c r="C1490" i="3"/>
  <c r="H1392" i="1"/>
  <c r="C1392" i="1"/>
  <c r="B1393" i="1"/>
  <c r="E1391" i="1"/>
  <c r="F1391" i="1"/>
  <c r="D1391" i="1"/>
  <c r="C1391" i="4" l="1"/>
  <c r="H1391" i="4"/>
  <c r="B1392" i="4"/>
  <c r="E1390" i="4"/>
  <c r="D1390" i="4"/>
  <c r="F1390" i="4"/>
  <c r="F1490" i="3"/>
  <c r="D1490" i="3"/>
  <c r="E1490" i="3"/>
  <c r="B1492" i="3"/>
  <c r="H1491" i="3"/>
  <c r="C1491" i="3"/>
  <c r="H1393" i="1"/>
  <c r="C1393" i="1"/>
  <c r="B1394" i="1"/>
  <c r="E1392" i="1"/>
  <c r="F1392" i="1"/>
  <c r="D1392" i="1"/>
  <c r="E1391" i="4" l="1"/>
  <c r="F1391" i="4"/>
  <c r="D1391" i="4"/>
  <c r="C1392" i="4"/>
  <c r="H1392" i="4"/>
  <c r="B1393" i="4"/>
  <c r="F1491" i="3"/>
  <c r="D1491" i="3"/>
  <c r="E1491" i="3"/>
  <c r="B1493" i="3"/>
  <c r="H1492" i="3"/>
  <c r="C1492" i="3"/>
  <c r="H1394" i="1"/>
  <c r="C1394" i="1"/>
  <c r="B1395" i="1"/>
  <c r="E1393" i="1"/>
  <c r="F1393" i="1"/>
  <c r="D1393" i="1"/>
  <c r="C1393" i="4" l="1"/>
  <c r="H1393" i="4"/>
  <c r="B1394" i="4"/>
  <c r="E1392" i="4"/>
  <c r="D1392" i="4"/>
  <c r="F1392" i="4"/>
  <c r="F1492" i="3"/>
  <c r="D1492" i="3"/>
  <c r="E1492" i="3"/>
  <c r="B1494" i="3"/>
  <c r="H1493" i="3"/>
  <c r="C1493" i="3"/>
  <c r="H1395" i="1"/>
  <c r="C1395" i="1"/>
  <c r="B1396" i="1"/>
  <c r="E1394" i="1"/>
  <c r="F1394" i="1"/>
  <c r="D1394" i="1"/>
  <c r="C1394" i="4" l="1"/>
  <c r="B1395" i="4"/>
  <c r="H1394" i="4"/>
  <c r="E1393" i="4"/>
  <c r="D1393" i="4"/>
  <c r="F1393" i="4"/>
  <c r="F1493" i="3"/>
  <c r="D1493" i="3"/>
  <c r="E1493" i="3"/>
  <c r="B1495" i="3"/>
  <c r="H1494" i="3"/>
  <c r="C1494" i="3"/>
  <c r="H1396" i="1"/>
  <c r="C1396" i="1"/>
  <c r="B1397" i="1"/>
  <c r="E1395" i="1"/>
  <c r="F1395" i="1"/>
  <c r="D1395" i="1"/>
  <c r="E1394" i="4" l="1"/>
  <c r="D1394" i="4"/>
  <c r="F1394" i="4"/>
  <c r="C1395" i="4"/>
  <c r="H1395" i="4"/>
  <c r="B1396" i="4"/>
  <c r="F1494" i="3"/>
  <c r="D1494" i="3"/>
  <c r="E1494" i="3"/>
  <c r="B1496" i="3"/>
  <c r="H1495" i="3"/>
  <c r="C1495" i="3"/>
  <c r="H1397" i="1"/>
  <c r="C1397" i="1"/>
  <c r="B1398" i="1"/>
  <c r="E1396" i="1"/>
  <c r="F1396" i="1"/>
  <c r="D1396" i="1"/>
  <c r="C1396" i="4" l="1"/>
  <c r="H1396" i="4"/>
  <c r="B1397" i="4"/>
  <c r="E1395" i="4"/>
  <c r="D1395" i="4"/>
  <c r="F1395" i="4"/>
  <c r="F1495" i="3"/>
  <c r="D1495" i="3"/>
  <c r="E1495" i="3"/>
  <c r="B1497" i="3"/>
  <c r="H1496" i="3"/>
  <c r="C1496" i="3"/>
  <c r="H1398" i="1"/>
  <c r="C1398" i="1"/>
  <c r="B1399" i="1"/>
  <c r="E1397" i="1"/>
  <c r="F1397" i="1"/>
  <c r="D1397" i="1"/>
  <c r="C1397" i="4" l="1"/>
  <c r="H1397" i="4"/>
  <c r="B1398" i="4"/>
  <c r="E1396" i="4"/>
  <c r="D1396" i="4"/>
  <c r="F1396" i="4"/>
  <c r="F1496" i="3"/>
  <c r="D1496" i="3"/>
  <c r="E1496" i="3"/>
  <c r="B1498" i="3"/>
  <c r="H1497" i="3"/>
  <c r="C1497" i="3"/>
  <c r="H1399" i="1"/>
  <c r="C1399" i="1"/>
  <c r="B1400" i="1"/>
  <c r="E1398" i="1"/>
  <c r="F1398" i="1"/>
  <c r="D1398" i="1"/>
  <c r="C1398" i="4" l="1"/>
  <c r="B1399" i="4"/>
  <c r="H1398" i="4"/>
  <c r="E1397" i="4"/>
  <c r="D1397" i="4"/>
  <c r="F1397" i="4"/>
  <c r="F1497" i="3"/>
  <c r="D1497" i="3"/>
  <c r="E1497" i="3"/>
  <c r="B1499" i="3"/>
  <c r="H1498" i="3"/>
  <c r="C1498" i="3"/>
  <c r="H1400" i="1"/>
  <c r="C1400" i="1"/>
  <c r="B1401" i="1"/>
  <c r="E1399" i="1"/>
  <c r="F1399" i="1"/>
  <c r="D1399" i="1"/>
  <c r="E1398" i="4" l="1"/>
  <c r="D1398" i="4"/>
  <c r="F1398" i="4"/>
  <c r="C1399" i="4"/>
  <c r="H1399" i="4"/>
  <c r="B1400" i="4"/>
  <c r="F1498" i="3"/>
  <c r="D1498" i="3"/>
  <c r="E1498" i="3"/>
  <c r="B1500" i="3"/>
  <c r="H1499" i="3"/>
  <c r="C1499" i="3"/>
  <c r="H1401" i="1"/>
  <c r="C1401" i="1"/>
  <c r="B1402" i="1"/>
  <c r="E1400" i="1"/>
  <c r="F1400" i="1"/>
  <c r="D1400" i="1"/>
  <c r="C1400" i="4" l="1"/>
  <c r="H1400" i="4"/>
  <c r="B1401" i="4"/>
  <c r="E1399" i="4"/>
  <c r="D1399" i="4"/>
  <c r="F1399" i="4"/>
  <c r="F1499" i="3"/>
  <c r="D1499" i="3"/>
  <c r="E1499" i="3"/>
  <c r="B1501" i="3"/>
  <c r="H1500" i="3"/>
  <c r="C1500" i="3"/>
  <c r="C1402" i="1"/>
  <c r="B1403" i="1"/>
  <c r="H1402" i="1"/>
  <c r="D1401" i="1"/>
  <c r="E1401" i="1"/>
  <c r="F1401" i="1"/>
  <c r="C1401" i="4" l="1"/>
  <c r="B1402" i="4"/>
  <c r="H1401" i="4"/>
  <c r="E1400" i="4"/>
  <c r="D1400" i="4"/>
  <c r="F1400" i="4"/>
  <c r="F1500" i="3"/>
  <c r="D1500" i="3"/>
  <c r="E1500" i="3"/>
  <c r="B1502" i="3"/>
  <c r="H1501" i="3"/>
  <c r="C1501" i="3"/>
  <c r="E1402" i="1"/>
  <c r="F1402" i="1"/>
  <c r="D1402" i="1"/>
  <c r="H1403" i="1"/>
  <c r="C1403" i="1"/>
  <c r="B1404" i="1"/>
  <c r="E1401" i="4" l="1"/>
  <c r="D1401" i="4"/>
  <c r="F1401" i="4"/>
  <c r="C1402" i="4"/>
  <c r="B1403" i="4"/>
  <c r="H1402" i="4"/>
  <c r="F1501" i="3"/>
  <c r="D1501" i="3"/>
  <c r="E1501" i="3"/>
  <c r="B1503" i="3"/>
  <c r="H1502" i="3"/>
  <c r="C1502" i="3"/>
  <c r="D1403" i="1"/>
  <c r="E1403" i="1"/>
  <c r="F1403" i="1"/>
  <c r="C1404" i="1"/>
  <c r="B1405" i="1"/>
  <c r="H1404" i="1"/>
  <c r="C1403" i="4" l="1"/>
  <c r="H1403" i="4"/>
  <c r="B1404" i="4"/>
  <c r="E1402" i="4"/>
  <c r="D1402" i="4"/>
  <c r="F1402" i="4"/>
  <c r="F1502" i="3"/>
  <c r="D1502" i="3"/>
  <c r="E1502" i="3"/>
  <c r="B1504" i="3"/>
  <c r="H1503" i="3"/>
  <c r="C1503" i="3"/>
  <c r="H1405" i="1"/>
  <c r="C1405" i="1"/>
  <c r="B1406" i="1"/>
  <c r="E1404" i="1"/>
  <c r="F1404" i="1"/>
  <c r="D1404" i="1"/>
  <c r="C1404" i="4" l="1"/>
  <c r="H1404" i="4"/>
  <c r="B1405" i="4"/>
  <c r="E1403" i="4"/>
  <c r="F1403" i="4"/>
  <c r="D1403" i="4"/>
  <c r="F1503" i="3"/>
  <c r="D1503" i="3"/>
  <c r="E1503" i="3"/>
  <c r="B1505" i="3"/>
  <c r="H1504" i="3"/>
  <c r="C1504" i="3"/>
  <c r="H1406" i="1"/>
  <c r="C1406" i="1"/>
  <c r="B1407" i="1"/>
  <c r="E1405" i="1"/>
  <c r="F1405" i="1"/>
  <c r="D1405" i="1"/>
  <c r="C1405" i="4" l="1"/>
  <c r="H1405" i="4"/>
  <c r="B1406" i="4"/>
  <c r="E1404" i="4"/>
  <c r="D1404" i="4"/>
  <c r="F1404" i="4"/>
  <c r="F1504" i="3"/>
  <c r="D1504" i="3"/>
  <c r="E1504" i="3"/>
  <c r="B1506" i="3"/>
  <c r="H1505" i="3"/>
  <c r="C1505" i="3"/>
  <c r="H1407" i="1"/>
  <c r="C1407" i="1"/>
  <c r="B1408" i="1"/>
  <c r="E1406" i="1"/>
  <c r="F1406" i="1"/>
  <c r="D1406" i="1"/>
  <c r="C1406" i="4" l="1"/>
  <c r="H1406" i="4"/>
  <c r="B1407" i="4"/>
  <c r="E1405" i="4"/>
  <c r="F1405" i="4"/>
  <c r="D1405" i="4"/>
  <c r="F1505" i="3"/>
  <c r="D1505" i="3"/>
  <c r="E1505" i="3"/>
  <c r="B1507" i="3"/>
  <c r="H1506" i="3"/>
  <c r="C1506" i="3"/>
  <c r="C1408" i="1"/>
  <c r="B1409" i="1"/>
  <c r="H1408" i="1"/>
  <c r="D1407" i="1"/>
  <c r="E1407" i="1"/>
  <c r="F1407" i="1"/>
  <c r="C1407" i="4" l="1"/>
  <c r="H1407" i="4"/>
  <c r="B1408" i="4"/>
  <c r="D1406" i="4"/>
  <c r="F1406" i="4"/>
  <c r="E1406" i="4"/>
  <c r="F1506" i="3"/>
  <c r="D1506" i="3"/>
  <c r="E1506" i="3"/>
  <c r="B1508" i="3"/>
  <c r="H1507" i="3"/>
  <c r="C1507" i="3"/>
  <c r="E1408" i="1"/>
  <c r="F1408" i="1"/>
  <c r="D1408" i="1"/>
  <c r="H1409" i="1"/>
  <c r="C1409" i="1"/>
  <c r="B1410" i="1"/>
  <c r="C1408" i="4" l="1"/>
  <c r="H1408" i="4"/>
  <c r="B1409" i="4"/>
  <c r="E1407" i="4"/>
  <c r="D1407" i="4"/>
  <c r="F1407" i="4"/>
  <c r="F1507" i="3"/>
  <c r="D1507" i="3"/>
  <c r="E1507" i="3"/>
  <c r="B1509" i="3"/>
  <c r="H1508" i="3"/>
  <c r="C1508" i="3"/>
  <c r="D1409" i="1"/>
  <c r="E1409" i="1"/>
  <c r="F1409" i="1"/>
  <c r="C1410" i="1"/>
  <c r="B1411" i="1"/>
  <c r="H1410" i="1"/>
  <c r="C1409" i="4" l="1"/>
  <c r="H1409" i="4"/>
  <c r="B1410" i="4"/>
  <c r="E1408" i="4"/>
  <c r="D1408" i="4"/>
  <c r="F1408" i="4"/>
  <c r="F1508" i="3"/>
  <c r="D1508" i="3"/>
  <c r="E1508" i="3"/>
  <c r="B1510" i="3"/>
  <c r="H1509" i="3"/>
  <c r="C1509" i="3"/>
  <c r="H1411" i="1"/>
  <c r="C1411" i="1"/>
  <c r="B1412" i="1"/>
  <c r="E1410" i="1"/>
  <c r="F1410" i="1"/>
  <c r="D1410" i="1"/>
  <c r="C1410" i="4" l="1"/>
  <c r="H1410" i="4"/>
  <c r="B1411" i="4"/>
  <c r="E1409" i="4"/>
  <c r="D1409" i="4"/>
  <c r="F1409" i="4"/>
  <c r="F1509" i="3"/>
  <c r="D1509" i="3"/>
  <c r="E1509" i="3"/>
  <c r="B1511" i="3"/>
  <c r="H1510" i="3"/>
  <c r="C1510" i="3"/>
  <c r="H1412" i="1"/>
  <c r="C1412" i="1"/>
  <c r="B1413" i="1"/>
  <c r="E1411" i="1"/>
  <c r="F1411" i="1"/>
  <c r="D1411" i="1"/>
  <c r="C1411" i="4" l="1"/>
  <c r="H1411" i="4"/>
  <c r="B1412" i="4"/>
  <c r="E1410" i="4"/>
  <c r="D1410" i="4"/>
  <c r="F1410" i="4"/>
  <c r="F1510" i="3"/>
  <c r="D1510" i="3"/>
  <c r="E1510" i="3"/>
  <c r="B1512" i="3"/>
  <c r="H1511" i="3"/>
  <c r="C1511" i="3"/>
  <c r="H1413" i="1"/>
  <c r="C1413" i="1"/>
  <c r="B1414" i="1"/>
  <c r="E1412" i="1"/>
  <c r="F1412" i="1"/>
  <c r="D1412" i="1"/>
  <c r="C1412" i="4" l="1"/>
  <c r="H1412" i="4"/>
  <c r="B1413" i="4"/>
  <c r="E1411" i="4"/>
  <c r="F1411" i="4"/>
  <c r="D1411" i="4"/>
  <c r="F1511" i="3"/>
  <c r="D1511" i="3"/>
  <c r="E1511" i="3"/>
  <c r="B1513" i="3"/>
  <c r="H1512" i="3"/>
  <c r="C1512" i="3"/>
  <c r="H1414" i="1"/>
  <c r="C1414" i="1"/>
  <c r="B1415" i="1"/>
  <c r="E1413" i="1"/>
  <c r="F1413" i="1"/>
  <c r="D1413" i="1"/>
  <c r="E1412" i="4" l="1"/>
  <c r="D1412" i="4"/>
  <c r="F1412" i="4"/>
  <c r="C1413" i="4"/>
  <c r="B1414" i="4"/>
  <c r="H1413" i="4"/>
  <c r="F1512" i="3"/>
  <c r="D1512" i="3"/>
  <c r="E1512" i="3"/>
  <c r="B1514" i="3"/>
  <c r="H1513" i="3"/>
  <c r="C1513" i="3"/>
  <c r="C1415" i="1"/>
  <c r="B1416" i="1"/>
  <c r="H1415" i="1"/>
  <c r="D1414" i="1"/>
  <c r="E1414" i="1"/>
  <c r="F1414" i="1"/>
  <c r="C1414" i="4" l="1"/>
  <c r="B1415" i="4"/>
  <c r="H1414" i="4"/>
  <c r="E1413" i="4"/>
  <c r="D1413" i="4"/>
  <c r="F1413" i="4"/>
  <c r="F1513" i="3"/>
  <c r="D1513" i="3"/>
  <c r="E1513" i="3"/>
  <c r="B1515" i="3"/>
  <c r="H1514" i="3"/>
  <c r="C1514" i="3"/>
  <c r="E1415" i="1"/>
  <c r="F1415" i="1"/>
  <c r="D1415" i="1"/>
  <c r="H1416" i="1"/>
  <c r="C1416" i="1"/>
  <c r="B1417" i="1"/>
  <c r="E1414" i="4" l="1"/>
  <c r="D1414" i="4"/>
  <c r="F1414" i="4"/>
  <c r="C1415" i="4"/>
  <c r="H1415" i="4"/>
  <c r="B1416" i="4"/>
  <c r="F1514" i="3"/>
  <c r="D1514" i="3"/>
  <c r="E1514" i="3"/>
  <c r="B1516" i="3"/>
  <c r="H1515" i="3"/>
  <c r="C1515" i="3"/>
  <c r="E1416" i="1"/>
  <c r="F1416" i="1"/>
  <c r="D1416" i="1"/>
  <c r="H1417" i="1"/>
  <c r="C1417" i="1"/>
  <c r="B1418" i="1"/>
  <c r="C1416" i="4" l="1"/>
  <c r="H1416" i="4"/>
  <c r="B1417" i="4"/>
  <c r="E1415" i="4"/>
  <c r="D1415" i="4"/>
  <c r="F1415" i="4"/>
  <c r="F1515" i="3"/>
  <c r="D1515" i="3"/>
  <c r="E1515" i="3"/>
  <c r="B1517" i="3"/>
  <c r="H1516" i="3"/>
  <c r="C1516" i="3"/>
  <c r="E1417" i="1"/>
  <c r="F1417" i="1"/>
  <c r="D1417" i="1"/>
  <c r="H1418" i="1"/>
  <c r="C1418" i="1"/>
  <c r="B1419" i="1"/>
  <c r="E1416" i="4" l="1"/>
  <c r="D1416" i="4"/>
  <c r="F1416" i="4"/>
  <c r="C1417" i="4"/>
  <c r="B1418" i="4"/>
  <c r="H1417" i="4"/>
  <c r="F1516" i="3"/>
  <c r="D1516" i="3"/>
  <c r="E1516" i="3"/>
  <c r="B1518" i="3"/>
  <c r="H1517" i="3"/>
  <c r="C1517" i="3"/>
  <c r="E1418" i="1"/>
  <c r="F1418" i="1"/>
  <c r="D1418" i="1"/>
  <c r="H1419" i="1"/>
  <c r="C1419" i="1"/>
  <c r="B1420" i="1"/>
  <c r="C1418" i="4" l="1"/>
  <c r="H1418" i="4"/>
  <c r="B1419" i="4"/>
  <c r="E1417" i="4"/>
  <c r="D1417" i="4"/>
  <c r="F1417" i="4"/>
  <c r="F1517" i="3"/>
  <c r="D1517" i="3"/>
  <c r="E1517" i="3"/>
  <c r="B1519" i="3"/>
  <c r="H1518" i="3"/>
  <c r="C1518" i="3"/>
  <c r="E1419" i="1"/>
  <c r="F1419" i="1"/>
  <c r="D1419" i="1"/>
  <c r="H1420" i="1"/>
  <c r="C1420" i="1"/>
  <c r="B1421" i="1"/>
  <c r="C1419" i="4" l="1"/>
  <c r="H1419" i="4"/>
  <c r="B1420" i="4"/>
  <c r="E1418" i="4"/>
  <c r="D1418" i="4"/>
  <c r="F1418" i="4"/>
  <c r="F1518" i="3"/>
  <c r="D1518" i="3"/>
  <c r="E1518" i="3"/>
  <c r="B1520" i="3"/>
  <c r="H1519" i="3"/>
  <c r="C1519" i="3"/>
  <c r="E1420" i="1"/>
  <c r="F1420" i="1"/>
  <c r="D1420" i="1"/>
  <c r="H1421" i="1"/>
  <c r="C1421" i="1"/>
  <c r="B1422" i="1"/>
  <c r="C1420" i="4" l="1"/>
  <c r="H1420" i="4"/>
  <c r="B1421" i="4"/>
  <c r="E1419" i="4"/>
  <c r="D1419" i="4"/>
  <c r="F1419" i="4"/>
  <c r="F1519" i="3"/>
  <c r="D1519" i="3"/>
  <c r="E1519" i="3"/>
  <c r="B1521" i="3"/>
  <c r="H1520" i="3"/>
  <c r="C1520" i="3"/>
  <c r="E1421" i="1"/>
  <c r="F1421" i="1"/>
  <c r="D1421" i="1"/>
  <c r="H1422" i="1"/>
  <c r="C1422" i="1"/>
  <c r="B1423" i="1"/>
  <c r="C1421" i="4" l="1"/>
  <c r="H1421" i="4"/>
  <c r="B1422" i="4"/>
  <c r="E1420" i="4"/>
  <c r="D1420" i="4"/>
  <c r="F1420" i="4"/>
  <c r="F1520" i="3"/>
  <c r="D1520" i="3"/>
  <c r="E1520" i="3"/>
  <c r="B1522" i="3"/>
  <c r="H1521" i="3"/>
  <c r="C1521" i="3"/>
  <c r="E1422" i="1"/>
  <c r="F1422" i="1"/>
  <c r="D1422" i="1"/>
  <c r="H1423" i="1"/>
  <c r="C1423" i="1"/>
  <c r="B1424" i="1"/>
  <c r="C1422" i="4" l="1"/>
  <c r="H1422" i="4"/>
  <c r="B1423" i="4"/>
  <c r="E1421" i="4"/>
  <c r="D1421" i="4"/>
  <c r="F1421" i="4"/>
  <c r="F1521" i="3"/>
  <c r="D1521" i="3"/>
  <c r="E1521" i="3"/>
  <c r="B1523" i="3"/>
  <c r="H1522" i="3"/>
  <c r="C1522" i="3"/>
  <c r="E1423" i="1"/>
  <c r="F1423" i="1"/>
  <c r="D1423" i="1"/>
  <c r="H1424" i="1"/>
  <c r="C1424" i="1"/>
  <c r="B1425" i="1"/>
  <c r="C1423" i="4" l="1"/>
  <c r="H1423" i="4"/>
  <c r="B1424" i="4"/>
  <c r="E1422" i="4"/>
  <c r="D1422" i="4"/>
  <c r="F1422" i="4"/>
  <c r="F1522" i="3"/>
  <c r="D1522" i="3"/>
  <c r="E1522" i="3"/>
  <c r="B1524" i="3"/>
  <c r="H1523" i="3"/>
  <c r="C1523" i="3"/>
  <c r="E1424" i="1"/>
  <c r="F1424" i="1"/>
  <c r="D1424" i="1"/>
  <c r="H1425" i="1"/>
  <c r="C1425" i="1"/>
  <c r="B1426" i="1"/>
  <c r="C1424" i="4" l="1"/>
  <c r="H1424" i="4"/>
  <c r="B1425" i="4"/>
  <c r="E1423" i="4"/>
  <c r="D1423" i="4"/>
  <c r="F1423" i="4"/>
  <c r="F1523" i="3"/>
  <c r="D1523" i="3"/>
  <c r="E1523" i="3"/>
  <c r="B1525" i="3"/>
  <c r="H1524" i="3"/>
  <c r="C1524" i="3"/>
  <c r="E1425" i="1"/>
  <c r="F1425" i="1"/>
  <c r="D1425" i="1"/>
  <c r="H1426" i="1"/>
  <c r="C1426" i="1"/>
  <c r="B1427" i="1"/>
  <c r="C1425" i="4" l="1"/>
  <c r="H1425" i="4"/>
  <c r="B1426" i="4"/>
  <c r="E1424" i="4"/>
  <c r="D1424" i="4"/>
  <c r="F1424" i="4"/>
  <c r="F1524" i="3"/>
  <c r="D1524" i="3"/>
  <c r="E1524" i="3"/>
  <c r="B1526" i="3"/>
  <c r="H1525" i="3"/>
  <c r="C1525" i="3"/>
  <c r="E1426" i="1"/>
  <c r="F1426" i="1"/>
  <c r="D1426" i="1"/>
  <c r="H1427" i="1"/>
  <c r="C1427" i="1"/>
  <c r="B1428" i="1"/>
  <c r="C1426" i="4" l="1"/>
  <c r="H1426" i="4"/>
  <c r="B1427" i="4"/>
  <c r="E1425" i="4"/>
  <c r="D1425" i="4"/>
  <c r="F1425" i="4"/>
  <c r="F1525" i="3"/>
  <c r="D1525" i="3"/>
  <c r="E1525" i="3"/>
  <c r="B1527" i="3"/>
  <c r="H1526" i="3"/>
  <c r="C1526" i="3"/>
  <c r="E1427" i="1"/>
  <c r="F1427" i="1"/>
  <c r="D1427" i="1"/>
  <c r="H1428" i="1"/>
  <c r="C1428" i="1"/>
  <c r="B1429" i="1"/>
  <c r="C1427" i="4" l="1"/>
  <c r="H1427" i="4"/>
  <c r="B1428" i="4"/>
  <c r="E1426" i="4"/>
  <c r="D1426" i="4"/>
  <c r="F1426" i="4"/>
  <c r="F1526" i="3"/>
  <c r="D1526" i="3"/>
  <c r="E1526" i="3"/>
  <c r="B1528" i="3"/>
  <c r="H1527" i="3"/>
  <c r="C1527" i="3"/>
  <c r="E1428" i="1"/>
  <c r="F1428" i="1"/>
  <c r="D1428" i="1"/>
  <c r="H1429" i="1"/>
  <c r="C1429" i="1"/>
  <c r="B1430" i="1"/>
  <c r="C1428" i="4" l="1"/>
  <c r="H1428" i="4"/>
  <c r="B1429" i="4"/>
  <c r="E1427" i="4"/>
  <c r="D1427" i="4"/>
  <c r="F1427" i="4"/>
  <c r="F1527" i="3"/>
  <c r="D1527" i="3"/>
  <c r="E1527" i="3"/>
  <c r="B1529" i="3"/>
  <c r="H1528" i="3"/>
  <c r="C1528" i="3"/>
  <c r="E1429" i="1"/>
  <c r="F1429" i="1"/>
  <c r="D1429" i="1"/>
  <c r="H1430" i="1"/>
  <c r="C1430" i="1"/>
  <c r="B1431" i="1"/>
  <c r="H1429" i="4" l="1"/>
  <c r="B1430" i="4"/>
  <c r="C1429" i="4"/>
  <c r="F1428" i="4"/>
  <c r="E1428" i="4"/>
  <c r="D1428" i="4"/>
  <c r="F1528" i="3"/>
  <c r="D1528" i="3"/>
  <c r="E1528" i="3"/>
  <c r="B1530" i="3"/>
  <c r="H1529" i="3"/>
  <c r="C1529" i="3"/>
  <c r="E1430" i="1"/>
  <c r="F1430" i="1"/>
  <c r="D1430" i="1"/>
  <c r="H1431" i="1"/>
  <c r="C1431" i="1"/>
  <c r="B1432" i="1"/>
  <c r="E1429" i="4" l="1"/>
  <c r="D1429" i="4"/>
  <c r="F1429" i="4"/>
  <c r="C1430" i="4"/>
  <c r="H1430" i="4"/>
  <c r="B1431" i="4"/>
  <c r="F1529" i="3"/>
  <c r="D1529" i="3"/>
  <c r="E1529" i="3"/>
  <c r="B1531" i="3"/>
  <c r="H1530" i="3"/>
  <c r="C1530" i="3"/>
  <c r="E1431" i="1"/>
  <c r="F1431" i="1"/>
  <c r="D1431" i="1"/>
  <c r="H1432" i="1"/>
  <c r="C1432" i="1"/>
  <c r="B1433" i="1"/>
  <c r="H1431" i="4" l="1"/>
  <c r="B1432" i="4"/>
  <c r="C1431" i="4"/>
  <c r="F1430" i="4"/>
  <c r="E1430" i="4"/>
  <c r="D1430" i="4"/>
  <c r="F1530" i="3"/>
  <c r="D1530" i="3"/>
  <c r="E1530" i="3"/>
  <c r="B1532" i="3"/>
  <c r="H1531" i="3"/>
  <c r="C1531" i="3"/>
  <c r="E1432" i="1"/>
  <c r="F1432" i="1"/>
  <c r="D1432" i="1"/>
  <c r="H1433" i="1"/>
  <c r="C1433" i="1"/>
  <c r="B1434" i="1"/>
  <c r="E1431" i="4" l="1"/>
  <c r="D1431" i="4"/>
  <c r="F1431" i="4"/>
  <c r="C1432" i="4"/>
  <c r="H1432" i="4"/>
  <c r="B1433" i="4"/>
  <c r="F1531" i="3"/>
  <c r="D1531" i="3"/>
  <c r="E1531" i="3"/>
  <c r="B1533" i="3"/>
  <c r="H1532" i="3"/>
  <c r="C1532" i="3"/>
  <c r="E1433" i="1"/>
  <c r="F1433" i="1"/>
  <c r="D1433" i="1"/>
  <c r="H1434" i="1"/>
  <c r="C1434" i="1"/>
  <c r="B1435" i="1"/>
  <c r="C1433" i="4" l="1"/>
  <c r="H1433" i="4"/>
  <c r="B1434" i="4"/>
  <c r="D1432" i="4"/>
  <c r="F1432" i="4"/>
  <c r="E1432" i="4"/>
  <c r="F1532" i="3"/>
  <c r="D1532" i="3"/>
  <c r="E1532" i="3"/>
  <c r="B1534" i="3"/>
  <c r="H1533" i="3"/>
  <c r="C1533" i="3"/>
  <c r="E1434" i="1"/>
  <c r="F1434" i="1"/>
  <c r="D1434" i="1"/>
  <c r="H1435" i="1"/>
  <c r="C1435" i="1"/>
  <c r="B1436" i="1"/>
  <c r="C1434" i="4" l="1"/>
  <c r="H1434" i="4"/>
  <c r="B1435" i="4"/>
  <c r="E1433" i="4"/>
  <c r="D1433" i="4"/>
  <c r="F1433" i="4"/>
  <c r="F1533" i="3"/>
  <c r="D1533" i="3"/>
  <c r="E1533" i="3"/>
  <c r="B1535" i="3"/>
  <c r="H1534" i="3"/>
  <c r="C1534" i="3"/>
  <c r="E1435" i="1"/>
  <c r="F1435" i="1"/>
  <c r="D1435" i="1"/>
  <c r="H1436" i="1"/>
  <c r="C1436" i="1"/>
  <c r="B1437" i="1"/>
  <c r="C1435" i="4" l="1"/>
  <c r="H1435" i="4"/>
  <c r="B1436" i="4"/>
  <c r="E1434" i="4"/>
  <c r="D1434" i="4"/>
  <c r="F1434" i="4"/>
  <c r="F1534" i="3"/>
  <c r="D1534" i="3"/>
  <c r="E1534" i="3"/>
  <c r="B1536" i="3"/>
  <c r="H1535" i="3"/>
  <c r="C1535" i="3"/>
  <c r="E1436" i="1"/>
  <c r="F1436" i="1"/>
  <c r="D1436" i="1"/>
  <c r="H1437" i="1"/>
  <c r="C1437" i="1"/>
  <c r="B1438" i="1"/>
  <c r="C1436" i="4" l="1"/>
  <c r="H1436" i="4"/>
  <c r="B1437" i="4"/>
  <c r="E1435" i="4"/>
  <c r="D1435" i="4"/>
  <c r="F1435" i="4"/>
  <c r="F1535" i="3"/>
  <c r="D1535" i="3"/>
  <c r="E1535" i="3"/>
  <c r="B1537" i="3"/>
  <c r="H1536" i="3"/>
  <c r="C1536" i="3"/>
  <c r="E1437" i="1"/>
  <c r="F1437" i="1"/>
  <c r="D1437" i="1"/>
  <c r="H1438" i="1"/>
  <c r="C1438" i="1"/>
  <c r="B1439" i="1"/>
  <c r="C1437" i="4" l="1"/>
  <c r="B1438" i="4"/>
  <c r="H1437" i="4"/>
  <c r="E1436" i="4"/>
  <c r="D1436" i="4"/>
  <c r="F1436" i="4"/>
  <c r="F1536" i="3"/>
  <c r="D1536" i="3"/>
  <c r="E1536" i="3"/>
  <c r="B1538" i="3"/>
  <c r="H1537" i="3"/>
  <c r="C1537" i="3"/>
  <c r="E1438" i="1"/>
  <c r="F1438" i="1"/>
  <c r="D1438" i="1"/>
  <c r="H1439" i="1"/>
  <c r="C1439" i="1"/>
  <c r="B1440" i="1"/>
  <c r="E1437" i="4" l="1"/>
  <c r="D1437" i="4"/>
  <c r="F1437" i="4"/>
  <c r="C1438" i="4"/>
  <c r="B1439" i="4"/>
  <c r="H1438" i="4"/>
  <c r="F1537" i="3"/>
  <c r="D1537" i="3"/>
  <c r="E1537" i="3"/>
  <c r="B1539" i="3"/>
  <c r="H1538" i="3"/>
  <c r="C1538" i="3"/>
  <c r="E1439" i="1"/>
  <c r="F1439" i="1"/>
  <c r="D1439" i="1"/>
  <c r="H1440" i="1"/>
  <c r="C1440" i="1"/>
  <c r="B1441" i="1"/>
  <c r="H1439" i="4" l="1"/>
  <c r="B1440" i="4"/>
  <c r="C1439" i="4"/>
  <c r="F1438" i="4"/>
  <c r="E1438" i="4"/>
  <c r="D1438" i="4"/>
  <c r="F1538" i="3"/>
  <c r="D1538" i="3"/>
  <c r="E1538" i="3"/>
  <c r="B1540" i="3"/>
  <c r="H1539" i="3"/>
  <c r="C1539" i="3"/>
  <c r="E1440" i="1"/>
  <c r="F1440" i="1"/>
  <c r="D1440" i="1"/>
  <c r="H1441" i="1"/>
  <c r="C1441" i="1"/>
  <c r="B1442" i="1"/>
  <c r="E1439" i="4" l="1"/>
  <c r="D1439" i="4"/>
  <c r="F1439" i="4"/>
  <c r="C1440" i="4"/>
  <c r="H1440" i="4"/>
  <c r="B1441" i="4"/>
  <c r="F1539" i="3"/>
  <c r="D1539" i="3"/>
  <c r="E1539" i="3"/>
  <c r="B1541" i="3"/>
  <c r="H1540" i="3"/>
  <c r="C1540" i="3"/>
  <c r="E1441" i="1"/>
  <c r="F1441" i="1"/>
  <c r="D1441" i="1"/>
  <c r="H1442" i="1"/>
  <c r="C1442" i="1"/>
  <c r="B1443" i="1"/>
  <c r="C1441" i="4" l="1"/>
  <c r="H1441" i="4"/>
  <c r="B1442" i="4"/>
  <c r="E1440" i="4"/>
  <c r="D1440" i="4"/>
  <c r="F1440" i="4"/>
  <c r="F1540" i="3"/>
  <c r="D1540" i="3"/>
  <c r="E1540" i="3"/>
  <c r="B1542" i="3"/>
  <c r="H1541" i="3"/>
  <c r="C1541" i="3"/>
  <c r="E1442" i="1"/>
  <c r="F1442" i="1"/>
  <c r="D1442" i="1"/>
  <c r="H1443" i="1"/>
  <c r="C1443" i="1"/>
  <c r="B1444" i="1"/>
  <c r="C1442" i="4" l="1"/>
  <c r="H1442" i="4"/>
  <c r="B1443" i="4"/>
  <c r="E1441" i="4"/>
  <c r="D1441" i="4"/>
  <c r="F1441" i="4"/>
  <c r="F1541" i="3"/>
  <c r="D1541" i="3"/>
  <c r="E1541" i="3"/>
  <c r="B1543" i="3"/>
  <c r="H1542" i="3"/>
  <c r="C1542" i="3"/>
  <c r="E1443" i="1"/>
  <c r="F1443" i="1"/>
  <c r="D1443" i="1"/>
  <c r="H1444" i="1"/>
  <c r="C1444" i="1"/>
  <c r="B1445" i="1"/>
  <c r="C1443" i="4" l="1"/>
  <c r="H1443" i="4"/>
  <c r="B1444" i="4"/>
  <c r="E1442" i="4"/>
  <c r="D1442" i="4"/>
  <c r="F1442" i="4"/>
  <c r="F1542" i="3"/>
  <c r="D1542" i="3"/>
  <c r="E1542" i="3"/>
  <c r="B1544" i="3"/>
  <c r="H1543" i="3"/>
  <c r="C1543" i="3"/>
  <c r="E1444" i="1"/>
  <c r="F1444" i="1"/>
  <c r="D1444" i="1"/>
  <c r="H1445" i="1"/>
  <c r="C1445" i="1"/>
  <c r="B1446" i="1"/>
  <c r="C1444" i="4" l="1"/>
  <c r="H1444" i="4"/>
  <c r="B1445" i="4"/>
  <c r="E1443" i="4"/>
  <c r="D1443" i="4"/>
  <c r="F1443" i="4"/>
  <c r="F1543" i="3"/>
  <c r="D1543" i="3"/>
  <c r="E1543" i="3"/>
  <c r="B1545" i="3"/>
  <c r="H1544" i="3"/>
  <c r="C1544" i="3"/>
  <c r="E1445" i="1"/>
  <c r="F1445" i="1"/>
  <c r="D1445" i="1"/>
  <c r="H1446" i="1"/>
  <c r="C1446" i="1"/>
  <c r="B1447" i="1"/>
  <c r="C1445" i="4" l="1"/>
  <c r="B1446" i="4"/>
  <c r="H1445" i="4"/>
  <c r="E1444" i="4"/>
  <c r="D1444" i="4"/>
  <c r="F1444" i="4"/>
  <c r="F1544" i="3"/>
  <c r="D1544" i="3"/>
  <c r="E1544" i="3"/>
  <c r="B1546" i="3"/>
  <c r="H1545" i="3"/>
  <c r="C1545" i="3"/>
  <c r="E1446" i="1"/>
  <c r="F1446" i="1"/>
  <c r="D1446" i="1"/>
  <c r="H1447" i="1"/>
  <c r="C1447" i="1"/>
  <c r="B1448" i="1"/>
  <c r="E1445" i="4" l="1"/>
  <c r="D1445" i="4"/>
  <c r="F1445" i="4"/>
  <c r="C1446" i="4"/>
  <c r="H1446" i="4"/>
  <c r="B1447" i="4"/>
  <c r="F1545" i="3"/>
  <c r="D1545" i="3"/>
  <c r="E1545" i="3"/>
  <c r="B1547" i="3"/>
  <c r="H1546" i="3"/>
  <c r="C1546" i="3"/>
  <c r="E1447" i="1"/>
  <c r="F1447" i="1"/>
  <c r="D1447" i="1"/>
  <c r="H1448" i="1"/>
  <c r="C1448" i="1"/>
  <c r="B1449" i="1"/>
  <c r="C1447" i="4" l="1"/>
  <c r="H1447" i="4"/>
  <c r="B1448" i="4"/>
  <c r="E1446" i="4"/>
  <c r="D1446" i="4"/>
  <c r="F1446" i="4"/>
  <c r="F1546" i="3"/>
  <c r="D1546" i="3"/>
  <c r="E1546" i="3"/>
  <c r="B1548" i="3"/>
  <c r="H1547" i="3"/>
  <c r="C1547" i="3"/>
  <c r="E1448" i="1"/>
  <c r="F1448" i="1"/>
  <c r="D1448" i="1"/>
  <c r="H1449" i="1"/>
  <c r="C1449" i="1"/>
  <c r="B1450" i="1"/>
  <c r="C1448" i="4" l="1"/>
  <c r="H1448" i="4"/>
  <c r="B1449" i="4"/>
  <c r="E1447" i="4"/>
  <c r="D1447" i="4"/>
  <c r="F1447" i="4"/>
  <c r="F1547" i="3"/>
  <c r="D1547" i="3"/>
  <c r="E1547" i="3"/>
  <c r="B1549" i="3"/>
  <c r="H1548" i="3"/>
  <c r="C1548" i="3"/>
  <c r="E1449" i="1"/>
  <c r="F1449" i="1"/>
  <c r="D1449" i="1"/>
  <c r="H1450" i="1"/>
  <c r="C1450" i="1"/>
  <c r="B1451" i="1"/>
  <c r="C1449" i="4" l="1"/>
  <c r="H1449" i="4"/>
  <c r="B1450" i="4"/>
  <c r="E1448" i="4"/>
  <c r="D1448" i="4"/>
  <c r="F1448" i="4"/>
  <c r="F1548" i="3"/>
  <c r="D1548" i="3"/>
  <c r="E1548" i="3"/>
  <c r="B1550" i="3"/>
  <c r="H1549" i="3"/>
  <c r="C1549" i="3"/>
  <c r="E1450" i="1"/>
  <c r="F1450" i="1"/>
  <c r="D1450" i="1"/>
  <c r="H1451" i="1"/>
  <c r="C1451" i="1"/>
  <c r="B1452" i="1"/>
  <c r="C1450" i="4" l="1"/>
  <c r="H1450" i="4"/>
  <c r="B1451" i="4"/>
  <c r="E1449" i="4"/>
  <c r="D1449" i="4"/>
  <c r="F1449" i="4"/>
  <c r="F1549" i="3"/>
  <c r="D1549" i="3"/>
  <c r="E1549" i="3"/>
  <c r="B1551" i="3"/>
  <c r="H1550" i="3"/>
  <c r="C1550" i="3"/>
  <c r="E1451" i="1"/>
  <c r="F1451" i="1"/>
  <c r="D1451" i="1"/>
  <c r="H1452" i="1"/>
  <c r="C1452" i="1"/>
  <c r="B1453" i="1"/>
  <c r="C1451" i="4" l="1"/>
  <c r="H1451" i="4"/>
  <c r="B1452" i="4"/>
  <c r="E1450" i="4"/>
  <c r="D1450" i="4"/>
  <c r="F1450" i="4"/>
  <c r="F1550" i="3"/>
  <c r="D1550" i="3"/>
  <c r="E1550" i="3"/>
  <c r="B1552" i="3"/>
  <c r="H1551" i="3"/>
  <c r="C1551" i="3"/>
  <c r="E1452" i="1"/>
  <c r="F1452" i="1"/>
  <c r="D1452" i="1"/>
  <c r="H1453" i="1"/>
  <c r="C1453" i="1"/>
  <c r="B1454" i="1"/>
  <c r="C1452" i="4" l="1"/>
  <c r="H1452" i="4"/>
  <c r="B1453" i="4"/>
  <c r="E1451" i="4"/>
  <c r="D1451" i="4"/>
  <c r="F1451" i="4"/>
  <c r="F1551" i="3"/>
  <c r="D1551" i="3"/>
  <c r="E1551" i="3"/>
  <c r="B1553" i="3"/>
  <c r="H1552" i="3"/>
  <c r="C1552" i="3"/>
  <c r="E1453" i="1"/>
  <c r="F1453" i="1"/>
  <c r="D1453" i="1"/>
  <c r="H1454" i="1"/>
  <c r="B1455" i="1"/>
  <c r="C1454" i="1"/>
  <c r="C1453" i="4" l="1"/>
  <c r="H1453" i="4"/>
  <c r="B1454" i="4"/>
  <c r="E1452" i="4"/>
  <c r="D1452" i="4"/>
  <c r="F1452" i="4"/>
  <c r="F1552" i="3"/>
  <c r="D1552" i="3"/>
  <c r="E1552" i="3"/>
  <c r="B1554" i="3"/>
  <c r="H1553" i="3"/>
  <c r="C1553" i="3"/>
  <c r="H1455" i="1"/>
  <c r="B1456" i="1"/>
  <c r="C1455" i="1"/>
  <c r="E1454" i="1"/>
  <c r="F1454" i="1"/>
  <c r="D1454" i="1"/>
  <c r="C1454" i="4" l="1"/>
  <c r="H1454" i="4"/>
  <c r="B1455" i="4"/>
  <c r="E1453" i="4"/>
  <c r="D1453" i="4"/>
  <c r="F1453" i="4"/>
  <c r="F1553" i="3"/>
  <c r="D1553" i="3"/>
  <c r="E1553" i="3"/>
  <c r="B1555" i="3"/>
  <c r="H1554" i="3"/>
  <c r="C1554" i="3"/>
  <c r="E1455" i="1"/>
  <c r="F1455" i="1"/>
  <c r="D1455" i="1"/>
  <c r="H1456" i="1"/>
  <c r="C1456" i="1"/>
  <c r="B1457" i="1"/>
  <c r="E1454" i="4" l="1"/>
  <c r="D1454" i="4"/>
  <c r="F1454" i="4"/>
  <c r="C1455" i="4"/>
  <c r="H1455" i="4"/>
  <c r="B1456" i="4"/>
  <c r="F1554" i="3"/>
  <c r="D1554" i="3"/>
  <c r="E1554" i="3"/>
  <c r="B1556" i="3"/>
  <c r="H1555" i="3"/>
  <c r="C1555" i="3"/>
  <c r="E1456" i="1"/>
  <c r="F1456" i="1"/>
  <c r="D1456" i="1"/>
  <c r="H1457" i="1"/>
  <c r="C1457" i="1"/>
  <c r="B1458" i="1"/>
  <c r="C1456" i="4" l="1"/>
  <c r="B1457" i="4"/>
  <c r="H1456" i="4"/>
  <c r="E1455" i="4"/>
  <c r="D1455" i="4"/>
  <c r="F1455" i="4"/>
  <c r="F1555" i="3"/>
  <c r="D1555" i="3"/>
  <c r="E1555" i="3"/>
  <c r="B1557" i="3"/>
  <c r="H1556" i="3"/>
  <c r="C1556" i="3"/>
  <c r="E1457" i="1"/>
  <c r="F1457" i="1"/>
  <c r="D1457" i="1"/>
  <c r="H1458" i="1"/>
  <c r="C1458" i="1"/>
  <c r="B1459" i="1"/>
  <c r="E1456" i="4" l="1"/>
  <c r="D1456" i="4"/>
  <c r="F1456" i="4"/>
  <c r="C1457" i="4"/>
  <c r="H1457" i="4"/>
  <c r="B1458" i="4"/>
  <c r="F1556" i="3"/>
  <c r="D1556" i="3"/>
  <c r="E1556" i="3"/>
  <c r="B1558" i="3"/>
  <c r="H1557" i="3"/>
  <c r="C1557" i="3"/>
  <c r="E1458" i="1"/>
  <c r="F1458" i="1"/>
  <c r="D1458" i="1"/>
  <c r="H1459" i="1"/>
  <c r="B1460" i="1"/>
  <c r="C1459" i="1"/>
  <c r="C1458" i="4" l="1"/>
  <c r="B1459" i="4"/>
  <c r="H1458" i="4"/>
  <c r="E1457" i="4"/>
  <c r="D1457" i="4"/>
  <c r="F1457" i="4"/>
  <c r="F1557" i="3"/>
  <c r="D1557" i="3"/>
  <c r="E1557" i="3"/>
  <c r="B1559" i="3"/>
  <c r="H1558" i="3"/>
  <c r="C1558" i="3"/>
  <c r="H1460" i="1"/>
  <c r="C1460" i="1"/>
  <c r="B1461" i="1"/>
  <c r="E1459" i="1"/>
  <c r="F1459" i="1"/>
  <c r="D1459" i="1"/>
  <c r="E1458" i="4" l="1"/>
  <c r="D1458" i="4"/>
  <c r="F1458" i="4"/>
  <c r="C1459" i="4"/>
  <c r="H1459" i="4"/>
  <c r="B1460" i="4"/>
  <c r="F1558" i="3"/>
  <c r="D1558" i="3"/>
  <c r="E1558" i="3"/>
  <c r="B1560" i="3"/>
  <c r="H1559" i="3"/>
  <c r="C1559" i="3"/>
  <c r="H1461" i="1"/>
  <c r="C1461" i="1"/>
  <c r="B1462" i="1"/>
  <c r="E1460" i="1"/>
  <c r="F1460" i="1"/>
  <c r="D1460" i="1"/>
  <c r="C1460" i="4" l="1"/>
  <c r="H1460" i="4"/>
  <c r="B1461" i="4"/>
  <c r="E1459" i="4"/>
  <c r="D1459" i="4"/>
  <c r="F1459" i="4"/>
  <c r="F1559" i="3"/>
  <c r="D1559" i="3"/>
  <c r="E1559" i="3"/>
  <c r="B1561" i="3"/>
  <c r="H1560" i="3"/>
  <c r="C1560" i="3"/>
  <c r="H1462" i="1"/>
  <c r="C1462" i="1"/>
  <c r="B1463" i="1"/>
  <c r="E1461" i="1"/>
  <c r="F1461" i="1"/>
  <c r="D1461" i="1"/>
  <c r="C1461" i="4" l="1"/>
  <c r="H1461" i="4"/>
  <c r="B1462" i="4"/>
  <c r="E1460" i="4"/>
  <c r="D1460" i="4"/>
  <c r="F1460" i="4"/>
  <c r="F1560" i="3"/>
  <c r="D1560" i="3"/>
  <c r="E1560" i="3"/>
  <c r="B1562" i="3"/>
  <c r="H1561" i="3"/>
  <c r="C1561" i="3"/>
  <c r="H1463" i="1"/>
  <c r="C1463" i="1"/>
  <c r="B1464" i="1"/>
  <c r="E1462" i="1"/>
  <c r="F1462" i="1"/>
  <c r="D1462" i="1"/>
  <c r="C1462" i="4" l="1"/>
  <c r="H1462" i="4"/>
  <c r="B1463" i="4"/>
  <c r="E1461" i="4"/>
  <c r="D1461" i="4"/>
  <c r="F1461" i="4"/>
  <c r="F1561" i="3"/>
  <c r="D1561" i="3"/>
  <c r="E1561" i="3"/>
  <c r="B1563" i="3"/>
  <c r="H1562" i="3"/>
  <c r="C1562" i="3"/>
  <c r="H1464" i="1"/>
  <c r="C1464" i="1"/>
  <c r="B1465" i="1"/>
  <c r="E1463" i="1"/>
  <c r="F1463" i="1"/>
  <c r="D1463" i="1"/>
  <c r="E1462" i="4" l="1"/>
  <c r="D1462" i="4"/>
  <c r="F1462" i="4"/>
  <c r="C1463" i="4"/>
  <c r="B1464" i="4"/>
  <c r="H1463" i="4"/>
  <c r="F1562" i="3"/>
  <c r="D1562" i="3"/>
  <c r="E1562" i="3"/>
  <c r="B1564" i="3"/>
  <c r="H1563" i="3"/>
  <c r="C1563" i="3"/>
  <c r="H1465" i="1"/>
  <c r="C1465" i="1"/>
  <c r="B1466" i="1"/>
  <c r="E1464" i="1"/>
  <c r="F1464" i="1"/>
  <c r="D1464" i="1"/>
  <c r="C1464" i="4" l="1"/>
  <c r="H1464" i="4"/>
  <c r="B1465" i="4"/>
  <c r="E1463" i="4"/>
  <c r="D1463" i="4"/>
  <c r="F1463" i="4"/>
  <c r="F1563" i="3"/>
  <c r="D1563" i="3"/>
  <c r="E1563" i="3"/>
  <c r="B1565" i="3"/>
  <c r="H1564" i="3"/>
  <c r="C1564" i="3"/>
  <c r="H1466" i="1"/>
  <c r="C1466" i="1"/>
  <c r="B1467" i="1"/>
  <c r="E1465" i="1"/>
  <c r="F1465" i="1"/>
  <c r="D1465" i="1"/>
  <c r="C1465" i="4" l="1"/>
  <c r="H1465" i="4"/>
  <c r="B1466" i="4"/>
  <c r="E1464" i="4"/>
  <c r="D1464" i="4"/>
  <c r="F1464" i="4"/>
  <c r="F1564" i="3"/>
  <c r="D1564" i="3"/>
  <c r="E1564" i="3"/>
  <c r="B1566" i="3"/>
  <c r="H1565" i="3"/>
  <c r="C1565" i="3"/>
  <c r="C1467" i="1"/>
  <c r="B1468" i="1"/>
  <c r="H1467" i="1"/>
  <c r="D1466" i="1"/>
  <c r="E1466" i="1"/>
  <c r="F1466" i="1"/>
  <c r="C1466" i="4" l="1"/>
  <c r="B1467" i="4"/>
  <c r="H1466" i="4"/>
  <c r="E1465" i="4"/>
  <c r="D1465" i="4"/>
  <c r="F1465" i="4"/>
  <c r="F1565" i="3"/>
  <c r="D1565" i="3"/>
  <c r="E1565" i="3"/>
  <c r="B1567" i="3"/>
  <c r="H1566" i="3"/>
  <c r="C1566" i="3"/>
  <c r="D1467" i="1"/>
  <c r="E1467" i="1"/>
  <c r="F1467" i="1"/>
  <c r="C1468" i="1"/>
  <c r="B1469" i="1"/>
  <c r="H1468" i="1"/>
  <c r="E1466" i="4" l="1"/>
  <c r="D1466" i="4"/>
  <c r="F1466" i="4"/>
  <c r="C1467" i="4"/>
  <c r="H1467" i="4"/>
  <c r="B1468" i="4"/>
  <c r="F1566" i="3"/>
  <c r="D1566" i="3"/>
  <c r="E1566" i="3"/>
  <c r="B1568" i="3"/>
  <c r="H1567" i="3"/>
  <c r="C1567" i="3"/>
  <c r="D1468" i="1"/>
  <c r="E1468" i="1"/>
  <c r="F1468" i="1"/>
  <c r="C1469" i="1"/>
  <c r="B1470" i="1"/>
  <c r="H1469" i="1"/>
  <c r="C1468" i="4" l="1"/>
  <c r="H1468" i="4"/>
  <c r="B1469" i="4"/>
  <c r="E1467" i="4"/>
  <c r="D1467" i="4"/>
  <c r="F1467" i="4"/>
  <c r="F1567" i="3"/>
  <c r="D1567" i="3"/>
  <c r="E1567" i="3"/>
  <c r="B1569" i="3"/>
  <c r="H1568" i="3"/>
  <c r="C1568" i="3"/>
  <c r="D1469" i="1"/>
  <c r="E1469" i="1"/>
  <c r="F1469" i="1"/>
  <c r="C1470" i="1"/>
  <c r="B1471" i="1"/>
  <c r="H1470" i="1"/>
  <c r="H1469" i="4" l="1"/>
  <c r="B1470" i="4"/>
  <c r="C1469" i="4"/>
  <c r="F1468" i="4"/>
  <c r="E1468" i="4"/>
  <c r="D1468" i="4"/>
  <c r="F1568" i="3"/>
  <c r="D1568" i="3"/>
  <c r="E1568" i="3"/>
  <c r="B1570" i="3"/>
  <c r="H1569" i="3"/>
  <c r="C1569" i="3"/>
  <c r="D1470" i="1"/>
  <c r="E1470" i="1"/>
  <c r="F1470" i="1"/>
  <c r="C1471" i="1"/>
  <c r="B1472" i="1"/>
  <c r="H1471" i="1"/>
  <c r="E1469" i="4" l="1"/>
  <c r="F1469" i="4"/>
  <c r="D1469" i="4"/>
  <c r="C1470" i="4"/>
  <c r="H1470" i="4"/>
  <c r="B1471" i="4"/>
  <c r="F1569" i="3"/>
  <c r="D1569" i="3"/>
  <c r="E1569" i="3"/>
  <c r="B1571" i="3"/>
  <c r="H1570" i="3"/>
  <c r="C1570" i="3"/>
  <c r="D1471" i="1"/>
  <c r="E1471" i="1"/>
  <c r="F1471" i="1"/>
  <c r="C1472" i="1"/>
  <c r="B1473" i="1"/>
  <c r="H1472" i="1"/>
  <c r="H1471" i="4" l="1"/>
  <c r="B1472" i="4"/>
  <c r="C1471" i="4"/>
  <c r="F1470" i="4"/>
  <c r="E1470" i="4"/>
  <c r="D1470" i="4"/>
  <c r="F1570" i="3"/>
  <c r="D1570" i="3"/>
  <c r="E1570" i="3"/>
  <c r="B1572" i="3"/>
  <c r="H1571" i="3"/>
  <c r="C1571" i="3"/>
  <c r="E1472" i="1"/>
  <c r="F1472" i="1"/>
  <c r="D1472" i="1"/>
  <c r="H1473" i="1"/>
  <c r="B1474" i="1"/>
  <c r="C1473" i="1"/>
  <c r="E1471" i="4" l="1"/>
  <c r="D1471" i="4"/>
  <c r="F1471" i="4"/>
  <c r="C1472" i="4"/>
  <c r="H1472" i="4"/>
  <c r="B1473" i="4"/>
  <c r="F1571" i="3"/>
  <c r="D1571" i="3"/>
  <c r="E1571" i="3"/>
  <c r="B1573" i="3"/>
  <c r="H1572" i="3"/>
  <c r="C1572" i="3"/>
  <c r="E1473" i="1"/>
  <c r="F1473" i="1"/>
  <c r="D1473" i="1"/>
  <c r="H1474" i="1"/>
  <c r="B1475" i="1"/>
  <c r="C1474" i="1"/>
  <c r="H1473" i="4" l="1"/>
  <c r="B1474" i="4"/>
  <c r="C1473" i="4"/>
  <c r="F1472" i="4"/>
  <c r="E1472" i="4"/>
  <c r="D1472" i="4"/>
  <c r="F1572" i="3"/>
  <c r="D1572" i="3"/>
  <c r="E1572" i="3"/>
  <c r="B1574" i="3"/>
  <c r="H1573" i="3"/>
  <c r="C1573" i="3"/>
  <c r="H1475" i="1"/>
  <c r="C1475" i="1"/>
  <c r="B1476" i="1"/>
  <c r="E1474" i="1"/>
  <c r="F1474" i="1"/>
  <c r="D1474" i="1"/>
  <c r="F1473" i="4" l="1"/>
  <c r="D1473" i="4"/>
  <c r="E1473" i="4"/>
  <c r="H1474" i="4"/>
  <c r="B1475" i="4"/>
  <c r="C1474" i="4"/>
  <c r="F1573" i="3"/>
  <c r="D1573" i="3"/>
  <c r="E1573" i="3"/>
  <c r="B1575" i="3"/>
  <c r="H1574" i="3"/>
  <c r="C1574" i="3"/>
  <c r="H1476" i="1"/>
  <c r="B1477" i="1"/>
  <c r="C1476" i="1"/>
  <c r="E1475" i="1"/>
  <c r="F1475" i="1"/>
  <c r="D1475" i="1"/>
  <c r="H1475" i="4" l="1"/>
  <c r="B1476" i="4"/>
  <c r="C1475" i="4"/>
  <c r="F1474" i="4"/>
  <c r="E1474" i="4"/>
  <c r="D1474" i="4"/>
  <c r="F1574" i="3"/>
  <c r="D1574" i="3"/>
  <c r="E1574" i="3"/>
  <c r="B1576" i="3"/>
  <c r="H1575" i="3"/>
  <c r="C1575" i="3"/>
  <c r="E1476" i="1"/>
  <c r="F1476" i="1"/>
  <c r="D1476" i="1"/>
  <c r="H1477" i="1"/>
  <c r="C1477" i="1"/>
  <c r="B1478" i="1"/>
  <c r="F1475" i="4" l="1"/>
  <c r="E1475" i="4"/>
  <c r="D1475" i="4"/>
  <c r="H1476" i="4"/>
  <c r="B1477" i="4"/>
  <c r="C1476" i="4"/>
  <c r="F1575" i="3"/>
  <c r="D1575" i="3"/>
  <c r="E1575" i="3"/>
  <c r="B1577" i="3"/>
  <c r="H1576" i="3"/>
  <c r="C1576" i="3"/>
  <c r="E1477" i="1"/>
  <c r="F1477" i="1"/>
  <c r="D1477" i="1"/>
  <c r="H1478" i="1"/>
  <c r="C1478" i="1"/>
  <c r="B1479" i="1"/>
  <c r="H1477" i="4" l="1"/>
  <c r="B1478" i="4"/>
  <c r="C1477" i="4"/>
  <c r="F1476" i="4"/>
  <c r="E1476" i="4"/>
  <c r="D1476" i="4"/>
  <c r="F1576" i="3"/>
  <c r="D1576" i="3"/>
  <c r="E1576" i="3"/>
  <c r="B1578" i="3"/>
  <c r="H1577" i="3"/>
  <c r="C1577" i="3"/>
  <c r="E1478" i="1"/>
  <c r="F1478" i="1"/>
  <c r="D1478" i="1"/>
  <c r="H1479" i="1"/>
  <c r="C1479" i="1"/>
  <c r="B1480" i="1"/>
  <c r="F1477" i="4" l="1"/>
  <c r="E1477" i="4"/>
  <c r="D1477" i="4"/>
  <c r="H1478" i="4"/>
  <c r="B1479" i="4"/>
  <c r="C1478" i="4"/>
  <c r="F1577" i="3"/>
  <c r="D1577" i="3"/>
  <c r="E1577" i="3"/>
  <c r="B1579" i="3"/>
  <c r="H1578" i="3"/>
  <c r="C1578" i="3"/>
  <c r="E1479" i="1"/>
  <c r="F1479" i="1"/>
  <c r="D1479" i="1"/>
  <c r="H1480" i="1"/>
  <c r="C1480" i="1"/>
  <c r="B1481" i="1"/>
  <c r="C1479" i="4" l="1"/>
  <c r="H1479" i="4"/>
  <c r="B1480" i="4"/>
  <c r="E1478" i="4"/>
  <c r="D1478" i="4"/>
  <c r="F1478" i="4"/>
  <c r="B1580" i="3"/>
  <c r="H1579" i="3"/>
  <c r="C1579" i="3"/>
  <c r="F1578" i="3"/>
  <c r="D1578" i="3"/>
  <c r="E1578" i="3"/>
  <c r="E1480" i="1"/>
  <c r="F1480" i="1"/>
  <c r="D1480" i="1"/>
  <c r="H1481" i="1"/>
  <c r="C1481" i="1"/>
  <c r="B1482" i="1"/>
  <c r="H1480" i="4" l="1"/>
  <c r="B1481" i="4"/>
  <c r="C1480" i="4"/>
  <c r="F1479" i="4"/>
  <c r="D1479" i="4"/>
  <c r="E1479" i="4"/>
  <c r="F1579" i="3"/>
  <c r="D1579" i="3"/>
  <c r="E1579" i="3"/>
  <c r="B1581" i="3"/>
  <c r="H1580" i="3"/>
  <c r="C1580" i="3"/>
  <c r="E1481" i="1"/>
  <c r="F1481" i="1"/>
  <c r="D1481" i="1"/>
  <c r="H1482" i="1"/>
  <c r="B1483" i="1"/>
  <c r="C1482" i="1"/>
  <c r="E1480" i="4" l="1"/>
  <c r="D1480" i="4"/>
  <c r="F1480" i="4"/>
  <c r="C1481" i="4"/>
  <c r="B1482" i="4"/>
  <c r="H1481" i="4"/>
  <c r="B1582" i="3"/>
  <c r="H1581" i="3"/>
  <c r="C1581" i="3"/>
  <c r="F1580" i="3"/>
  <c r="D1580" i="3"/>
  <c r="E1580" i="3"/>
  <c r="E1482" i="1"/>
  <c r="F1482" i="1"/>
  <c r="D1482" i="1"/>
  <c r="H1483" i="1"/>
  <c r="B1484" i="1"/>
  <c r="C1483" i="1"/>
  <c r="H1482" i="4" l="1"/>
  <c r="B1483" i="4"/>
  <c r="C1482" i="4"/>
  <c r="F1481" i="4"/>
  <c r="E1481" i="4"/>
  <c r="D1481" i="4"/>
  <c r="B1583" i="3"/>
  <c r="H1582" i="3"/>
  <c r="C1582" i="3"/>
  <c r="F1581" i="3"/>
  <c r="D1581" i="3"/>
  <c r="E1581" i="3"/>
  <c r="H1484" i="1"/>
  <c r="B1485" i="1"/>
  <c r="C1484" i="1"/>
  <c r="E1483" i="1"/>
  <c r="F1483" i="1"/>
  <c r="D1483" i="1"/>
  <c r="E1482" i="4" l="1"/>
  <c r="D1482" i="4"/>
  <c r="F1482" i="4"/>
  <c r="C1483" i="4"/>
  <c r="H1483" i="4"/>
  <c r="B1484" i="4"/>
  <c r="F1582" i="3"/>
  <c r="D1582" i="3"/>
  <c r="E1582" i="3"/>
  <c r="B1584" i="3"/>
  <c r="H1583" i="3"/>
  <c r="C1583" i="3"/>
  <c r="E1484" i="1"/>
  <c r="F1484" i="1"/>
  <c r="D1484" i="1"/>
  <c r="H1485" i="1"/>
  <c r="B1486" i="1"/>
  <c r="C1485" i="1"/>
  <c r="H1484" i="4" l="1"/>
  <c r="B1485" i="4"/>
  <c r="C1484" i="4"/>
  <c r="F1483" i="4"/>
  <c r="E1483" i="4"/>
  <c r="D1483" i="4"/>
  <c r="F1583" i="3"/>
  <c r="D1583" i="3"/>
  <c r="E1583" i="3"/>
  <c r="B1585" i="3"/>
  <c r="H1584" i="3"/>
  <c r="C1584" i="3"/>
  <c r="H1486" i="1"/>
  <c r="C1486" i="1"/>
  <c r="B1487" i="1"/>
  <c r="E1485" i="1"/>
  <c r="F1485" i="1"/>
  <c r="D1485" i="1"/>
  <c r="E1484" i="4" l="1"/>
  <c r="D1484" i="4"/>
  <c r="F1484" i="4"/>
  <c r="C1485" i="4"/>
  <c r="H1485" i="4"/>
  <c r="B1486" i="4"/>
  <c r="F1584" i="3"/>
  <c r="D1584" i="3"/>
  <c r="E1584" i="3"/>
  <c r="B1586" i="3"/>
  <c r="H1585" i="3"/>
  <c r="C1585" i="3"/>
  <c r="H1487" i="1"/>
  <c r="C1487" i="1"/>
  <c r="B1488" i="1"/>
  <c r="E1486" i="1"/>
  <c r="F1486" i="1"/>
  <c r="D1486" i="1"/>
  <c r="H1486" i="4" l="1"/>
  <c r="B1487" i="4"/>
  <c r="C1486" i="4"/>
  <c r="F1485" i="4"/>
  <c r="E1485" i="4"/>
  <c r="D1485" i="4"/>
  <c r="F1585" i="3"/>
  <c r="D1585" i="3"/>
  <c r="E1585" i="3"/>
  <c r="B1587" i="3"/>
  <c r="H1586" i="3"/>
  <c r="C1586" i="3"/>
  <c r="H1488" i="1"/>
  <c r="C1488" i="1"/>
  <c r="B1489" i="1"/>
  <c r="E1487" i="1"/>
  <c r="F1487" i="1"/>
  <c r="D1487" i="1"/>
  <c r="E1486" i="4" l="1"/>
  <c r="D1486" i="4"/>
  <c r="F1486" i="4"/>
  <c r="C1487" i="4"/>
  <c r="H1487" i="4"/>
  <c r="B1488" i="4"/>
  <c r="F1586" i="3"/>
  <c r="D1586" i="3"/>
  <c r="E1586" i="3"/>
  <c r="B1588" i="3"/>
  <c r="H1587" i="3"/>
  <c r="C1587" i="3"/>
  <c r="H1489" i="1"/>
  <c r="C1489" i="1"/>
  <c r="B1490" i="1"/>
  <c r="E1488" i="1"/>
  <c r="F1488" i="1"/>
  <c r="D1488" i="1"/>
  <c r="H1488" i="4" l="1"/>
  <c r="B1489" i="4"/>
  <c r="C1488" i="4"/>
  <c r="F1487" i="4"/>
  <c r="D1487" i="4"/>
  <c r="E1487" i="4"/>
  <c r="F1587" i="3"/>
  <c r="D1587" i="3"/>
  <c r="E1587" i="3"/>
  <c r="B1589" i="3"/>
  <c r="H1588" i="3"/>
  <c r="C1588" i="3"/>
  <c r="H1490" i="1"/>
  <c r="C1490" i="1"/>
  <c r="B1491" i="1"/>
  <c r="E1489" i="1"/>
  <c r="F1489" i="1"/>
  <c r="D1489" i="1"/>
  <c r="E1488" i="4" l="1"/>
  <c r="D1488" i="4"/>
  <c r="F1488" i="4"/>
  <c r="C1489" i="4"/>
  <c r="B1490" i="4"/>
  <c r="H1489" i="4"/>
  <c r="F1588" i="3"/>
  <c r="D1588" i="3"/>
  <c r="E1588" i="3"/>
  <c r="B1590" i="3"/>
  <c r="H1589" i="3"/>
  <c r="C1589" i="3"/>
  <c r="H1491" i="1"/>
  <c r="B1492" i="1"/>
  <c r="C1491" i="1"/>
  <c r="E1490" i="1"/>
  <c r="F1490" i="1"/>
  <c r="D1490" i="1"/>
  <c r="H1490" i="4" l="1"/>
  <c r="B1491" i="4"/>
  <c r="C1490" i="4"/>
  <c r="F1489" i="4"/>
  <c r="E1489" i="4"/>
  <c r="D1489" i="4"/>
  <c r="F1589" i="3"/>
  <c r="D1589" i="3"/>
  <c r="E1589" i="3"/>
  <c r="B1591" i="3"/>
  <c r="H1590" i="3"/>
  <c r="C1590" i="3"/>
  <c r="E1491" i="1"/>
  <c r="F1491" i="1"/>
  <c r="D1491" i="1"/>
  <c r="H1492" i="1"/>
  <c r="C1492" i="1"/>
  <c r="B1493" i="1"/>
  <c r="E1490" i="4" l="1"/>
  <c r="D1490" i="4"/>
  <c r="F1490" i="4"/>
  <c r="C1491" i="4"/>
  <c r="H1491" i="4"/>
  <c r="B1492" i="4"/>
  <c r="F1590" i="3"/>
  <c r="D1590" i="3"/>
  <c r="E1590" i="3"/>
  <c r="B1592" i="3"/>
  <c r="H1591" i="3"/>
  <c r="C1591" i="3"/>
  <c r="E1492" i="1"/>
  <c r="F1492" i="1"/>
  <c r="D1492" i="1"/>
  <c r="H1493" i="1"/>
  <c r="C1493" i="1"/>
  <c r="B1494" i="1"/>
  <c r="H1492" i="4" l="1"/>
  <c r="B1493" i="4"/>
  <c r="C1492" i="4"/>
  <c r="F1491" i="4"/>
  <c r="E1491" i="4"/>
  <c r="D1491" i="4"/>
  <c r="F1591" i="3"/>
  <c r="D1591" i="3"/>
  <c r="E1591" i="3"/>
  <c r="B1593" i="3"/>
  <c r="H1592" i="3"/>
  <c r="C1592" i="3"/>
  <c r="E1493" i="1"/>
  <c r="F1493" i="1"/>
  <c r="D1493" i="1"/>
  <c r="H1494" i="1"/>
  <c r="B1495" i="1"/>
  <c r="C1494" i="1"/>
  <c r="E1492" i="4" l="1"/>
  <c r="D1492" i="4"/>
  <c r="F1492" i="4"/>
  <c r="C1493" i="4"/>
  <c r="H1493" i="4"/>
  <c r="B1494" i="4"/>
  <c r="F1592" i="3"/>
  <c r="D1592" i="3"/>
  <c r="E1592" i="3"/>
  <c r="B1594" i="3"/>
  <c r="H1593" i="3"/>
  <c r="C1593" i="3"/>
  <c r="H1495" i="1"/>
  <c r="C1495" i="1"/>
  <c r="B1496" i="1"/>
  <c r="E1494" i="1"/>
  <c r="F1494" i="1"/>
  <c r="D1494" i="1"/>
  <c r="H1494" i="4" l="1"/>
  <c r="B1495" i="4"/>
  <c r="C1494" i="4"/>
  <c r="F1493" i="4"/>
  <c r="E1493" i="4"/>
  <c r="D1493" i="4"/>
  <c r="F1593" i="3"/>
  <c r="D1593" i="3"/>
  <c r="E1593" i="3"/>
  <c r="B1595" i="3"/>
  <c r="H1594" i="3"/>
  <c r="C1594" i="3"/>
  <c r="H1496" i="1"/>
  <c r="C1496" i="1"/>
  <c r="B1497" i="1"/>
  <c r="E1495" i="1"/>
  <c r="F1495" i="1"/>
  <c r="D1495" i="1"/>
  <c r="E1494" i="4" l="1"/>
  <c r="D1494" i="4"/>
  <c r="F1494" i="4"/>
  <c r="C1495" i="4"/>
  <c r="H1495" i="4"/>
  <c r="B1496" i="4"/>
  <c r="F1594" i="3"/>
  <c r="D1594" i="3"/>
  <c r="E1594" i="3"/>
  <c r="B1596" i="3"/>
  <c r="H1595" i="3"/>
  <c r="C1595" i="3"/>
  <c r="H1497" i="1"/>
  <c r="C1497" i="1"/>
  <c r="B1498" i="1"/>
  <c r="E1496" i="1"/>
  <c r="F1496" i="1"/>
  <c r="D1496" i="1"/>
  <c r="H1496" i="4" l="1"/>
  <c r="B1497" i="4"/>
  <c r="C1496" i="4"/>
  <c r="F1495" i="4"/>
  <c r="E1495" i="4"/>
  <c r="D1495" i="4"/>
  <c r="F1595" i="3"/>
  <c r="D1595" i="3"/>
  <c r="E1595" i="3"/>
  <c r="B1597" i="3"/>
  <c r="H1596" i="3"/>
  <c r="C1596" i="3"/>
  <c r="H1498" i="1"/>
  <c r="C1498" i="1"/>
  <c r="B1499" i="1"/>
  <c r="E1497" i="1"/>
  <c r="F1497" i="1"/>
  <c r="D1497" i="1"/>
  <c r="E1496" i="4" l="1"/>
  <c r="D1496" i="4"/>
  <c r="F1496" i="4"/>
  <c r="C1497" i="4"/>
  <c r="B1498" i="4"/>
  <c r="H1497" i="4"/>
  <c r="F1596" i="3"/>
  <c r="D1596" i="3"/>
  <c r="E1596" i="3"/>
  <c r="B1598" i="3"/>
  <c r="H1597" i="3"/>
  <c r="C1597" i="3"/>
  <c r="H1499" i="1"/>
  <c r="B1500" i="1"/>
  <c r="C1499" i="1"/>
  <c r="E1498" i="1"/>
  <c r="F1498" i="1"/>
  <c r="D1498" i="1"/>
  <c r="H1498" i="4" l="1"/>
  <c r="B1499" i="4"/>
  <c r="C1498" i="4"/>
  <c r="F1497" i="4"/>
  <c r="E1497" i="4"/>
  <c r="D1497" i="4"/>
  <c r="F1597" i="3"/>
  <c r="D1597" i="3"/>
  <c r="E1597" i="3"/>
  <c r="B1599" i="3"/>
  <c r="H1598" i="3"/>
  <c r="C1598" i="3"/>
  <c r="E1499" i="1"/>
  <c r="F1499" i="1"/>
  <c r="D1499" i="1"/>
  <c r="H1500" i="1"/>
  <c r="B1501" i="1"/>
  <c r="C1500" i="1"/>
  <c r="C1499" i="4" l="1"/>
  <c r="B1500" i="4"/>
  <c r="H1499" i="4"/>
  <c r="E1498" i="4"/>
  <c r="D1498" i="4"/>
  <c r="F1498" i="4"/>
  <c r="F1598" i="3"/>
  <c r="D1598" i="3"/>
  <c r="E1598" i="3"/>
  <c r="B1600" i="3"/>
  <c r="H1599" i="3"/>
  <c r="C1599" i="3"/>
  <c r="H1501" i="1"/>
  <c r="C1501" i="1"/>
  <c r="B1502" i="1"/>
  <c r="E1500" i="1"/>
  <c r="F1500" i="1"/>
  <c r="D1500" i="1"/>
  <c r="F1499" i="4" l="1"/>
  <c r="E1499" i="4"/>
  <c r="D1499" i="4"/>
  <c r="H1500" i="4"/>
  <c r="B1501" i="4"/>
  <c r="C1500" i="4"/>
  <c r="F1599" i="3"/>
  <c r="D1599" i="3"/>
  <c r="E1599" i="3"/>
  <c r="B1601" i="3"/>
  <c r="H1600" i="3"/>
  <c r="C1600" i="3"/>
  <c r="H1502" i="1"/>
  <c r="B1503" i="1"/>
  <c r="C1502" i="1"/>
  <c r="E1501" i="1"/>
  <c r="F1501" i="1"/>
  <c r="D1501" i="1"/>
  <c r="C1501" i="4" l="1"/>
  <c r="H1501" i="4"/>
  <c r="B1502" i="4"/>
  <c r="E1500" i="4"/>
  <c r="D1500" i="4"/>
  <c r="F1500" i="4"/>
  <c r="F1600" i="3"/>
  <c r="D1600" i="3"/>
  <c r="E1600" i="3"/>
  <c r="B1602" i="3"/>
  <c r="H1601" i="3"/>
  <c r="C1601" i="3"/>
  <c r="E1502" i="1"/>
  <c r="F1502" i="1"/>
  <c r="D1502" i="1"/>
  <c r="H1503" i="1"/>
  <c r="C1503" i="1"/>
  <c r="B1504" i="1"/>
  <c r="H1502" i="4" l="1"/>
  <c r="B1503" i="4"/>
  <c r="C1502" i="4"/>
  <c r="F1501" i="4"/>
  <c r="E1501" i="4"/>
  <c r="D1501" i="4"/>
  <c r="F1601" i="3"/>
  <c r="D1601" i="3"/>
  <c r="E1601" i="3"/>
  <c r="B1603" i="3"/>
  <c r="H1602" i="3"/>
  <c r="C1602" i="3"/>
  <c r="E1503" i="1"/>
  <c r="F1503" i="1"/>
  <c r="D1503" i="1"/>
  <c r="H1504" i="1"/>
  <c r="C1504" i="1"/>
  <c r="B1505" i="1"/>
  <c r="E1502" i="4" l="1"/>
  <c r="D1502" i="4"/>
  <c r="F1502" i="4"/>
  <c r="C1503" i="4"/>
  <c r="H1503" i="4"/>
  <c r="B1504" i="4"/>
  <c r="F1602" i="3"/>
  <c r="D1602" i="3"/>
  <c r="E1602" i="3"/>
  <c r="B1604" i="3"/>
  <c r="H1603" i="3"/>
  <c r="C1603" i="3"/>
  <c r="E1504" i="1"/>
  <c r="F1504" i="1"/>
  <c r="D1504" i="1"/>
  <c r="H1505" i="1"/>
  <c r="C1505" i="1"/>
  <c r="B1506" i="1"/>
  <c r="H1504" i="4" l="1"/>
  <c r="B1505" i="4"/>
  <c r="C1504" i="4"/>
  <c r="F1503" i="4"/>
  <c r="D1503" i="4"/>
  <c r="E1503" i="4"/>
  <c r="F1603" i="3"/>
  <c r="D1603" i="3"/>
  <c r="E1603" i="3"/>
  <c r="B1605" i="3"/>
  <c r="H1604" i="3"/>
  <c r="C1604" i="3"/>
  <c r="E1505" i="1"/>
  <c r="F1505" i="1"/>
  <c r="D1505" i="1"/>
  <c r="H1506" i="1"/>
  <c r="C1506" i="1"/>
  <c r="B1507" i="1"/>
  <c r="E1504" i="4" l="1"/>
  <c r="D1504" i="4"/>
  <c r="F1504" i="4"/>
  <c r="C1505" i="4"/>
  <c r="H1505" i="4"/>
  <c r="B1506" i="4"/>
  <c r="F1604" i="3"/>
  <c r="D1604" i="3"/>
  <c r="E1604" i="3"/>
  <c r="B1606" i="3"/>
  <c r="H1605" i="3"/>
  <c r="C1605" i="3"/>
  <c r="E1506" i="1"/>
  <c r="F1506" i="1"/>
  <c r="D1506" i="1"/>
  <c r="H1507" i="1"/>
  <c r="C1507" i="1"/>
  <c r="B1508" i="1"/>
  <c r="H1506" i="4" l="1"/>
  <c r="B1507" i="4"/>
  <c r="C1506" i="4"/>
  <c r="F1505" i="4"/>
  <c r="E1505" i="4"/>
  <c r="D1505" i="4"/>
  <c r="F1605" i="3"/>
  <c r="D1605" i="3"/>
  <c r="E1605" i="3"/>
  <c r="B1607" i="3"/>
  <c r="H1606" i="3"/>
  <c r="C1606" i="3"/>
  <c r="E1507" i="1"/>
  <c r="F1507" i="1"/>
  <c r="D1507" i="1"/>
  <c r="H1508" i="1"/>
  <c r="C1508" i="1"/>
  <c r="B1509" i="1"/>
  <c r="E1506" i="4" l="1"/>
  <c r="D1506" i="4"/>
  <c r="F1506" i="4"/>
  <c r="H1507" i="4"/>
  <c r="C1507" i="4"/>
  <c r="B1508" i="4"/>
  <c r="F1606" i="3"/>
  <c r="D1606" i="3"/>
  <c r="E1606" i="3"/>
  <c r="B1608" i="3"/>
  <c r="H1607" i="3"/>
  <c r="C1607" i="3"/>
  <c r="E1508" i="1"/>
  <c r="F1508" i="1"/>
  <c r="D1508" i="1"/>
  <c r="H1509" i="1"/>
  <c r="C1509" i="1"/>
  <c r="B1510" i="1"/>
  <c r="F1507" i="4" l="1"/>
  <c r="E1507" i="4"/>
  <c r="D1507" i="4"/>
  <c r="B1509" i="4"/>
  <c r="C1508" i="4"/>
  <c r="H1508" i="4"/>
  <c r="F1607" i="3"/>
  <c r="D1607" i="3"/>
  <c r="E1607" i="3"/>
  <c r="B1609" i="3"/>
  <c r="H1608" i="3"/>
  <c r="C1608" i="3"/>
  <c r="H1510" i="1"/>
  <c r="B1511" i="1"/>
  <c r="C1510" i="1"/>
  <c r="E1509" i="1"/>
  <c r="F1509" i="1"/>
  <c r="D1509" i="1"/>
  <c r="D1508" i="4" l="1"/>
  <c r="F1508" i="4"/>
  <c r="E1508" i="4"/>
  <c r="B1510" i="4"/>
  <c r="C1509" i="4"/>
  <c r="H1509" i="4"/>
  <c r="F1608" i="3"/>
  <c r="D1608" i="3"/>
  <c r="E1608" i="3"/>
  <c r="B1610" i="3"/>
  <c r="H1609" i="3"/>
  <c r="C1609" i="3"/>
  <c r="E1510" i="1"/>
  <c r="F1510" i="1"/>
  <c r="D1510" i="1"/>
  <c r="H1511" i="1"/>
  <c r="B1512" i="1"/>
  <c r="C1511" i="1"/>
  <c r="D1509" i="4" l="1"/>
  <c r="F1509" i="4"/>
  <c r="E1509" i="4"/>
  <c r="B1511" i="4"/>
  <c r="C1510" i="4"/>
  <c r="H1510" i="4"/>
  <c r="F1609" i="3"/>
  <c r="D1609" i="3"/>
  <c r="E1609" i="3"/>
  <c r="B1611" i="3"/>
  <c r="H1610" i="3"/>
  <c r="C1610" i="3"/>
  <c r="H1512" i="1"/>
  <c r="C1512" i="1"/>
  <c r="B1513" i="1"/>
  <c r="E1511" i="1"/>
  <c r="F1511" i="1"/>
  <c r="D1511" i="1"/>
  <c r="D1510" i="4" l="1"/>
  <c r="F1510" i="4"/>
  <c r="E1510" i="4"/>
  <c r="B1512" i="4"/>
  <c r="C1511" i="4"/>
  <c r="H1511" i="4"/>
  <c r="F1610" i="3"/>
  <c r="D1610" i="3"/>
  <c r="E1610" i="3"/>
  <c r="B1612" i="3"/>
  <c r="H1611" i="3"/>
  <c r="C1611" i="3"/>
  <c r="H1513" i="1"/>
  <c r="C1513" i="1"/>
  <c r="B1514" i="1"/>
  <c r="E1512" i="1"/>
  <c r="F1512" i="1"/>
  <c r="D1512" i="1"/>
  <c r="D1511" i="4" l="1"/>
  <c r="F1511" i="4"/>
  <c r="E1511" i="4"/>
  <c r="B1513" i="4"/>
  <c r="C1512" i="4"/>
  <c r="H1512" i="4"/>
  <c r="F1611" i="3"/>
  <c r="D1611" i="3"/>
  <c r="E1611" i="3"/>
  <c r="B1613" i="3"/>
  <c r="H1612" i="3"/>
  <c r="C1612" i="3"/>
  <c r="H1514" i="1"/>
  <c r="C1514" i="1"/>
  <c r="B1515" i="1"/>
  <c r="E1513" i="1"/>
  <c r="F1513" i="1"/>
  <c r="D1513" i="1"/>
  <c r="D1512" i="4" l="1"/>
  <c r="F1512" i="4"/>
  <c r="E1512" i="4"/>
  <c r="B1514" i="4"/>
  <c r="C1513" i="4"/>
  <c r="H1513" i="4"/>
  <c r="F1612" i="3"/>
  <c r="D1612" i="3"/>
  <c r="E1612" i="3"/>
  <c r="B1614" i="3"/>
  <c r="H1613" i="3"/>
  <c r="C1613" i="3"/>
  <c r="H1515" i="1"/>
  <c r="C1515" i="1"/>
  <c r="B1516" i="1"/>
  <c r="E1514" i="1"/>
  <c r="F1514" i="1"/>
  <c r="D1514" i="1"/>
  <c r="D1513" i="4" l="1"/>
  <c r="F1513" i="4"/>
  <c r="E1513" i="4"/>
  <c r="B1515" i="4"/>
  <c r="C1514" i="4"/>
  <c r="H1514" i="4"/>
  <c r="F1613" i="3"/>
  <c r="D1613" i="3"/>
  <c r="E1613" i="3"/>
  <c r="B1615" i="3"/>
  <c r="H1614" i="3"/>
  <c r="C1614" i="3"/>
  <c r="H1516" i="1"/>
  <c r="C1516" i="1"/>
  <c r="B1517" i="1"/>
  <c r="E1515" i="1"/>
  <c r="F1515" i="1"/>
  <c r="D1515" i="1"/>
  <c r="D1514" i="4" l="1"/>
  <c r="F1514" i="4"/>
  <c r="E1514" i="4"/>
  <c r="B1516" i="4"/>
  <c r="C1515" i="4"/>
  <c r="H1515" i="4"/>
  <c r="F1614" i="3"/>
  <c r="D1614" i="3"/>
  <c r="E1614" i="3"/>
  <c r="B1616" i="3"/>
  <c r="H1615" i="3"/>
  <c r="C1615" i="3"/>
  <c r="H1517" i="1"/>
  <c r="B1518" i="1"/>
  <c r="C1517" i="1"/>
  <c r="E1516" i="1"/>
  <c r="F1516" i="1"/>
  <c r="D1516" i="1"/>
  <c r="D1515" i="4" l="1"/>
  <c r="E1515" i="4"/>
  <c r="F1515" i="4"/>
  <c r="B1517" i="4"/>
  <c r="C1516" i="4"/>
  <c r="H1516" i="4"/>
  <c r="F1615" i="3"/>
  <c r="D1615" i="3"/>
  <c r="E1615" i="3"/>
  <c r="B1617" i="3"/>
  <c r="H1616" i="3"/>
  <c r="C1616" i="3"/>
  <c r="E1517" i="1"/>
  <c r="F1517" i="1"/>
  <c r="D1517" i="1"/>
  <c r="H1518" i="1"/>
  <c r="C1518" i="1"/>
  <c r="B1519" i="1"/>
  <c r="D1516" i="4" l="1"/>
  <c r="F1516" i="4"/>
  <c r="E1516" i="4"/>
  <c r="B1518" i="4"/>
  <c r="C1517" i="4"/>
  <c r="H1517" i="4"/>
  <c r="F1616" i="3"/>
  <c r="D1616" i="3"/>
  <c r="E1616" i="3"/>
  <c r="B1618" i="3"/>
  <c r="H1617" i="3"/>
  <c r="C1617" i="3"/>
  <c r="H1519" i="1"/>
  <c r="B1520" i="1"/>
  <c r="C1519" i="1"/>
  <c r="E1518" i="1"/>
  <c r="F1518" i="1"/>
  <c r="D1518" i="1"/>
  <c r="D1517" i="4" l="1"/>
  <c r="F1517" i="4"/>
  <c r="E1517" i="4"/>
  <c r="B1519" i="4"/>
  <c r="C1518" i="4"/>
  <c r="H1518" i="4"/>
  <c r="F1617" i="3"/>
  <c r="D1617" i="3"/>
  <c r="E1617" i="3"/>
  <c r="B1619" i="3"/>
  <c r="H1618" i="3"/>
  <c r="C1618" i="3"/>
  <c r="D1519" i="1"/>
  <c r="E1519" i="1"/>
  <c r="F1519" i="1"/>
  <c r="C1520" i="1"/>
  <c r="B1521" i="1"/>
  <c r="H1520" i="1"/>
  <c r="D1518" i="4" l="1"/>
  <c r="F1518" i="4"/>
  <c r="E1518" i="4"/>
  <c r="B1520" i="4"/>
  <c r="C1519" i="4"/>
  <c r="H1519" i="4"/>
  <c r="F1618" i="3"/>
  <c r="D1618" i="3"/>
  <c r="E1618" i="3"/>
  <c r="B1620" i="3"/>
  <c r="H1619" i="3"/>
  <c r="C1619" i="3"/>
  <c r="H1521" i="1"/>
  <c r="C1521" i="1"/>
  <c r="B1522" i="1"/>
  <c r="E1520" i="1"/>
  <c r="F1520" i="1"/>
  <c r="D1520" i="1"/>
  <c r="D1519" i="4" l="1"/>
  <c r="F1519" i="4"/>
  <c r="E1519" i="4"/>
  <c r="B1521" i="4"/>
  <c r="C1520" i="4"/>
  <c r="H1520" i="4"/>
  <c r="F1619" i="3"/>
  <c r="D1619" i="3"/>
  <c r="E1619" i="3"/>
  <c r="B1621" i="3"/>
  <c r="H1620" i="3"/>
  <c r="C1620" i="3"/>
  <c r="H1522" i="1"/>
  <c r="C1522" i="1"/>
  <c r="B1523" i="1"/>
  <c r="E1521" i="1"/>
  <c r="F1521" i="1"/>
  <c r="D1521" i="1"/>
  <c r="D1520" i="4" l="1"/>
  <c r="F1520" i="4"/>
  <c r="E1520" i="4"/>
  <c r="B1522" i="4"/>
  <c r="C1521" i="4"/>
  <c r="H1521" i="4"/>
  <c r="F1620" i="3"/>
  <c r="D1620" i="3"/>
  <c r="E1620" i="3"/>
  <c r="B1622" i="3"/>
  <c r="H1621" i="3"/>
  <c r="C1621" i="3"/>
  <c r="H1523" i="1"/>
  <c r="C1523" i="1"/>
  <c r="B1524" i="1"/>
  <c r="E1522" i="1"/>
  <c r="F1522" i="1"/>
  <c r="D1522" i="1"/>
  <c r="D1521" i="4" l="1"/>
  <c r="F1521" i="4"/>
  <c r="E1521" i="4"/>
  <c r="B1523" i="4"/>
  <c r="C1522" i="4"/>
  <c r="H1522" i="4"/>
  <c r="F1621" i="3"/>
  <c r="D1621" i="3"/>
  <c r="E1621" i="3"/>
  <c r="B1623" i="3"/>
  <c r="H1622" i="3"/>
  <c r="C1622" i="3"/>
  <c r="H1524" i="1"/>
  <c r="C1524" i="1"/>
  <c r="B1525" i="1"/>
  <c r="E1523" i="1"/>
  <c r="F1523" i="1"/>
  <c r="D1523" i="1"/>
  <c r="D1522" i="4" l="1"/>
  <c r="E1522" i="4"/>
  <c r="F1522" i="4"/>
  <c r="B1524" i="4"/>
  <c r="C1523" i="4"/>
  <c r="H1523" i="4"/>
  <c r="F1622" i="3"/>
  <c r="D1622" i="3"/>
  <c r="E1622" i="3"/>
  <c r="B1624" i="3"/>
  <c r="H1623" i="3"/>
  <c r="C1623" i="3"/>
  <c r="H1525" i="1"/>
  <c r="C1525" i="1"/>
  <c r="B1526" i="1"/>
  <c r="E1524" i="1"/>
  <c r="F1524" i="1"/>
  <c r="D1524" i="1"/>
  <c r="D1523" i="4" l="1"/>
  <c r="F1523" i="4"/>
  <c r="E1523" i="4"/>
  <c r="B1525" i="4"/>
  <c r="C1524" i="4"/>
  <c r="H1524" i="4"/>
  <c r="F1623" i="3"/>
  <c r="D1623" i="3"/>
  <c r="E1623" i="3"/>
  <c r="B1625" i="3"/>
  <c r="H1624" i="3"/>
  <c r="C1624" i="3"/>
  <c r="H1526" i="1"/>
  <c r="C1526" i="1"/>
  <c r="B1527" i="1"/>
  <c r="E1525" i="1"/>
  <c r="F1525" i="1"/>
  <c r="D1525" i="1"/>
  <c r="D1524" i="4" l="1"/>
  <c r="F1524" i="4"/>
  <c r="E1524" i="4"/>
  <c r="B1526" i="4"/>
  <c r="C1525" i="4"/>
  <c r="H1525" i="4"/>
  <c r="F1624" i="3"/>
  <c r="D1624" i="3"/>
  <c r="E1624" i="3"/>
  <c r="B1626" i="3"/>
  <c r="H1625" i="3"/>
  <c r="C1625" i="3"/>
  <c r="H1527" i="1"/>
  <c r="B1528" i="1"/>
  <c r="C1527" i="1"/>
  <c r="E1526" i="1"/>
  <c r="F1526" i="1"/>
  <c r="D1526" i="1"/>
  <c r="D1525" i="4" l="1"/>
  <c r="F1525" i="4"/>
  <c r="E1525" i="4"/>
  <c r="B1527" i="4"/>
  <c r="H1526" i="4"/>
  <c r="C1526" i="4"/>
  <c r="F1625" i="3"/>
  <c r="D1625" i="3"/>
  <c r="E1625" i="3"/>
  <c r="B1627" i="3"/>
  <c r="H1626" i="3"/>
  <c r="C1626" i="3"/>
  <c r="H1528" i="1"/>
  <c r="C1528" i="1"/>
  <c r="B1529" i="1"/>
  <c r="E1527" i="1"/>
  <c r="F1527" i="1"/>
  <c r="D1527" i="1"/>
  <c r="D1526" i="4" l="1"/>
  <c r="F1526" i="4"/>
  <c r="E1526" i="4"/>
  <c r="B1528" i="4"/>
  <c r="C1527" i="4"/>
  <c r="H1527" i="4"/>
  <c r="F1626" i="3"/>
  <c r="D1626" i="3"/>
  <c r="E1626" i="3"/>
  <c r="B1628" i="3"/>
  <c r="H1627" i="3"/>
  <c r="C1627" i="3"/>
  <c r="H1529" i="1"/>
  <c r="B1530" i="1"/>
  <c r="C1529" i="1"/>
  <c r="E1528" i="1"/>
  <c r="F1528" i="1"/>
  <c r="D1528" i="1"/>
  <c r="D1527" i="4" l="1"/>
  <c r="F1527" i="4"/>
  <c r="E1527" i="4"/>
  <c r="B1529" i="4"/>
  <c r="H1528" i="4"/>
  <c r="C1528" i="4"/>
  <c r="F1627" i="3"/>
  <c r="D1627" i="3"/>
  <c r="E1627" i="3"/>
  <c r="B1629" i="3"/>
  <c r="H1628" i="3"/>
  <c r="C1628" i="3"/>
  <c r="E1529" i="1"/>
  <c r="F1529" i="1"/>
  <c r="D1529" i="1"/>
  <c r="H1530" i="1"/>
  <c r="B1531" i="1"/>
  <c r="C1530" i="1"/>
  <c r="D1528" i="4" l="1"/>
  <c r="F1528" i="4"/>
  <c r="E1528" i="4"/>
  <c r="B1530" i="4"/>
  <c r="C1529" i="4"/>
  <c r="H1529" i="4"/>
  <c r="F1628" i="3"/>
  <c r="D1628" i="3"/>
  <c r="E1628" i="3"/>
  <c r="B1630" i="3"/>
  <c r="H1629" i="3"/>
  <c r="C1629" i="3"/>
  <c r="H1531" i="1"/>
  <c r="C1531" i="1"/>
  <c r="B1532" i="1"/>
  <c r="E1530" i="1"/>
  <c r="F1530" i="1"/>
  <c r="D1530" i="1"/>
  <c r="D1529" i="4" l="1"/>
  <c r="F1529" i="4"/>
  <c r="E1529" i="4"/>
  <c r="B1531" i="4"/>
  <c r="C1530" i="4"/>
  <c r="H1530" i="4"/>
  <c r="F1629" i="3"/>
  <c r="D1629" i="3"/>
  <c r="E1629" i="3"/>
  <c r="B1631" i="3"/>
  <c r="H1630" i="3"/>
  <c r="C1630" i="3"/>
  <c r="H1532" i="1"/>
  <c r="C1532" i="1"/>
  <c r="B1533" i="1"/>
  <c r="E1531" i="1"/>
  <c r="F1531" i="1"/>
  <c r="D1531" i="1"/>
  <c r="D1530" i="4" l="1"/>
  <c r="F1530" i="4"/>
  <c r="E1530" i="4"/>
  <c r="B1532" i="4"/>
  <c r="C1531" i="4"/>
  <c r="H1531" i="4"/>
  <c r="F1630" i="3"/>
  <c r="D1630" i="3"/>
  <c r="E1630" i="3"/>
  <c r="B1632" i="3"/>
  <c r="H1631" i="3"/>
  <c r="C1631" i="3"/>
  <c r="H1533" i="1"/>
  <c r="C1533" i="1"/>
  <c r="B1534" i="1"/>
  <c r="E1532" i="1"/>
  <c r="F1532" i="1"/>
  <c r="D1532" i="1"/>
  <c r="D1531" i="4" l="1"/>
  <c r="E1531" i="4"/>
  <c r="F1531" i="4"/>
  <c r="B1533" i="4"/>
  <c r="C1532" i="4"/>
  <c r="H1532" i="4"/>
  <c r="F1631" i="3"/>
  <c r="D1631" i="3"/>
  <c r="E1631" i="3"/>
  <c r="B1633" i="3"/>
  <c r="H1632" i="3"/>
  <c r="C1632" i="3"/>
  <c r="H1534" i="1"/>
  <c r="C1534" i="1"/>
  <c r="B1535" i="1"/>
  <c r="E1533" i="1"/>
  <c r="F1533" i="1"/>
  <c r="D1533" i="1"/>
  <c r="D1532" i="4" l="1"/>
  <c r="F1532" i="4"/>
  <c r="E1532" i="4"/>
  <c r="B1534" i="4"/>
  <c r="C1533" i="4"/>
  <c r="H1533" i="4"/>
  <c r="F1632" i="3"/>
  <c r="D1632" i="3"/>
  <c r="E1632" i="3"/>
  <c r="B1634" i="3"/>
  <c r="H1633" i="3"/>
  <c r="C1633" i="3"/>
  <c r="H1535" i="1"/>
  <c r="C1535" i="1"/>
  <c r="B1536" i="1"/>
  <c r="E1534" i="1"/>
  <c r="F1534" i="1"/>
  <c r="D1534" i="1"/>
  <c r="D1533" i="4" l="1"/>
  <c r="F1533" i="4"/>
  <c r="E1533" i="4"/>
  <c r="B1535" i="4"/>
  <c r="C1534" i="4"/>
  <c r="H1534" i="4"/>
  <c r="F1633" i="3"/>
  <c r="D1633" i="3"/>
  <c r="E1633" i="3"/>
  <c r="B1635" i="3"/>
  <c r="H1634" i="3"/>
  <c r="C1634" i="3"/>
  <c r="H1536" i="1"/>
  <c r="C1536" i="1"/>
  <c r="B1537" i="1"/>
  <c r="E1535" i="1"/>
  <c r="F1535" i="1"/>
  <c r="D1535" i="1"/>
  <c r="D1534" i="4" l="1"/>
  <c r="F1534" i="4"/>
  <c r="E1534" i="4"/>
  <c r="B1536" i="4"/>
  <c r="C1535" i="4"/>
  <c r="H1535" i="4"/>
  <c r="F1634" i="3"/>
  <c r="D1634" i="3"/>
  <c r="E1634" i="3"/>
  <c r="B1636" i="3"/>
  <c r="H1635" i="3"/>
  <c r="C1635" i="3"/>
  <c r="E1536" i="1"/>
  <c r="F1536" i="1"/>
  <c r="D1536" i="1"/>
  <c r="H1537" i="1"/>
  <c r="C1537" i="1"/>
  <c r="B1538" i="1"/>
  <c r="D1535" i="4" l="1"/>
  <c r="F1535" i="4"/>
  <c r="E1535" i="4"/>
  <c r="B1537" i="4"/>
  <c r="C1536" i="4"/>
  <c r="H1536" i="4"/>
  <c r="F1635" i="3"/>
  <c r="D1635" i="3"/>
  <c r="E1635" i="3"/>
  <c r="B1637" i="3"/>
  <c r="H1636" i="3"/>
  <c r="C1636" i="3"/>
  <c r="E1537" i="1"/>
  <c r="F1537" i="1"/>
  <c r="D1537" i="1"/>
  <c r="H1538" i="1"/>
  <c r="B1539" i="1"/>
  <c r="C1538" i="1"/>
  <c r="D1536" i="4" l="1"/>
  <c r="F1536" i="4"/>
  <c r="E1536" i="4"/>
  <c r="B1538" i="4"/>
  <c r="C1537" i="4"/>
  <c r="H1537" i="4"/>
  <c r="F1636" i="3"/>
  <c r="D1636" i="3"/>
  <c r="E1636" i="3"/>
  <c r="B1638" i="3"/>
  <c r="H1637" i="3"/>
  <c r="C1637" i="3"/>
  <c r="H1539" i="1"/>
  <c r="C1539" i="1"/>
  <c r="B1540" i="1"/>
  <c r="E1538" i="1"/>
  <c r="F1538" i="1"/>
  <c r="D1538" i="1"/>
  <c r="D1537" i="4" l="1"/>
  <c r="E1537" i="4"/>
  <c r="F1537" i="4"/>
  <c r="B1539" i="4"/>
  <c r="C1538" i="4"/>
  <c r="H1538" i="4"/>
  <c r="F1637" i="3"/>
  <c r="D1637" i="3"/>
  <c r="E1637" i="3"/>
  <c r="B1639" i="3"/>
  <c r="H1638" i="3"/>
  <c r="C1638" i="3"/>
  <c r="H1540" i="1"/>
  <c r="C1540" i="1"/>
  <c r="B1541" i="1"/>
  <c r="E1539" i="1"/>
  <c r="F1539" i="1"/>
  <c r="D1539" i="1"/>
  <c r="D1538" i="4" l="1"/>
  <c r="F1538" i="4"/>
  <c r="E1538" i="4"/>
  <c r="B1540" i="4"/>
  <c r="C1539" i="4"/>
  <c r="H1539" i="4"/>
  <c r="F1638" i="3"/>
  <c r="D1638" i="3"/>
  <c r="E1638" i="3"/>
  <c r="B1640" i="3"/>
  <c r="H1639" i="3"/>
  <c r="C1639" i="3"/>
  <c r="H1541" i="1"/>
  <c r="C1541" i="1"/>
  <c r="B1542" i="1"/>
  <c r="E1540" i="1"/>
  <c r="F1540" i="1"/>
  <c r="D1540" i="1"/>
  <c r="D1539" i="4" l="1"/>
  <c r="F1539" i="4"/>
  <c r="E1539" i="4"/>
  <c r="B1541" i="4"/>
  <c r="C1540" i="4"/>
  <c r="H1540" i="4"/>
  <c r="F1639" i="3"/>
  <c r="D1639" i="3"/>
  <c r="E1639" i="3"/>
  <c r="B1641" i="3"/>
  <c r="H1640" i="3"/>
  <c r="C1640" i="3"/>
  <c r="H1542" i="1"/>
  <c r="C1542" i="1"/>
  <c r="B1543" i="1"/>
  <c r="E1541" i="1"/>
  <c r="F1541" i="1"/>
  <c r="D1541" i="1"/>
  <c r="D1540" i="4" l="1"/>
  <c r="F1540" i="4"/>
  <c r="E1540" i="4"/>
  <c r="B1542" i="4"/>
  <c r="C1541" i="4"/>
  <c r="H1541" i="4"/>
  <c r="F1640" i="3"/>
  <c r="D1640" i="3"/>
  <c r="E1640" i="3"/>
  <c r="B1642" i="3"/>
  <c r="H1641" i="3"/>
  <c r="C1641" i="3"/>
  <c r="H1543" i="1"/>
  <c r="C1543" i="1"/>
  <c r="B1544" i="1"/>
  <c r="E1542" i="1"/>
  <c r="F1542" i="1"/>
  <c r="D1542" i="1"/>
  <c r="D1541" i="4" l="1"/>
  <c r="E1541" i="4"/>
  <c r="F1541" i="4"/>
  <c r="B1543" i="4"/>
  <c r="C1542" i="4"/>
  <c r="H1542" i="4"/>
  <c r="F1641" i="3"/>
  <c r="D1641" i="3"/>
  <c r="E1641" i="3"/>
  <c r="B1643" i="3"/>
  <c r="H1642" i="3"/>
  <c r="C1642" i="3"/>
  <c r="H1544" i="1"/>
  <c r="C1544" i="1"/>
  <c r="B1545" i="1"/>
  <c r="E1543" i="1"/>
  <c r="F1543" i="1"/>
  <c r="D1543" i="1"/>
  <c r="D1542" i="4" l="1"/>
  <c r="F1542" i="4"/>
  <c r="E1542" i="4"/>
  <c r="B1544" i="4"/>
  <c r="C1543" i="4"/>
  <c r="H1543" i="4"/>
  <c r="F1642" i="3"/>
  <c r="D1642" i="3"/>
  <c r="E1642" i="3"/>
  <c r="B1644" i="3"/>
  <c r="H1643" i="3"/>
  <c r="C1643" i="3"/>
  <c r="H1545" i="1"/>
  <c r="C1545" i="1"/>
  <c r="B1546" i="1"/>
  <c r="E1544" i="1"/>
  <c r="F1544" i="1"/>
  <c r="D1544" i="1"/>
  <c r="D1543" i="4" l="1"/>
  <c r="F1543" i="4"/>
  <c r="E1543" i="4"/>
  <c r="B1545" i="4"/>
  <c r="C1544" i="4"/>
  <c r="H1544" i="4"/>
  <c r="F1643" i="3"/>
  <c r="D1643" i="3"/>
  <c r="E1643" i="3"/>
  <c r="B1645" i="3"/>
  <c r="H1644" i="3"/>
  <c r="C1644" i="3"/>
  <c r="E1545" i="1"/>
  <c r="F1545" i="1"/>
  <c r="D1545" i="1"/>
  <c r="H1546" i="1"/>
  <c r="C1546" i="1"/>
  <c r="B1547" i="1"/>
  <c r="D1544" i="4" l="1"/>
  <c r="F1544" i="4"/>
  <c r="E1544" i="4"/>
  <c r="B1546" i="4"/>
  <c r="C1545" i="4"/>
  <c r="H1545" i="4"/>
  <c r="F1644" i="3"/>
  <c r="D1644" i="3"/>
  <c r="E1644" i="3"/>
  <c r="B1646" i="3"/>
  <c r="H1645" i="3"/>
  <c r="C1645" i="3"/>
  <c r="E1546" i="1"/>
  <c r="F1546" i="1"/>
  <c r="D1546" i="1"/>
  <c r="H1547" i="1"/>
  <c r="C1547" i="1"/>
  <c r="B1548" i="1"/>
  <c r="D1545" i="4" l="1"/>
  <c r="F1545" i="4"/>
  <c r="E1545" i="4"/>
  <c r="B1547" i="4"/>
  <c r="C1546" i="4"/>
  <c r="H1546" i="4"/>
  <c r="F1645" i="3"/>
  <c r="D1645" i="3"/>
  <c r="E1645" i="3"/>
  <c r="B1647" i="3"/>
  <c r="H1646" i="3"/>
  <c r="C1646" i="3"/>
  <c r="E1547" i="1"/>
  <c r="F1547" i="1"/>
  <c r="D1547" i="1"/>
  <c r="H1548" i="1"/>
  <c r="C1548" i="1"/>
  <c r="B1549" i="1"/>
  <c r="D1546" i="4" l="1"/>
  <c r="F1546" i="4"/>
  <c r="E1546" i="4"/>
  <c r="B1548" i="4"/>
  <c r="C1547" i="4"/>
  <c r="H1547" i="4"/>
  <c r="F1646" i="3"/>
  <c r="D1646" i="3"/>
  <c r="E1646" i="3"/>
  <c r="B1648" i="3"/>
  <c r="H1647" i="3"/>
  <c r="C1647" i="3"/>
  <c r="E1548" i="1"/>
  <c r="F1548" i="1"/>
  <c r="D1548" i="1"/>
  <c r="H1549" i="1"/>
  <c r="C1549" i="1"/>
  <c r="B1550" i="1"/>
  <c r="D1547" i="4" l="1"/>
  <c r="E1547" i="4"/>
  <c r="F1547" i="4"/>
  <c r="B1549" i="4"/>
  <c r="C1548" i="4"/>
  <c r="H1548" i="4"/>
  <c r="F1647" i="3"/>
  <c r="D1647" i="3"/>
  <c r="E1647" i="3"/>
  <c r="B1649" i="3"/>
  <c r="H1648" i="3"/>
  <c r="C1648" i="3"/>
  <c r="E1549" i="1"/>
  <c r="F1549" i="1"/>
  <c r="D1549" i="1"/>
  <c r="H1550" i="1"/>
  <c r="C1550" i="1"/>
  <c r="B1551" i="1"/>
  <c r="D1548" i="4" l="1"/>
  <c r="E1548" i="4"/>
  <c r="F1548" i="4"/>
  <c r="B1550" i="4"/>
  <c r="C1549" i="4"/>
  <c r="H1549" i="4"/>
  <c r="F1648" i="3"/>
  <c r="D1648" i="3"/>
  <c r="E1648" i="3"/>
  <c r="B1650" i="3"/>
  <c r="H1649" i="3"/>
  <c r="C1649" i="3"/>
  <c r="E1550" i="1"/>
  <c r="F1550" i="1"/>
  <c r="D1550" i="1"/>
  <c r="H1551" i="1"/>
  <c r="C1551" i="1"/>
  <c r="B1552" i="1"/>
  <c r="D1549" i="4" l="1"/>
  <c r="F1549" i="4"/>
  <c r="E1549" i="4"/>
  <c r="B1551" i="4"/>
  <c r="C1550" i="4"/>
  <c r="H1550" i="4"/>
  <c r="F1649" i="3"/>
  <c r="D1649" i="3"/>
  <c r="E1649" i="3"/>
  <c r="B1651" i="3"/>
  <c r="H1650" i="3"/>
  <c r="C1650" i="3"/>
  <c r="E1551" i="1"/>
  <c r="F1551" i="1"/>
  <c r="D1551" i="1"/>
  <c r="H1552" i="1"/>
  <c r="C1552" i="1"/>
  <c r="B1553" i="1"/>
  <c r="D1550" i="4" l="1"/>
  <c r="E1550" i="4"/>
  <c r="F1550" i="4"/>
  <c r="B1552" i="4"/>
  <c r="C1551" i="4"/>
  <c r="H1551" i="4"/>
  <c r="F1650" i="3"/>
  <c r="D1650" i="3"/>
  <c r="E1650" i="3"/>
  <c r="B1652" i="3"/>
  <c r="H1651" i="3"/>
  <c r="C1651" i="3"/>
  <c r="E1552" i="1"/>
  <c r="F1552" i="1"/>
  <c r="D1552" i="1"/>
  <c r="H1553" i="1"/>
  <c r="C1553" i="1"/>
  <c r="B1554" i="1"/>
  <c r="D1551" i="4" l="1"/>
  <c r="F1551" i="4"/>
  <c r="E1551" i="4"/>
  <c r="B1553" i="4"/>
  <c r="C1552" i="4"/>
  <c r="H1552" i="4"/>
  <c r="F1651" i="3"/>
  <c r="D1651" i="3"/>
  <c r="E1651" i="3"/>
  <c r="B1653" i="3"/>
  <c r="H1652" i="3"/>
  <c r="C1652" i="3"/>
  <c r="E1553" i="1"/>
  <c r="F1553" i="1"/>
  <c r="D1553" i="1"/>
  <c r="H1554" i="1"/>
  <c r="C1554" i="1"/>
  <c r="B1555" i="1"/>
  <c r="D1552" i="4" l="1"/>
  <c r="F1552" i="4"/>
  <c r="E1552" i="4"/>
  <c r="B1554" i="4"/>
  <c r="C1553" i="4"/>
  <c r="H1553" i="4"/>
  <c r="F1652" i="3"/>
  <c r="D1652" i="3"/>
  <c r="E1652" i="3"/>
  <c r="B1654" i="3"/>
  <c r="H1653" i="3"/>
  <c r="C1653" i="3"/>
  <c r="H1555" i="1"/>
  <c r="C1555" i="1"/>
  <c r="B1556" i="1"/>
  <c r="E1554" i="1"/>
  <c r="F1554" i="1"/>
  <c r="D1554" i="1"/>
  <c r="D1553" i="4" l="1"/>
  <c r="F1553" i="4"/>
  <c r="E1553" i="4"/>
  <c r="B1555" i="4"/>
  <c r="C1554" i="4"/>
  <c r="H1554" i="4"/>
  <c r="F1653" i="3"/>
  <c r="D1653" i="3"/>
  <c r="E1653" i="3"/>
  <c r="B1655" i="3"/>
  <c r="H1654" i="3"/>
  <c r="C1654" i="3"/>
  <c r="C1556" i="1"/>
  <c r="B1557" i="1"/>
  <c r="H1556" i="1"/>
  <c r="D1555" i="1"/>
  <c r="E1555" i="1"/>
  <c r="F1555" i="1"/>
  <c r="D1554" i="4" l="1"/>
  <c r="F1554" i="4"/>
  <c r="E1554" i="4"/>
  <c r="B1556" i="4"/>
  <c r="C1555" i="4"/>
  <c r="H1555" i="4"/>
  <c r="F1654" i="3"/>
  <c r="D1654" i="3"/>
  <c r="E1654" i="3"/>
  <c r="B1656" i="3"/>
  <c r="H1655" i="3"/>
  <c r="C1655" i="3"/>
  <c r="E1556" i="1"/>
  <c r="F1556" i="1"/>
  <c r="D1556" i="1"/>
  <c r="H1557" i="1"/>
  <c r="C1557" i="1"/>
  <c r="B1558" i="1"/>
  <c r="D1555" i="4" l="1"/>
  <c r="F1555" i="4"/>
  <c r="E1555" i="4"/>
  <c r="B1557" i="4"/>
  <c r="C1556" i="4"/>
  <c r="H1556" i="4"/>
  <c r="F1655" i="3"/>
  <c r="D1655" i="3"/>
  <c r="E1655" i="3"/>
  <c r="B1657" i="3"/>
  <c r="H1656" i="3"/>
  <c r="C1656" i="3"/>
  <c r="D1557" i="1"/>
  <c r="E1557" i="1"/>
  <c r="F1557" i="1"/>
  <c r="C1558" i="1"/>
  <c r="B1559" i="1"/>
  <c r="H1558" i="1"/>
  <c r="D1556" i="4" l="1"/>
  <c r="F1556" i="4"/>
  <c r="E1556" i="4"/>
  <c r="B1558" i="4"/>
  <c r="C1557" i="4"/>
  <c r="H1557" i="4"/>
  <c r="F1656" i="3"/>
  <c r="D1656" i="3"/>
  <c r="E1656" i="3"/>
  <c r="B1658" i="3"/>
  <c r="H1657" i="3"/>
  <c r="C1657" i="3"/>
  <c r="H1559" i="1"/>
  <c r="C1559" i="1"/>
  <c r="B1560" i="1"/>
  <c r="E1558" i="1"/>
  <c r="F1558" i="1"/>
  <c r="D1558" i="1"/>
  <c r="B1559" i="4" l="1"/>
  <c r="C1558" i="4"/>
  <c r="H1558" i="4"/>
  <c r="D1557" i="4"/>
  <c r="F1557" i="4"/>
  <c r="E1557" i="4"/>
  <c r="F1657" i="3"/>
  <c r="D1657" i="3"/>
  <c r="E1657" i="3"/>
  <c r="B1659" i="3"/>
  <c r="H1658" i="3"/>
  <c r="C1658" i="3"/>
  <c r="H1560" i="1"/>
  <c r="C1560" i="1"/>
  <c r="B1561" i="1"/>
  <c r="E1559" i="1"/>
  <c r="F1559" i="1"/>
  <c r="D1559" i="1"/>
  <c r="D1558" i="4" l="1"/>
  <c r="F1558" i="4"/>
  <c r="E1558" i="4"/>
  <c r="B1560" i="4"/>
  <c r="C1559" i="4"/>
  <c r="H1559" i="4"/>
  <c r="F1658" i="3"/>
  <c r="D1658" i="3"/>
  <c r="E1658" i="3"/>
  <c r="B1660" i="3"/>
  <c r="H1659" i="3"/>
  <c r="C1659" i="3"/>
  <c r="C1561" i="1"/>
  <c r="B1562" i="1"/>
  <c r="H1561" i="1"/>
  <c r="D1560" i="1"/>
  <c r="E1560" i="1"/>
  <c r="F1560" i="1"/>
  <c r="D1559" i="4" l="1"/>
  <c r="F1559" i="4"/>
  <c r="E1559" i="4"/>
  <c r="B1561" i="4"/>
  <c r="C1560" i="4"/>
  <c r="H1560" i="4"/>
  <c r="F1659" i="3"/>
  <c r="D1659" i="3"/>
  <c r="E1659" i="3"/>
  <c r="B1661" i="3"/>
  <c r="H1660" i="3"/>
  <c r="C1660" i="3"/>
  <c r="E1561" i="1"/>
  <c r="F1561" i="1"/>
  <c r="D1561" i="1"/>
  <c r="H1562" i="1"/>
  <c r="C1562" i="1"/>
  <c r="B1563" i="1"/>
  <c r="D1560" i="4" l="1"/>
  <c r="F1560" i="4"/>
  <c r="E1560" i="4"/>
  <c r="B1562" i="4"/>
  <c r="C1561" i="4"/>
  <c r="H1561" i="4"/>
  <c r="F1660" i="3"/>
  <c r="D1660" i="3"/>
  <c r="E1660" i="3"/>
  <c r="B1662" i="3"/>
  <c r="H1661" i="3"/>
  <c r="C1661" i="3"/>
  <c r="E1562" i="1"/>
  <c r="F1562" i="1"/>
  <c r="D1562" i="1"/>
  <c r="H1563" i="1"/>
  <c r="B1564" i="1"/>
  <c r="C1563" i="1"/>
  <c r="B1563" i="4" l="1"/>
  <c r="C1562" i="4"/>
  <c r="H1562" i="4"/>
  <c r="D1561" i="4"/>
  <c r="E1561" i="4"/>
  <c r="F1561" i="4"/>
  <c r="B1663" i="3"/>
  <c r="H1662" i="3"/>
  <c r="C1662" i="3"/>
  <c r="F1661" i="3"/>
  <c r="D1661" i="3"/>
  <c r="E1661" i="3"/>
  <c r="D1563" i="1"/>
  <c r="F1563" i="1"/>
  <c r="E1563" i="1"/>
  <c r="C1564" i="1"/>
  <c r="B1565" i="1"/>
  <c r="H1564" i="1"/>
  <c r="B1564" i="4" l="1"/>
  <c r="C1563" i="4"/>
  <c r="H1563" i="4"/>
  <c r="D1562" i="4"/>
  <c r="F1562" i="4"/>
  <c r="E1562" i="4"/>
  <c r="F1662" i="3"/>
  <c r="D1662" i="3"/>
  <c r="E1662" i="3"/>
  <c r="B1664" i="3"/>
  <c r="H1663" i="3"/>
  <c r="C1663" i="3"/>
  <c r="H1565" i="1"/>
  <c r="C1565" i="1"/>
  <c r="B1566" i="1"/>
  <c r="E1564" i="1"/>
  <c r="F1564" i="1"/>
  <c r="D1564" i="1"/>
  <c r="B1565" i="4" l="1"/>
  <c r="C1564" i="4"/>
  <c r="H1564" i="4"/>
  <c r="D1563" i="4"/>
  <c r="F1563" i="4"/>
  <c r="E1563" i="4"/>
  <c r="F1663" i="3"/>
  <c r="D1663" i="3"/>
  <c r="E1663" i="3"/>
  <c r="B1665" i="3"/>
  <c r="H1664" i="3"/>
  <c r="C1664" i="3"/>
  <c r="H1566" i="1"/>
  <c r="C1566" i="1"/>
  <c r="B1567" i="1"/>
  <c r="E1565" i="1"/>
  <c r="F1565" i="1"/>
  <c r="D1565" i="1"/>
  <c r="B1566" i="4" l="1"/>
  <c r="C1565" i="4"/>
  <c r="H1565" i="4"/>
  <c r="D1564" i="4"/>
  <c r="F1564" i="4"/>
  <c r="E1564" i="4"/>
  <c r="F1664" i="3"/>
  <c r="D1664" i="3"/>
  <c r="E1664" i="3"/>
  <c r="B1666" i="3"/>
  <c r="H1665" i="3"/>
  <c r="C1665" i="3"/>
  <c r="B1568" i="1"/>
  <c r="H1567" i="1"/>
  <c r="C1567" i="1"/>
  <c r="E1566" i="1"/>
  <c r="F1566" i="1"/>
  <c r="D1566" i="1"/>
  <c r="B1567" i="4" l="1"/>
  <c r="C1566" i="4"/>
  <c r="H1566" i="4"/>
  <c r="D1565" i="4"/>
  <c r="F1565" i="4"/>
  <c r="E1565" i="4"/>
  <c r="F1665" i="3"/>
  <c r="D1665" i="3"/>
  <c r="E1665" i="3"/>
  <c r="B1667" i="3"/>
  <c r="H1666" i="3"/>
  <c r="C1666" i="3"/>
  <c r="E1567" i="1"/>
  <c r="F1567" i="1"/>
  <c r="D1567" i="1"/>
  <c r="H1568" i="1"/>
  <c r="C1568" i="1"/>
  <c r="B1569" i="1"/>
  <c r="B1568" i="4" l="1"/>
  <c r="C1567" i="4"/>
  <c r="H1567" i="4"/>
  <c r="D1566" i="4"/>
  <c r="E1566" i="4"/>
  <c r="F1566" i="4"/>
  <c r="F1666" i="3"/>
  <c r="D1666" i="3"/>
  <c r="E1666" i="3"/>
  <c r="B1668" i="3"/>
  <c r="H1667" i="3"/>
  <c r="C1667" i="3"/>
  <c r="E1568" i="1"/>
  <c r="F1568" i="1"/>
  <c r="D1568" i="1"/>
  <c r="H1569" i="1"/>
  <c r="B1570" i="1"/>
  <c r="C1569" i="1"/>
  <c r="B1569" i="4" l="1"/>
  <c r="C1568" i="4"/>
  <c r="H1568" i="4"/>
  <c r="D1567" i="4"/>
  <c r="F1567" i="4"/>
  <c r="E1567" i="4"/>
  <c r="F1667" i="3"/>
  <c r="D1667" i="3"/>
  <c r="E1667" i="3"/>
  <c r="B1669" i="3"/>
  <c r="H1668" i="3"/>
  <c r="C1668" i="3"/>
  <c r="C1570" i="1"/>
  <c r="B1571" i="1"/>
  <c r="H1570" i="1"/>
  <c r="D1569" i="1"/>
  <c r="E1569" i="1"/>
  <c r="F1569" i="1"/>
  <c r="B1570" i="4" l="1"/>
  <c r="C1569" i="4"/>
  <c r="H1569" i="4"/>
  <c r="D1568" i="4"/>
  <c r="F1568" i="4"/>
  <c r="E1568" i="4"/>
  <c r="F1668" i="3"/>
  <c r="D1668" i="3"/>
  <c r="E1668" i="3"/>
  <c r="H1669" i="3"/>
  <c r="B1670" i="3"/>
  <c r="C1669" i="3"/>
  <c r="E1570" i="1"/>
  <c r="F1570" i="1"/>
  <c r="D1570" i="1"/>
  <c r="H1571" i="1"/>
  <c r="C1571" i="1"/>
  <c r="B1572" i="1"/>
  <c r="H1570" i="4" l="1"/>
  <c r="C1570" i="4"/>
  <c r="B1571" i="4"/>
  <c r="F1569" i="4"/>
  <c r="E1569" i="4"/>
  <c r="D1569" i="4"/>
  <c r="E1669" i="3"/>
  <c r="D1669" i="3"/>
  <c r="F1669" i="3"/>
  <c r="H1670" i="3"/>
  <c r="C1670" i="3"/>
  <c r="B1671" i="3"/>
  <c r="D1571" i="1"/>
  <c r="E1571" i="1"/>
  <c r="F1571" i="1"/>
  <c r="C1572" i="1"/>
  <c r="B1573" i="1"/>
  <c r="H1572" i="1"/>
  <c r="H1571" i="4" l="1"/>
  <c r="B1572" i="4"/>
  <c r="C1571" i="4"/>
  <c r="F1570" i="4"/>
  <c r="E1570" i="4"/>
  <c r="D1570" i="4"/>
  <c r="H1671" i="3"/>
  <c r="C1671" i="3"/>
  <c r="B1672" i="3"/>
  <c r="E1670" i="3"/>
  <c r="F1670" i="3"/>
  <c r="D1670" i="3"/>
  <c r="H1573" i="1"/>
  <c r="C1573" i="1"/>
  <c r="B1574" i="1"/>
  <c r="E1572" i="1"/>
  <c r="F1572" i="1"/>
  <c r="D1572" i="1"/>
  <c r="D1571" i="4" l="1"/>
  <c r="F1571" i="4"/>
  <c r="E1571" i="4"/>
  <c r="B1573" i="4"/>
  <c r="C1572" i="4"/>
  <c r="H1572" i="4"/>
  <c r="E1671" i="3"/>
  <c r="D1671" i="3"/>
  <c r="F1671" i="3"/>
  <c r="H1672" i="3"/>
  <c r="C1672" i="3"/>
  <c r="B1673" i="3"/>
  <c r="H1574" i="1"/>
  <c r="B1575" i="1"/>
  <c r="C1574" i="1"/>
  <c r="E1573" i="1"/>
  <c r="F1573" i="1"/>
  <c r="D1573" i="1"/>
  <c r="D1572" i="4" l="1"/>
  <c r="F1572" i="4"/>
  <c r="E1572" i="4"/>
  <c r="B1574" i="4"/>
  <c r="C1573" i="4"/>
  <c r="H1573" i="4"/>
  <c r="H1673" i="3"/>
  <c r="C1673" i="3"/>
  <c r="B1674" i="3"/>
  <c r="E1672" i="3"/>
  <c r="F1672" i="3"/>
  <c r="D1672" i="3"/>
  <c r="E1574" i="1"/>
  <c r="F1574" i="1"/>
  <c r="D1574" i="1"/>
  <c r="H1575" i="1"/>
  <c r="B1576" i="1"/>
  <c r="C1575" i="1"/>
  <c r="D1573" i="4" l="1"/>
  <c r="F1573" i="4"/>
  <c r="E1573" i="4"/>
  <c r="B1575" i="4"/>
  <c r="C1574" i="4"/>
  <c r="H1574" i="4"/>
  <c r="E1673" i="3"/>
  <c r="D1673" i="3"/>
  <c r="F1673" i="3"/>
  <c r="H1674" i="3"/>
  <c r="C1674" i="3"/>
  <c r="B1675" i="3"/>
  <c r="H1576" i="1"/>
  <c r="C1576" i="1"/>
  <c r="B1577" i="1"/>
  <c r="E1575" i="1"/>
  <c r="F1575" i="1"/>
  <c r="D1575" i="1"/>
  <c r="D1574" i="4" l="1"/>
  <c r="F1574" i="4"/>
  <c r="E1574" i="4"/>
  <c r="B1576" i="4"/>
  <c r="C1575" i="4"/>
  <c r="H1575" i="4"/>
  <c r="H1675" i="3"/>
  <c r="C1675" i="3"/>
  <c r="B1676" i="3"/>
  <c r="E1674" i="3"/>
  <c r="F1674" i="3"/>
  <c r="D1674" i="3"/>
  <c r="H1577" i="1"/>
  <c r="C1577" i="1"/>
  <c r="B1578" i="1"/>
  <c r="E1576" i="1"/>
  <c r="F1576" i="1"/>
  <c r="D1576" i="1"/>
  <c r="D1575" i="4" l="1"/>
  <c r="F1575" i="4"/>
  <c r="E1575" i="4"/>
  <c r="B1577" i="4"/>
  <c r="C1576" i="4"/>
  <c r="H1576" i="4"/>
  <c r="E1675" i="3"/>
  <c r="D1675" i="3"/>
  <c r="F1675" i="3"/>
  <c r="H1676" i="3"/>
  <c r="C1676" i="3"/>
  <c r="B1677" i="3"/>
  <c r="H1578" i="1"/>
  <c r="C1578" i="1"/>
  <c r="B1579" i="1"/>
  <c r="E1577" i="1"/>
  <c r="F1577" i="1"/>
  <c r="D1577" i="1"/>
  <c r="D1576" i="4" l="1"/>
  <c r="F1576" i="4"/>
  <c r="E1576" i="4"/>
  <c r="B1578" i="4"/>
  <c r="C1577" i="4"/>
  <c r="H1577" i="4"/>
  <c r="H1677" i="3"/>
  <c r="C1677" i="3"/>
  <c r="B1678" i="3"/>
  <c r="E1676" i="3"/>
  <c r="F1676" i="3"/>
  <c r="D1676" i="3"/>
  <c r="H1579" i="1"/>
  <c r="C1579" i="1"/>
  <c r="B1580" i="1"/>
  <c r="E1578" i="1"/>
  <c r="F1578" i="1"/>
  <c r="D1578" i="1"/>
  <c r="D1577" i="4" l="1"/>
  <c r="F1577" i="4"/>
  <c r="E1577" i="4"/>
  <c r="B1579" i="4"/>
  <c r="C1578" i="4"/>
  <c r="H1578" i="4"/>
  <c r="E1677" i="3"/>
  <c r="D1677" i="3"/>
  <c r="F1677" i="3"/>
  <c r="H1678" i="3"/>
  <c r="C1678" i="3"/>
  <c r="B1679" i="3"/>
  <c r="H1580" i="1"/>
  <c r="C1580" i="1"/>
  <c r="B1581" i="1"/>
  <c r="E1579" i="1"/>
  <c r="F1579" i="1"/>
  <c r="D1579" i="1"/>
  <c r="D1578" i="4" l="1"/>
  <c r="E1578" i="4"/>
  <c r="F1578" i="4"/>
  <c r="B1580" i="4"/>
  <c r="C1579" i="4"/>
  <c r="H1579" i="4"/>
  <c r="B1680" i="3"/>
  <c r="H1679" i="3"/>
  <c r="C1679" i="3"/>
  <c r="E1678" i="3"/>
  <c r="F1678" i="3"/>
  <c r="D1678" i="3"/>
  <c r="H1581" i="1"/>
  <c r="C1581" i="1"/>
  <c r="B1582" i="1"/>
  <c r="E1580" i="1"/>
  <c r="F1580" i="1"/>
  <c r="D1580" i="1"/>
  <c r="D1579" i="4" l="1"/>
  <c r="F1579" i="4"/>
  <c r="E1579" i="4"/>
  <c r="B1581" i="4"/>
  <c r="C1580" i="4"/>
  <c r="H1580" i="4"/>
  <c r="E1679" i="3"/>
  <c r="D1679" i="3"/>
  <c r="F1679" i="3"/>
  <c r="B1681" i="3"/>
  <c r="H1680" i="3"/>
  <c r="C1680" i="3"/>
  <c r="E1581" i="1"/>
  <c r="F1581" i="1"/>
  <c r="D1581" i="1"/>
  <c r="H1582" i="1"/>
  <c r="B1583" i="1"/>
  <c r="C1582" i="1"/>
  <c r="D1580" i="4" l="1"/>
  <c r="F1580" i="4"/>
  <c r="E1580" i="4"/>
  <c r="B1582" i="4"/>
  <c r="C1581" i="4"/>
  <c r="H1581" i="4"/>
  <c r="F1680" i="3"/>
  <c r="D1680" i="3"/>
  <c r="E1680" i="3"/>
  <c r="B1682" i="3"/>
  <c r="H1681" i="3"/>
  <c r="C1681" i="3"/>
  <c r="H1583" i="1"/>
  <c r="C1583" i="1"/>
  <c r="B1584" i="1"/>
  <c r="E1582" i="1"/>
  <c r="F1582" i="1"/>
  <c r="D1582" i="1"/>
  <c r="D1581" i="4" l="1"/>
  <c r="F1581" i="4"/>
  <c r="E1581" i="4"/>
  <c r="B1583" i="4"/>
  <c r="C1582" i="4"/>
  <c r="H1582" i="4"/>
  <c r="F1681" i="3"/>
  <c r="D1681" i="3"/>
  <c r="E1681" i="3"/>
  <c r="B1683" i="3"/>
  <c r="H1682" i="3"/>
  <c r="C1682" i="3"/>
  <c r="H1584" i="1"/>
  <c r="C1584" i="1"/>
  <c r="B1585" i="1"/>
  <c r="E1583" i="1"/>
  <c r="F1583" i="1"/>
  <c r="D1583" i="1"/>
  <c r="D1582" i="4" l="1"/>
  <c r="F1582" i="4"/>
  <c r="E1582" i="4"/>
  <c r="B1584" i="4"/>
  <c r="C1583" i="4"/>
  <c r="H1583" i="4"/>
  <c r="F1682" i="3"/>
  <c r="D1682" i="3"/>
  <c r="E1682" i="3"/>
  <c r="B1684" i="3"/>
  <c r="H1683" i="3"/>
  <c r="C1683" i="3"/>
  <c r="H1585" i="1"/>
  <c r="C1585" i="1"/>
  <c r="B1586" i="1"/>
  <c r="E1584" i="1"/>
  <c r="F1584" i="1"/>
  <c r="D1584" i="1"/>
  <c r="D1583" i="4" l="1"/>
  <c r="F1583" i="4"/>
  <c r="E1583" i="4"/>
  <c r="B1585" i="4"/>
  <c r="C1584" i="4"/>
  <c r="H1584" i="4"/>
  <c r="F1683" i="3"/>
  <c r="D1683" i="3"/>
  <c r="E1683" i="3"/>
  <c r="B1685" i="3"/>
  <c r="H1684" i="3"/>
  <c r="C1684" i="3"/>
  <c r="H1586" i="1"/>
  <c r="C1586" i="1"/>
  <c r="B1587" i="1"/>
  <c r="E1585" i="1"/>
  <c r="F1585" i="1"/>
  <c r="D1585" i="1"/>
  <c r="D1584" i="4" l="1"/>
  <c r="E1584" i="4"/>
  <c r="F1584" i="4"/>
  <c r="B1586" i="4"/>
  <c r="C1585" i="4"/>
  <c r="H1585" i="4"/>
  <c r="F1684" i="3"/>
  <c r="D1684" i="3"/>
  <c r="E1684" i="3"/>
  <c r="B1686" i="3"/>
  <c r="H1685" i="3"/>
  <c r="C1685" i="3"/>
  <c r="H1587" i="1"/>
  <c r="C1587" i="1"/>
  <c r="B1588" i="1"/>
  <c r="E1586" i="1"/>
  <c r="F1586" i="1"/>
  <c r="D1586" i="1"/>
  <c r="D1585" i="4" l="1"/>
  <c r="F1585" i="4"/>
  <c r="E1585" i="4"/>
  <c r="B1587" i="4"/>
  <c r="C1586" i="4"/>
  <c r="H1586" i="4"/>
  <c r="F1685" i="3"/>
  <c r="D1685" i="3"/>
  <c r="E1685" i="3"/>
  <c r="B1687" i="3"/>
  <c r="H1686" i="3"/>
  <c r="C1686" i="3"/>
  <c r="H1588" i="1"/>
  <c r="C1588" i="1"/>
  <c r="B1589" i="1"/>
  <c r="E1587" i="1"/>
  <c r="F1587" i="1"/>
  <c r="D1587" i="1"/>
  <c r="D1586" i="4" l="1"/>
  <c r="F1586" i="4"/>
  <c r="E1586" i="4"/>
  <c r="B1588" i="4"/>
  <c r="C1587" i="4"/>
  <c r="H1587" i="4"/>
  <c r="F1686" i="3"/>
  <c r="D1686" i="3"/>
  <c r="E1686" i="3"/>
  <c r="B1688" i="3"/>
  <c r="H1687" i="3"/>
  <c r="C1687" i="3"/>
  <c r="H1589" i="1"/>
  <c r="C1589" i="1"/>
  <c r="B1590" i="1"/>
  <c r="E1588" i="1"/>
  <c r="F1588" i="1"/>
  <c r="D1588" i="1"/>
  <c r="D1587" i="4" l="1"/>
  <c r="F1587" i="4"/>
  <c r="E1587" i="4"/>
  <c r="B1589" i="4"/>
  <c r="C1588" i="4"/>
  <c r="H1588" i="4"/>
  <c r="F1687" i="3"/>
  <c r="D1687" i="3"/>
  <c r="E1687" i="3"/>
  <c r="B1689" i="3"/>
  <c r="H1688" i="3"/>
  <c r="C1688" i="3"/>
  <c r="H1590" i="1"/>
  <c r="C1590" i="1"/>
  <c r="B1591" i="1"/>
  <c r="E1589" i="1"/>
  <c r="F1589" i="1"/>
  <c r="D1589" i="1"/>
  <c r="D1588" i="4" l="1"/>
  <c r="E1588" i="4"/>
  <c r="F1588" i="4"/>
  <c r="B1590" i="4"/>
  <c r="C1589" i="4"/>
  <c r="H1589" i="4"/>
  <c r="F1688" i="3"/>
  <c r="D1688" i="3"/>
  <c r="E1688" i="3"/>
  <c r="B1690" i="3"/>
  <c r="H1689" i="3"/>
  <c r="C1689" i="3"/>
  <c r="E1590" i="1"/>
  <c r="F1590" i="1"/>
  <c r="D1590" i="1"/>
  <c r="H1591" i="1"/>
  <c r="C1591" i="1"/>
  <c r="B1592" i="1"/>
  <c r="D1589" i="4" l="1"/>
  <c r="F1589" i="4"/>
  <c r="E1589" i="4"/>
  <c r="B1591" i="4"/>
  <c r="C1590" i="4"/>
  <c r="H1590" i="4"/>
  <c r="F1689" i="3"/>
  <c r="D1689" i="3"/>
  <c r="E1689" i="3"/>
  <c r="B1691" i="3"/>
  <c r="H1690" i="3"/>
  <c r="C1690" i="3"/>
  <c r="E1591" i="1"/>
  <c r="F1591" i="1"/>
  <c r="D1591" i="1"/>
  <c r="H1592" i="1"/>
  <c r="C1592" i="1"/>
  <c r="B1593" i="1"/>
  <c r="D1590" i="4" l="1"/>
  <c r="F1590" i="4"/>
  <c r="E1590" i="4"/>
  <c r="B1592" i="4"/>
  <c r="C1591" i="4"/>
  <c r="H1591" i="4"/>
  <c r="F1690" i="3"/>
  <c r="D1690" i="3"/>
  <c r="E1690" i="3"/>
  <c r="B1692" i="3"/>
  <c r="H1691" i="3"/>
  <c r="C1691" i="3"/>
  <c r="E1592" i="1"/>
  <c r="F1592" i="1"/>
  <c r="D1592" i="1"/>
  <c r="H1593" i="1"/>
  <c r="B1594" i="1"/>
  <c r="C1593" i="1"/>
  <c r="D1591" i="4" l="1"/>
  <c r="F1591" i="4"/>
  <c r="E1591" i="4"/>
  <c r="B1593" i="4"/>
  <c r="C1592" i="4"/>
  <c r="H1592" i="4"/>
  <c r="F1691" i="3"/>
  <c r="D1691" i="3"/>
  <c r="E1691" i="3"/>
  <c r="B1693" i="3"/>
  <c r="H1692" i="3"/>
  <c r="C1692" i="3"/>
  <c r="H1594" i="1"/>
  <c r="C1594" i="1"/>
  <c r="B1595" i="1"/>
  <c r="E1593" i="1"/>
  <c r="F1593" i="1"/>
  <c r="D1593" i="1"/>
  <c r="D1592" i="4" l="1"/>
  <c r="F1592" i="4"/>
  <c r="E1592" i="4"/>
  <c r="B1594" i="4"/>
  <c r="C1593" i="4"/>
  <c r="H1593" i="4"/>
  <c r="F1692" i="3"/>
  <c r="D1692" i="3"/>
  <c r="E1692" i="3"/>
  <c r="B1694" i="3"/>
  <c r="H1693" i="3"/>
  <c r="C1693" i="3"/>
  <c r="H1595" i="1"/>
  <c r="C1595" i="1"/>
  <c r="B1596" i="1"/>
  <c r="E1594" i="1"/>
  <c r="F1594" i="1"/>
  <c r="D1594" i="1"/>
  <c r="F1593" i="4" l="1"/>
  <c r="E1593" i="4"/>
  <c r="D1593" i="4"/>
  <c r="H1594" i="4"/>
  <c r="B1595" i="4"/>
  <c r="C1594" i="4"/>
  <c r="B1695" i="3"/>
  <c r="H1694" i="3"/>
  <c r="C1694" i="3"/>
  <c r="F1693" i="3"/>
  <c r="D1693" i="3"/>
  <c r="E1693" i="3"/>
  <c r="H1596" i="1"/>
  <c r="C1596" i="1"/>
  <c r="B1597" i="1"/>
  <c r="E1595" i="1"/>
  <c r="F1595" i="1"/>
  <c r="D1595" i="1"/>
  <c r="B1596" i="4" l="1"/>
  <c r="C1595" i="4"/>
  <c r="H1595" i="4"/>
  <c r="D1594" i="4"/>
  <c r="E1594" i="4"/>
  <c r="F1594" i="4"/>
  <c r="B1696" i="3"/>
  <c r="H1695" i="3"/>
  <c r="C1695" i="3"/>
  <c r="F1694" i="3"/>
  <c r="D1694" i="3"/>
  <c r="E1694" i="3"/>
  <c r="H1597" i="1"/>
  <c r="C1597" i="1"/>
  <c r="B1598" i="1"/>
  <c r="E1596" i="1"/>
  <c r="F1596" i="1"/>
  <c r="D1596" i="1"/>
  <c r="B1597" i="4" l="1"/>
  <c r="C1596" i="4"/>
  <c r="H1596" i="4"/>
  <c r="D1595" i="4"/>
  <c r="F1595" i="4"/>
  <c r="E1595" i="4"/>
  <c r="F1695" i="3"/>
  <c r="D1695" i="3"/>
  <c r="E1695" i="3"/>
  <c r="B1697" i="3"/>
  <c r="H1696" i="3"/>
  <c r="C1696" i="3"/>
  <c r="H1598" i="1"/>
  <c r="C1598" i="1"/>
  <c r="B1599" i="1"/>
  <c r="E1597" i="1"/>
  <c r="F1597" i="1"/>
  <c r="D1597" i="1"/>
  <c r="B1598" i="4" l="1"/>
  <c r="C1597" i="4"/>
  <c r="H1597" i="4"/>
  <c r="D1596" i="4"/>
  <c r="F1596" i="4"/>
  <c r="E1596" i="4"/>
  <c r="F1696" i="3"/>
  <c r="D1696" i="3"/>
  <c r="E1696" i="3"/>
  <c r="B1698" i="3"/>
  <c r="H1697" i="3"/>
  <c r="C1697" i="3"/>
  <c r="H1599" i="1"/>
  <c r="C1599" i="1"/>
  <c r="B1600" i="1"/>
  <c r="E1598" i="1"/>
  <c r="F1598" i="1"/>
  <c r="D1598" i="1"/>
  <c r="B1599" i="4" l="1"/>
  <c r="C1598" i="4"/>
  <c r="H1598" i="4"/>
  <c r="D1597" i="4"/>
  <c r="F1597" i="4"/>
  <c r="E1597" i="4"/>
  <c r="F1697" i="3"/>
  <c r="D1697" i="3"/>
  <c r="E1697" i="3"/>
  <c r="B1699" i="3"/>
  <c r="H1698" i="3"/>
  <c r="C1698" i="3"/>
  <c r="E1599" i="1"/>
  <c r="F1599" i="1"/>
  <c r="D1599" i="1"/>
  <c r="H1600" i="1"/>
  <c r="C1600" i="1"/>
  <c r="B1601" i="1"/>
  <c r="B1600" i="4" l="1"/>
  <c r="C1599" i="4"/>
  <c r="H1599" i="4"/>
  <c r="D1598" i="4"/>
  <c r="F1598" i="4"/>
  <c r="E1598" i="4"/>
  <c r="F1698" i="3"/>
  <c r="D1698" i="3"/>
  <c r="E1698" i="3"/>
  <c r="B1700" i="3"/>
  <c r="H1699" i="3"/>
  <c r="C1699" i="3"/>
  <c r="E1600" i="1"/>
  <c r="F1600" i="1"/>
  <c r="D1600" i="1"/>
  <c r="H1601" i="1"/>
  <c r="C1601" i="1"/>
  <c r="B1602" i="1"/>
  <c r="B1601" i="4" l="1"/>
  <c r="C1600" i="4"/>
  <c r="H1600" i="4"/>
  <c r="D1599" i="4"/>
  <c r="F1599" i="4"/>
  <c r="E1599" i="4"/>
  <c r="F1699" i="3"/>
  <c r="D1699" i="3"/>
  <c r="E1699" i="3"/>
  <c r="B1701" i="3"/>
  <c r="H1700" i="3"/>
  <c r="C1700" i="3"/>
  <c r="E1601" i="1"/>
  <c r="F1601" i="1"/>
  <c r="D1601" i="1"/>
  <c r="H1602" i="1"/>
  <c r="B1603" i="1"/>
  <c r="C1602" i="1"/>
  <c r="B1602" i="4" l="1"/>
  <c r="C1601" i="4"/>
  <c r="H1601" i="4"/>
  <c r="D1600" i="4"/>
  <c r="F1600" i="4"/>
  <c r="E1600" i="4"/>
  <c r="F1700" i="3"/>
  <c r="D1700" i="3"/>
  <c r="E1700" i="3"/>
  <c r="B1702" i="3"/>
  <c r="H1701" i="3"/>
  <c r="C1701" i="3"/>
  <c r="H1603" i="1"/>
  <c r="C1603" i="1"/>
  <c r="B1604" i="1"/>
  <c r="D1602" i="1"/>
  <c r="E1602" i="1"/>
  <c r="F1602" i="1"/>
  <c r="B1603" i="4" l="1"/>
  <c r="C1602" i="4"/>
  <c r="H1602" i="4"/>
  <c r="D1601" i="4"/>
  <c r="E1601" i="4"/>
  <c r="F1601" i="4"/>
  <c r="F1701" i="3"/>
  <c r="D1701" i="3"/>
  <c r="E1701" i="3"/>
  <c r="B1703" i="3"/>
  <c r="H1702" i="3"/>
  <c r="C1702" i="3"/>
  <c r="H1604" i="1"/>
  <c r="C1604" i="1"/>
  <c r="B1605" i="1"/>
  <c r="E1603" i="1"/>
  <c r="F1603" i="1"/>
  <c r="D1603" i="1"/>
  <c r="B1604" i="4" l="1"/>
  <c r="C1603" i="4"/>
  <c r="H1603" i="4"/>
  <c r="D1602" i="4"/>
  <c r="F1602" i="4"/>
  <c r="E1602" i="4"/>
  <c r="F1702" i="3"/>
  <c r="D1702" i="3"/>
  <c r="E1702" i="3"/>
  <c r="B1704" i="3"/>
  <c r="H1703" i="3"/>
  <c r="C1703" i="3"/>
  <c r="H1605" i="1"/>
  <c r="C1605" i="1"/>
  <c r="B1606" i="1"/>
  <c r="E1604" i="1"/>
  <c r="F1604" i="1"/>
  <c r="D1604" i="1"/>
  <c r="B1605" i="4" l="1"/>
  <c r="C1604" i="4"/>
  <c r="H1604" i="4"/>
  <c r="D1603" i="4"/>
  <c r="E1603" i="4"/>
  <c r="F1603" i="4"/>
  <c r="F1703" i="3"/>
  <c r="D1703" i="3"/>
  <c r="E1703" i="3"/>
  <c r="B1705" i="3"/>
  <c r="H1704" i="3"/>
  <c r="C1704" i="3"/>
  <c r="C1606" i="1"/>
  <c r="B1607" i="1"/>
  <c r="H1606" i="1"/>
  <c r="D1605" i="1"/>
  <c r="E1605" i="1"/>
  <c r="F1605" i="1"/>
  <c r="B1606" i="4" l="1"/>
  <c r="C1605" i="4"/>
  <c r="H1605" i="4"/>
  <c r="D1604" i="4"/>
  <c r="F1604" i="4"/>
  <c r="E1604" i="4"/>
  <c r="F1704" i="3"/>
  <c r="D1704" i="3"/>
  <c r="E1704" i="3"/>
  <c r="B1706" i="3"/>
  <c r="H1705" i="3"/>
  <c r="C1705" i="3"/>
  <c r="E1606" i="1"/>
  <c r="F1606" i="1"/>
  <c r="D1606" i="1"/>
  <c r="H1607" i="1"/>
  <c r="C1607" i="1"/>
  <c r="B1608" i="1"/>
  <c r="B1607" i="4" l="1"/>
  <c r="C1606" i="4"/>
  <c r="H1606" i="4"/>
  <c r="D1605" i="4"/>
  <c r="F1605" i="4"/>
  <c r="E1605" i="4"/>
  <c r="F1705" i="3"/>
  <c r="D1705" i="3"/>
  <c r="E1705" i="3"/>
  <c r="B1707" i="3"/>
  <c r="H1706" i="3"/>
  <c r="C1706" i="3"/>
  <c r="D1607" i="1"/>
  <c r="E1607" i="1"/>
  <c r="F1607" i="1"/>
  <c r="C1608" i="1"/>
  <c r="B1609" i="1"/>
  <c r="H1608" i="1"/>
  <c r="B1608" i="4" l="1"/>
  <c r="C1607" i="4"/>
  <c r="H1607" i="4"/>
  <c r="D1606" i="4"/>
  <c r="F1606" i="4"/>
  <c r="E1606" i="4"/>
  <c r="F1706" i="3"/>
  <c r="D1706" i="3"/>
  <c r="E1706" i="3"/>
  <c r="B1708" i="3"/>
  <c r="H1707" i="3"/>
  <c r="C1707" i="3"/>
  <c r="E1608" i="1"/>
  <c r="F1608" i="1"/>
  <c r="D1608" i="1"/>
  <c r="H1609" i="1"/>
  <c r="C1609" i="1"/>
  <c r="B1610" i="1"/>
  <c r="B1609" i="4" l="1"/>
  <c r="C1608" i="4"/>
  <c r="H1608" i="4"/>
  <c r="D1607" i="4"/>
  <c r="E1607" i="4"/>
  <c r="F1607" i="4"/>
  <c r="F1707" i="3"/>
  <c r="D1707" i="3"/>
  <c r="E1707" i="3"/>
  <c r="B1709" i="3"/>
  <c r="H1708" i="3"/>
  <c r="C1708" i="3"/>
  <c r="E1609" i="1"/>
  <c r="F1609" i="1"/>
  <c r="D1609" i="1"/>
  <c r="H1610" i="1"/>
  <c r="C1610" i="1"/>
  <c r="B1611" i="1"/>
  <c r="B1610" i="4" l="1"/>
  <c r="C1609" i="4"/>
  <c r="H1609" i="4"/>
  <c r="D1608" i="4"/>
  <c r="F1608" i="4"/>
  <c r="E1608" i="4"/>
  <c r="F1708" i="3"/>
  <c r="D1708" i="3"/>
  <c r="E1708" i="3"/>
  <c r="B1710" i="3"/>
  <c r="H1709" i="3"/>
  <c r="C1709" i="3"/>
  <c r="E1610" i="1"/>
  <c r="F1610" i="1"/>
  <c r="D1610" i="1"/>
  <c r="H1611" i="1"/>
  <c r="C1611" i="1"/>
  <c r="B1612" i="1"/>
  <c r="B1611" i="4" l="1"/>
  <c r="C1610" i="4"/>
  <c r="H1610" i="4"/>
  <c r="D1609" i="4"/>
  <c r="E1609" i="4"/>
  <c r="F1609" i="4"/>
  <c r="F1709" i="3"/>
  <c r="D1709" i="3"/>
  <c r="E1709" i="3"/>
  <c r="B1711" i="3"/>
  <c r="H1710" i="3"/>
  <c r="C1710" i="3"/>
  <c r="E1611" i="1"/>
  <c r="F1611" i="1"/>
  <c r="D1611" i="1"/>
  <c r="H1612" i="1"/>
  <c r="C1612" i="1"/>
  <c r="B1613" i="1"/>
  <c r="B1612" i="4" l="1"/>
  <c r="C1611" i="4"/>
  <c r="H1611" i="4"/>
  <c r="D1610" i="4"/>
  <c r="F1610" i="4"/>
  <c r="E1610" i="4"/>
  <c r="F1710" i="3"/>
  <c r="D1710" i="3"/>
  <c r="E1710" i="3"/>
  <c r="B1712" i="3"/>
  <c r="H1711" i="3"/>
  <c r="C1711" i="3"/>
  <c r="D1612" i="1"/>
  <c r="E1612" i="1"/>
  <c r="F1612" i="1"/>
  <c r="C1613" i="1"/>
  <c r="B1614" i="1"/>
  <c r="H1613" i="1"/>
  <c r="B1613" i="4" l="1"/>
  <c r="C1612" i="4"/>
  <c r="H1612" i="4"/>
  <c r="D1611" i="4"/>
  <c r="F1611" i="4"/>
  <c r="E1611" i="4"/>
  <c r="F1711" i="3"/>
  <c r="D1711" i="3"/>
  <c r="E1711" i="3"/>
  <c r="B1713" i="3"/>
  <c r="H1712" i="3"/>
  <c r="C1712" i="3"/>
  <c r="H1614" i="1"/>
  <c r="C1614" i="1"/>
  <c r="B1615" i="1"/>
  <c r="E1613" i="1"/>
  <c r="F1613" i="1"/>
  <c r="D1613" i="1"/>
  <c r="D1612" i="4" l="1"/>
  <c r="F1612" i="4"/>
  <c r="E1612" i="4"/>
  <c r="B1614" i="4"/>
  <c r="C1613" i="4"/>
  <c r="H1613" i="4"/>
  <c r="F1712" i="3"/>
  <c r="D1712" i="3"/>
  <c r="E1712" i="3"/>
  <c r="B1714" i="3"/>
  <c r="H1713" i="3"/>
  <c r="C1713" i="3"/>
  <c r="C1615" i="1"/>
  <c r="B1616" i="1"/>
  <c r="H1615" i="1"/>
  <c r="D1614" i="1"/>
  <c r="E1614" i="1"/>
  <c r="F1614" i="1"/>
  <c r="D1613" i="4" l="1"/>
  <c r="E1613" i="4"/>
  <c r="F1613" i="4"/>
  <c r="B1615" i="4"/>
  <c r="C1614" i="4"/>
  <c r="H1614" i="4"/>
  <c r="F1713" i="3"/>
  <c r="D1713" i="3"/>
  <c r="E1713" i="3"/>
  <c r="B1715" i="3"/>
  <c r="H1714" i="3"/>
  <c r="C1714" i="3"/>
  <c r="E1615" i="1"/>
  <c r="F1615" i="1"/>
  <c r="D1615" i="1"/>
  <c r="H1616" i="1"/>
  <c r="C1616" i="1"/>
  <c r="B1617" i="1"/>
  <c r="D1614" i="4" l="1"/>
  <c r="E1614" i="4"/>
  <c r="F1614" i="4"/>
  <c r="B1616" i="4"/>
  <c r="C1615" i="4"/>
  <c r="H1615" i="4"/>
  <c r="F1714" i="3"/>
  <c r="D1714" i="3"/>
  <c r="E1714" i="3"/>
  <c r="B1716" i="3"/>
  <c r="H1715" i="3"/>
  <c r="C1715" i="3"/>
  <c r="E1616" i="1"/>
  <c r="F1616" i="1"/>
  <c r="D1616" i="1"/>
  <c r="H1617" i="1"/>
  <c r="B1618" i="1"/>
  <c r="C1617" i="1"/>
  <c r="D1615" i="4" l="1"/>
  <c r="F1615" i="4"/>
  <c r="E1615" i="4"/>
  <c r="B1617" i="4"/>
  <c r="C1616" i="4"/>
  <c r="H1616" i="4"/>
  <c r="F1715" i="3"/>
  <c r="D1715" i="3"/>
  <c r="E1715" i="3"/>
  <c r="B1717" i="3"/>
  <c r="H1716" i="3"/>
  <c r="C1716" i="3"/>
  <c r="E1617" i="1"/>
  <c r="F1617" i="1"/>
  <c r="D1617" i="1"/>
  <c r="H1618" i="1"/>
  <c r="C1618" i="1"/>
  <c r="B1619" i="1"/>
  <c r="D1616" i="4" l="1"/>
  <c r="F1616" i="4"/>
  <c r="E1616" i="4"/>
  <c r="B1618" i="4"/>
  <c r="C1617" i="4"/>
  <c r="H1617" i="4"/>
  <c r="F1716" i="3"/>
  <c r="D1716" i="3"/>
  <c r="E1716" i="3"/>
  <c r="B1718" i="3"/>
  <c r="H1717" i="3"/>
  <c r="C1717" i="3"/>
  <c r="D1618" i="1"/>
  <c r="E1618" i="1"/>
  <c r="F1618" i="1"/>
  <c r="C1619" i="1"/>
  <c r="B1620" i="1"/>
  <c r="H1619" i="1"/>
  <c r="D1617" i="4" l="1"/>
  <c r="F1617" i="4"/>
  <c r="E1617" i="4"/>
  <c r="B1619" i="4"/>
  <c r="C1618" i="4"/>
  <c r="H1618" i="4"/>
  <c r="F1717" i="3"/>
  <c r="D1717" i="3"/>
  <c r="E1717" i="3"/>
  <c r="B1719" i="3"/>
  <c r="H1718" i="3"/>
  <c r="C1718" i="3"/>
  <c r="H1620" i="1"/>
  <c r="C1620" i="1"/>
  <c r="B1621" i="1"/>
  <c r="E1619" i="1"/>
  <c r="F1619" i="1"/>
  <c r="D1619" i="1"/>
  <c r="D1618" i="4" l="1"/>
  <c r="F1618" i="4"/>
  <c r="E1618" i="4"/>
  <c r="B1620" i="4"/>
  <c r="C1619" i="4"/>
  <c r="H1619" i="4"/>
  <c r="F1718" i="3"/>
  <c r="D1718" i="3"/>
  <c r="E1718" i="3"/>
  <c r="B1720" i="3"/>
  <c r="H1719" i="3"/>
  <c r="C1719" i="3"/>
  <c r="C1621" i="1"/>
  <c r="B1622" i="1"/>
  <c r="H1621" i="1"/>
  <c r="D1620" i="1"/>
  <c r="E1620" i="1"/>
  <c r="F1620" i="1"/>
  <c r="D1619" i="4" l="1"/>
  <c r="F1619" i="4"/>
  <c r="E1619" i="4"/>
  <c r="B1621" i="4"/>
  <c r="C1620" i="4"/>
  <c r="H1620" i="4"/>
  <c r="F1719" i="3"/>
  <c r="D1719" i="3"/>
  <c r="E1719" i="3"/>
  <c r="B1721" i="3"/>
  <c r="H1720" i="3"/>
  <c r="C1720" i="3"/>
  <c r="E1621" i="1"/>
  <c r="F1621" i="1"/>
  <c r="D1621" i="1"/>
  <c r="H1622" i="1"/>
  <c r="C1622" i="1"/>
  <c r="B1623" i="1"/>
  <c r="D1620" i="4" l="1"/>
  <c r="F1620" i="4"/>
  <c r="E1620" i="4"/>
  <c r="B1622" i="4"/>
  <c r="C1621" i="4"/>
  <c r="H1621" i="4"/>
  <c r="F1720" i="3"/>
  <c r="D1720" i="3"/>
  <c r="E1720" i="3"/>
  <c r="B1722" i="3"/>
  <c r="H1721" i="3"/>
  <c r="C1721" i="3"/>
  <c r="D1622" i="1"/>
  <c r="E1622" i="1"/>
  <c r="F1622" i="1"/>
  <c r="C1623" i="1"/>
  <c r="B1624" i="1"/>
  <c r="H1623" i="1"/>
  <c r="D1621" i="4" l="1"/>
  <c r="E1621" i="4"/>
  <c r="F1621" i="4"/>
  <c r="B1623" i="4"/>
  <c r="C1622" i="4"/>
  <c r="H1622" i="4"/>
  <c r="F1721" i="3"/>
  <c r="D1721" i="3"/>
  <c r="E1721" i="3"/>
  <c r="B1723" i="3"/>
  <c r="H1722" i="3"/>
  <c r="C1722" i="3"/>
  <c r="C1624" i="1"/>
  <c r="B1625" i="1"/>
  <c r="H1624" i="1"/>
  <c r="D1623" i="1"/>
  <c r="E1623" i="1"/>
  <c r="F1623" i="1"/>
  <c r="D1622" i="4" l="1"/>
  <c r="F1622" i="4"/>
  <c r="E1622" i="4"/>
  <c r="B1624" i="4"/>
  <c r="C1623" i="4"/>
  <c r="H1623" i="4"/>
  <c r="F1722" i="3"/>
  <c r="D1722" i="3"/>
  <c r="E1722" i="3"/>
  <c r="B1724" i="3"/>
  <c r="H1723" i="3"/>
  <c r="C1723" i="3"/>
  <c r="E1624" i="1"/>
  <c r="F1624" i="1"/>
  <c r="D1624" i="1"/>
  <c r="H1625" i="1"/>
  <c r="C1625" i="1"/>
  <c r="B1626" i="1"/>
  <c r="F1623" i="4" l="1"/>
  <c r="E1623" i="4"/>
  <c r="D1623" i="4"/>
  <c r="H1624" i="4"/>
  <c r="C1624" i="4"/>
  <c r="B1625" i="4"/>
  <c r="F1723" i="3"/>
  <c r="D1723" i="3"/>
  <c r="E1723" i="3"/>
  <c r="B1725" i="3"/>
  <c r="H1724" i="3"/>
  <c r="C1724" i="3"/>
  <c r="D1625" i="1"/>
  <c r="E1625" i="1"/>
  <c r="F1625" i="1"/>
  <c r="C1626" i="1"/>
  <c r="B1627" i="1"/>
  <c r="H1626" i="1"/>
  <c r="F1624" i="4" l="1"/>
  <c r="E1624" i="4"/>
  <c r="D1624" i="4"/>
  <c r="H1625" i="4"/>
  <c r="B1626" i="4"/>
  <c r="C1625" i="4"/>
  <c r="F1724" i="3"/>
  <c r="D1724" i="3"/>
  <c r="E1724" i="3"/>
  <c r="B1726" i="3"/>
  <c r="H1725" i="3"/>
  <c r="C1725" i="3"/>
  <c r="E1626" i="1"/>
  <c r="F1626" i="1"/>
  <c r="D1626" i="1"/>
  <c r="H1627" i="1"/>
  <c r="C1627" i="1"/>
  <c r="B1628" i="1"/>
  <c r="B1627" i="4" l="1"/>
  <c r="C1626" i="4"/>
  <c r="H1626" i="4"/>
  <c r="D1625" i="4"/>
  <c r="F1625" i="4"/>
  <c r="E1625" i="4"/>
  <c r="F1725" i="3"/>
  <c r="D1725" i="3"/>
  <c r="E1725" i="3"/>
  <c r="B1727" i="3"/>
  <c r="H1726" i="3"/>
  <c r="C1726" i="3"/>
  <c r="D1627" i="1"/>
  <c r="E1627" i="1"/>
  <c r="F1627" i="1"/>
  <c r="C1628" i="1"/>
  <c r="B1629" i="1"/>
  <c r="H1628" i="1"/>
  <c r="B1628" i="4" l="1"/>
  <c r="C1627" i="4"/>
  <c r="H1627" i="4"/>
  <c r="D1626" i="4"/>
  <c r="F1626" i="4"/>
  <c r="E1626" i="4"/>
  <c r="F1726" i="3"/>
  <c r="D1726" i="3"/>
  <c r="E1726" i="3"/>
  <c r="B1728" i="3"/>
  <c r="H1727" i="3"/>
  <c r="C1727" i="3"/>
  <c r="H1629" i="1"/>
  <c r="C1629" i="1"/>
  <c r="B1630" i="1"/>
  <c r="E1628" i="1"/>
  <c r="F1628" i="1"/>
  <c r="D1628" i="1"/>
  <c r="B1629" i="4" l="1"/>
  <c r="C1628" i="4"/>
  <c r="H1628" i="4"/>
  <c r="D1627" i="4"/>
  <c r="F1627" i="4"/>
  <c r="E1627" i="4"/>
  <c r="F1727" i="3"/>
  <c r="D1727" i="3"/>
  <c r="E1727" i="3"/>
  <c r="B1729" i="3"/>
  <c r="H1728" i="3"/>
  <c r="C1728" i="3"/>
  <c r="H1630" i="1"/>
  <c r="C1630" i="1"/>
  <c r="B1631" i="1"/>
  <c r="E1629" i="1"/>
  <c r="F1629" i="1"/>
  <c r="D1629" i="1"/>
  <c r="B1630" i="4" l="1"/>
  <c r="C1629" i="4"/>
  <c r="H1629" i="4"/>
  <c r="D1628" i="4"/>
  <c r="E1628" i="4"/>
  <c r="F1628" i="4"/>
  <c r="F1728" i="3"/>
  <c r="D1728" i="3"/>
  <c r="E1728" i="3"/>
  <c r="B1730" i="3"/>
  <c r="H1729" i="3"/>
  <c r="C1729" i="3"/>
  <c r="H1631" i="1"/>
  <c r="C1631" i="1"/>
  <c r="B1632" i="1"/>
  <c r="E1630" i="1"/>
  <c r="F1630" i="1"/>
  <c r="D1630" i="1"/>
  <c r="B1631" i="4" l="1"/>
  <c r="C1630" i="4"/>
  <c r="H1630" i="4"/>
  <c r="D1629" i="4"/>
  <c r="F1629" i="4"/>
  <c r="E1629" i="4"/>
  <c r="F1729" i="3"/>
  <c r="D1729" i="3"/>
  <c r="E1729" i="3"/>
  <c r="B1731" i="3"/>
  <c r="H1730" i="3"/>
  <c r="C1730" i="3"/>
  <c r="H1632" i="1"/>
  <c r="C1632" i="1"/>
  <c r="B1633" i="1"/>
  <c r="E1631" i="1"/>
  <c r="F1631" i="1"/>
  <c r="D1631" i="1"/>
  <c r="B1632" i="4" l="1"/>
  <c r="C1631" i="4"/>
  <c r="H1631" i="4"/>
  <c r="D1630" i="4"/>
  <c r="F1630" i="4"/>
  <c r="E1630" i="4"/>
  <c r="F1730" i="3"/>
  <c r="D1730" i="3"/>
  <c r="E1730" i="3"/>
  <c r="B1732" i="3"/>
  <c r="H1731" i="3"/>
  <c r="C1731" i="3"/>
  <c r="H1633" i="1"/>
  <c r="C1633" i="1"/>
  <c r="B1634" i="1"/>
  <c r="E1632" i="1"/>
  <c r="F1632" i="1"/>
  <c r="D1632" i="1"/>
  <c r="B1633" i="4" l="1"/>
  <c r="C1632" i="4"/>
  <c r="H1632" i="4"/>
  <c r="D1631" i="4"/>
  <c r="F1631" i="4"/>
  <c r="E1631" i="4"/>
  <c r="F1731" i="3"/>
  <c r="D1731" i="3"/>
  <c r="E1731" i="3"/>
  <c r="B1733" i="3"/>
  <c r="H1732" i="3"/>
  <c r="C1732" i="3"/>
  <c r="H1634" i="1"/>
  <c r="B1635" i="1"/>
  <c r="C1634" i="1"/>
  <c r="E1633" i="1"/>
  <c r="F1633" i="1"/>
  <c r="D1633" i="1"/>
  <c r="B1634" i="4" l="1"/>
  <c r="C1633" i="4"/>
  <c r="H1633" i="4"/>
  <c r="D1632" i="4"/>
  <c r="F1632" i="4"/>
  <c r="E1632" i="4"/>
  <c r="F1732" i="3"/>
  <c r="D1732" i="3"/>
  <c r="E1732" i="3"/>
  <c r="B1734" i="3"/>
  <c r="H1733" i="3"/>
  <c r="C1733" i="3"/>
  <c r="E1634" i="1"/>
  <c r="F1634" i="1"/>
  <c r="D1634" i="1"/>
  <c r="H1635" i="1"/>
  <c r="C1635" i="1"/>
  <c r="B1636" i="1"/>
  <c r="B1635" i="4" l="1"/>
  <c r="C1634" i="4"/>
  <c r="H1634" i="4"/>
  <c r="D1633" i="4"/>
  <c r="F1633" i="4"/>
  <c r="E1633" i="4"/>
  <c r="F1733" i="3"/>
  <c r="D1733" i="3"/>
  <c r="E1733" i="3"/>
  <c r="B1735" i="3"/>
  <c r="H1734" i="3"/>
  <c r="C1734" i="3"/>
  <c r="H1636" i="1"/>
  <c r="B1637" i="1"/>
  <c r="C1636" i="1"/>
  <c r="E1635" i="1"/>
  <c r="F1635" i="1"/>
  <c r="D1635" i="1"/>
  <c r="B1636" i="4" l="1"/>
  <c r="C1635" i="4"/>
  <c r="H1635" i="4"/>
  <c r="D1634" i="4"/>
  <c r="F1634" i="4"/>
  <c r="E1634" i="4"/>
  <c r="F1734" i="3"/>
  <c r="D1734" i="3"/>
  <c r="E1734" i="3"/>
  <c r="B1736" i="3"/>
  <c r="H1735" i="3"/>
  <c r="C1735" i="3"/>
  <c r="D1636" i="1"/>
  <c r="E1636" i="1"/>
  <c r="F1636" i="1"/>
  <c r="C1637" i="1"/>
  <c r="B1638" i="1"/>
  <c r="H1637" i="1"/>
  <c r="B1637" i="4" l="1"/>
  <c r="C1636" i="4"/>
  <c r="H1636" i="4"/>
  <c r="D1635" i="4"/>
  <c r="F1635" i="4"/>
  <c r="E1635" i="4"/>
  <c r="F1735" i="3"/>
  <c r="D1735" i="3"/>
  <c r="E1735" i="3"/>
  <c r="B1737" i="3"/>
  <c r="H1736" i="3"/>
  <c r="C1736" i="3"/>
  <c r="C1638" i="1"/>
  <c r="B1639" i="1"/>
  <c r="H1638" i="1"/>
  <c r="D1637" i="1"/>
  <c r="F1637" i="1"/>
  <c r="E1637" i="1"/>
  <c r="B1638" i="4" l="1"/>
  <c r="C1637" i="4"/>
  <c r="H1637" i="4"/>
  <c r="D1636" i="4"/>
  <c r="F1636" i="4"/>
  <c r="E1636" i="4"/>
  <c r="F1736" i="3"/>
  <c r="D1736" i="3"/>
  <c r="E1736" i="3"/>
  <c r="B1738" i="3"/>
  <c r="H1737" i="3"/>
  <c r="C1737" i="3"/>
  <c r="E1638" i="1"/>
  <c r="F1638" i="1"/>
  <c r="D1638" i="1"/>
  <c r="H1639" i="1"/>
  <c r="C1639" i="1"/>
  <c r="B1640" i="1"/>
  <c r="B1639" i="4" l="1"/>
  <c r="C1638" i="4"/>
  <c r="H1638" i="4"/>
  <c r="D1637" i="4"/>
  <c r="F1637" i="4"/>
  <c r="E1637" i="4"/>
  <c r="B1739" i="3"/>
  <c r="H1738" i="3"/>
  <c r="C1738" i="3"/>
  <c r="F1737" i="3"/>
  <c r="D1737" i="3"/>
  <c r="E1737" i="3"/>
  <c r="E1639" i="1"/>
  <c r="F1639" i="1"/>
  <c r="D1639" i="1"/>
  <c r="H1640" i="1"/>
  <c r="C1640" i="1"/>
  <c r="B1641" i="1"/>
  <c r="B1640" i="4" l="1"/>
  <c r="C1639" i="4"/>
  <c r="H1639" i="4"/>
  <c r="D1638" i="4"/>
  <c r="F1638" i="4"/>
  <c r="E1638" i="4"/>
  <c r="F1738" i="3"/>
  <c r="D1738" i="3"/>
  <c r="E1738" i="3"/>
  <c r="B1740" i="3"/>
  <c r="H1739" i="3"/>
  <c r="C1739" i="3"/>
  <c r="E1640" i="1"/>
  <c r="F1640" i="1"/>
  <c r="D1640" i="1"/>
  <c r="H1641" i="1"/>
  <c r="C1641" i="1"/>
  <c r="B1642" i="1"/>
  <c r="B1641" i="4" l="1"/>
  <c r="C1640" i="4"/>
  <c r="H1640" i="4"/>
  <c r="D1639" i="4"/>
  <c r="F1639" i="4"/>
  <c r="E1639" i="4"/>
  <c r="F1739" i="3"/>
  <c r="D1739" i="3"/>
  <c r="E1739" i="3"/>
  <c r="B1741" i="3"/>
  <c r="H1740" i="3"/>
  <c r="C1740" i="3"/>
  <c r="E1641" i="1"/>
  <c r="F1641" i="1"/>
  <c r="D1641" i="1"/>
  <c r="H1642" i="1"/>
  <c r="C1642" i="1"/>
  <c r="B1643" i="1"/>
  <c r="B1642" i="4" l="1"/>
  <c r="C1641" i="4"/>
  <c r="H1641" i="4"/>
  <c r="D1640" i="4"/>
  <c r="E1640" i="4"/>
  <c r="F1640" i="4"/>
  <c r="F1740" i="3"/>
  <c r="D1740" i="3"/>
  <c r="E1740" i="3"/>
  <c r="B1742" i="3"/>
  <c r="H1741" i="3"/>
  <c r="C1741" i="3"/>
  <c r="E1642" i="1"/>
  <c r="F1642" i="1"/>
  <c r="D1642" i="1"/>
  <c r="H1643" i="1"/>
  <c r="B1644" i="1"/>
  <c r="C1643" i="1"/>
  <c r="B1643" i="4" l="1"/>
  <c r="C1642" i="4"/>
  <c r="H1642" i="4"/>
  <c r="D1641" i="4"/>
  <c r="F1641" i="4"/>
  <c r="E1641" i="4"/>
  <c r="F1741" i="3"/>
  <c r="D1741" i="3"/>
  <c r="E1741" i="3"/>
  <c r="B1743" i="3"/>
  <c r="H1742" i="3"/>
  <c r="C1742" i="3"/>
  <c r="H1644" i="1"/>
  <c r="C1644" i="1"/>
  <c r="B1645" i="1"/>
  <c r="E1643" i="1"/>
  <c r="F1643" i="1"/>
  <c r="D1643" i="1"/>
  <c r="B1644" i="4" l="1"/>
  <c r="C1643" i="4"/>
  <c r="H1643" i="4"/>
  <c r="D1642" i="4"/>
  <c r="F1642" i="4"/>
  <c r="E1642" i="4"/>
  <c r="F1742" i="3"/>
  <c r="D1742" i="3"/>
  <c r="E1742" i="3"/>
  <c r="B1744" i="3"/>
  <c r="H1743" i="3"/>
  <c r="C1743" i="3"/>
  <c r="H1645" i="1"/>
  <c r="C1645" i="1"/>
  <c r="B1646" i="1"/>
  <c r="E1644" i="1"/>
  <c r="F1644" i="1"/>
  <c r="D1644" i="1"/>
  <c r="B1645" i="4" l="1"/>
  <c r="C1644" i="4"/>
  <c r="H1644" i="4"/>
  <c r="D1643" i="4"/>
  <c r="F1643" i="4"/>
  <c r="E1643" i="4"/>
  <c r="F1743" i="3"/>
  <c r="D1743" i="3"/>
  <c r="E1743" i="3"/>
  <c r="B1745" i="3"/>
  <c r="H1744" i="3"/>
  <c r="C1744" i="3"/>
  <c r="H1646" i="1"/>
  <c r="C1646" i="1"/>
  <c r="B1647" i="1"/>
  <c r="E1645" i="1"/>
  <c r="F1645" i="1"/>
  <c r="D1645" i="1"/>
  <c r="B1646" i="4" l="1"/>
  <c r="C1645" i="4"/>
  <c r="H1645" i="4"/>
  <c r="D1644" i="4"/>
  <c r="F1644" i="4"/>
  <c r="E1644" i="4"/>
  <c r="F1744" i="3"/>
  <c r="D1744" i="3"/>
  <c r="E1744" i="3"/>
  <c r="B1746" i="3"/>
  <c r="H1745" i="3"/>
  <c r="C1745" i="3"/>
  <c r="H1647" i="1"/>
  <c r="C1647" i="1"/>
  <c r="B1648" i="1"/>
  <c r="E1646" i="1"/>
  <c r="F1646" i="1"/>
  <c r="D1646" i="1"/>
  <c r="B1647" i="4" l="1"/>
  <c r="C1646" i="4"/>
  <c r="H1646" i="4"/>
  <c r="D1645" i="4"/>
  <c r="F1645" i="4"/>
  <c r="E1645" i="4"/>
  <c r="F1745" i="3"/>
  <c r="D1745" i="3"/>
  <c r="E1745" i="3"/>
  <c r="B1747" i="3"/>
  <c r="H1746" i="3"/>
  <c r="C1746" i="3"/>
  <c r="H1648" i="1"/>
  <c r="C1648" i="1"/>
  <c r="B1649" i="1"/>
  <c r="E1647" i="1"/>
  <c r="F1647" i="1"/>
  <c r="D1647" i="1"/>
  <c r="B1648" i="4" l="1"/>
  <c r="C1647" i="4"/>
  <c r="H1647" i="4"/>
  <c r="D1646" i="4"/>
  <c r="E1646" i="4"/>
  <c r="F1646" i="4"/>
  <c r="F1746" i="3"/>
  <c r="D1746" i="3"/>
  <c r="E1746" i="3"/>
  <c r="B1748" i="3"/>
  <c r="H1747" i="3"/>
  <c r="C1747" i="3"/>
  <c r="H1649" i="1"/>
  <c r="C1649" i="1"/>
  <c r="B1650" i="1"/>
  <c r="E1648" i="1"/>
  <c r="F1648" i="1"/>
  <c r="D1648" i="1"/>
  <c r="B1649" i="4" l="1"/>
  <c r="C1648" i="4"/>
  <c r="H1648" i="4"/>
  <c r="D1647" i="4"/>
  <c r="F1647" i="4"/>
  <c r="E1647" i="4"/>
  <c r="F1747" i="3"/>
  <c r="D1747" i="3"/>
  <c r="E1747" i="3"/>
  <c r="B1749" i="3"/>
  <c r="H1748" i="3"/>
  <c r="C1748" i="3"/>
  <c r="H1650" i="1"/>
  <c r="C1650" i="1"/>
  <c r="B1651" i="1"/>
  <c r="E1649" i="1"/>
  <c r="F1649" i="1"/>
  <c r="D1649" i="1"/>
  <c r="B1650" i="4" l="1"/>
  <c r="C1649" i="4"/>
  <c r="H1649" i="4"/>
  <c r="D1648" i="4"/>
  <c r="F1648" i="4"/>
  <c r="E1648" i="4"/>
  <c r="F1748" i="3"/>
  <c r="D1748" i="3"/>
  <c r="E1748" i="3"/>
  <c r="B1750" i="3"/>
  <c r="H1749" i="3"/>
  <c r="C1749" i="3"/>
  <c r="H1651" i="1"/>
  <c r="C1651" i="1"/>
  <c r="B1652" i="1"/>
  <c r="E1650" i="1"/>
  <c r="F1650" i="1"/>
  <c r="D1650" i="1"/>
  <c r="B1651" i="4" l="1"/>
  <c r="C1650" i="4"/>
  <c r="H1650" i="4"/>
  <c r="D1649" i="4"/>
  <c r="F1649" i="4"/>
  <c r="E1649" i="4"/>
  <c r="F1749" i="3"/>
  <c r="D1749" i="3"/>
  <c r="E1749" i="3"/>
  <c r="B1751" i="3"/>
  <c r="H1750" i="3"/>
  <c r="C1750" i="3"/>
  <c r="H1652" i="1"/>
  <c r="C1652" i="1"/>
  <c r="B1653" i="1"/>
  <c r="E1651" i="1"/>
  <c r="F1651" i="1"/>
  <c r="D1651" i="1"/>
  <c r="B1652" i="4" l="1"/>
  <c r="C1651" i="4"/>
  <c r="H1651" i="4"/>
  <c r="D1650" i="4"/>
  <c r="F1650" i="4"/>
  <c r="E1650" i="4"/>
  <c r="F1750" i="3"/>
  <c r="D1750" i="3"/>
  <c r="E1750" i="3"/>
  <c r="B1752" i="3"/>
  <c r="H1751" i="3"/>
  <c r="C1751" i="3"/>
  <c r="H1653" i="1"/>
  <c r="C1653" i="1"/>
  <c r="B1654" i="1"/>
  <c r="E1652" i="1"/>
  <c r="F1652" i="1"/>
  <c r="D1652" i="1"/>
  <c r="B1653" i="4" l="1"/>
  <c r="C1652" i="4"/>
  <c r="H1652" i="4"/>
  <c r="D1651" i="4"/>
  <c r="F1651" i="4"/>
  <c r="E1651" i="4"/>
  <c r="F1751" i="3"/>
  <c r="D1751" i="3"/>
  <c r="E1751" i="3"/>
  <c r="B1753" i="3"/>
  <c r="H1752" i="3"/>
  <c r="C1752" i="3"/>
  <c r="E1653" i="1"/>
  <c r="F1653" i="1"/>
  <c r="D1653" i="1"/>
  <c r="H1654" i="1"/>
  <c r="C1654" i="1"/>
  <c r="B1655" i="1"/>
  <c r="H1653" i="4" l="1"/>
  <c r="B1654" i="4"/>
  <c r="C1653" i="4"/>
  <c r="F1652" i="4"/>
  <c r="E1652" i="4"/>
  <c r="D1652" i="4"/>
  <c r="F1752" i="3"/>
  <c r="D1752" i="3"/>
  <c r="E1752" i="3"/>
  <c r="B1754" i="3"/>
  <c r="H1753" i="3"/>
  <c r="C1753" i="3"/>
  <c r="E1654" i="1"/>
  <c r="F1654" i="1"/>
  <c r="D1654" i="1"/>
  <c r="H1655" i="1"/>
  <c r="C1655" i="1"/>
  <c r="B1656" i="1"/>
  <c r="F1653" i="4" l="1"/>
  <c r="E1653" i="4"/>
  <c r="D1653" i="4"/>
  <c r="H1654" i="4"/>
  <c r="B1655" i="4"/>
  <c r="C1654" i="4"/>
  <c r="F1753" i="3"/>
  <c r="D1753" i="3"/>
  <c r="E1753" i="3"/>
  <c r="B1755" i="3"/>
  <c r="H1754" i="3"/>
  <c r="C1754" i="3"/>
  <c r="E1655" i="1"/>
  <c r="F1655" i="1"/>
  <c r="D1655" i="1"/>
  <c r="H1656" i="1"/>
  <c r="B1657" i="1"/>
  <c r="C1656" i="1"/>
  <c r="B1656" i="4" l="1"/>
  <c r="H1655" i="4"/>
  <c r="C1655" i="4"/>
  <c r="F1654" i="4"/>
  <c r="E1654" i="4"/>
  <c r="D1654" i="4"/>
  <c r="F1754" i="3"/>
  <c r="D1754" i="3"/>
  <c r="E1754" i="3"/>
  <c r="B1756" i="3"/>
  <c r="H1755" i="3"/>
  <c r="C1755" i="3"/>
  <c r="H1657" i="1"/>
  <c r="C1657" i="1"/>
  <c r="B1658" i="1"/>
  <c r="E1656" i="1"/>
  <c r="F1656" i="1"/>
  <c r="D1656" i="1"/>
  <c r="D1655" i="4" l="1"/>
  <c r="F1655" i="4"/>
  <c r="E1655" i="4"/>
  <c r="B1657" i="4"/>
  <c r="C1656" i="4"/>
  <c r="H1656" i="4"/>
  <c r="F1755" i="3"/>
  <c r="D1755" i="3"/>
  <c r="E1755" i="3"/>
  <c r="B1757" i="3"/>
  <c r="H1756" i="3"/>
  <c r="C1756" i="3"/>
  <c r="H1658" i="1"/>
  <c r="C1658" i="1"/>
  <c r="B1659" i="1"/>
  <c r="E1657" i="1"/>
  <c r="F1657" i="1"/>
  <c r="D1657" i="1"/>
  <c r="F1656" i="4" l="1"/>
  <c r="E1656" i="4"/>
  <c r="D1656" i="4"/>
  <c r="H1657" i="4"/>
  <c r="B1658" i="4"/>
  <c r="C1657" i="4"/>
  <c r="F1756" i="3"/>
  <c r="D1756" i="3"/>
  <c r="E1756" i="3"/>
  <c r="B1758" i="3"/>
  <c r="H1757" i="3"/>
  <c r="C1757" i="3"/>
  <c r="H1659" i="1"/>
  <c r="C1659" i="1"/>
  <c r="B1660" i="1"/>
  <c r="E1658" i="1"/>
  <c r="F1658" i="1"/>
  <c r="D1658" i="1"/>
  <c r="B1659" i="4" l="1"/>
  <c r="C1658" i="4"/>
  <c r="H1658" i="4"/>
  <c r="D1657" i="4"/>
  <c r="F1657" i="4"/>
  <c r="E1657" i="4"/>
  <c r="F1757" i="3"/>
  <c r="D1757" i="3"/>
  <c r="E1757" i="3"/>
  <c r="B1759" i="3"/>
  <c r="H1758" i="3"/>
  <c r="C1758" i="3"/>
  <c r="H1660" i="1"/>
  <c r="C1660" i="1"/>
  <c r="B1661" i="1"/>
  <c r="E1659" i="1"/>
  <c r="F1659" i="1"/>
  <c r="D1659" i="1"/>
  <c r="B1660" i="4" l="1"/>
  <c r="C1659" i="4"/>
  <c r="H1659" i="4"/>
  <c r="D1658" i="4"/>
  <c r="F1658" i="4"/>
  <c r="E1658" i="4"/>
  <c r="F1758" i="3"/>
  <c r="D1758" i="3"/>
  <c r="E1758" i="3"/>
  <c r="B1760" i="3"/>
  <c r="H1759" i="3"/>
  <c r="C1759" i="3"/>
  <c r="H1661" i="1"/>
  <c r="B1662" i="1"/>
  <c r="C1661" i="1"/>
  <c r="E1660" i="1"/>
  <c r="F1660" i="1"/>
  <c r="D1660" i="1"/>
  <c r="B1661" i="4" l="1"/>
  <c r="C1660" i="4"/>
  <c r="H1660" i="4"/>
  <c r="D1659" i="4"/>
  <c r="F1659" i="4"/>
  <c r="E1659" i="4"/>
  <c r="F1759" i="3"/>
  <c r="D1759" i="3"/>
  <c r="E1759" i="3"/>
  <c r="B1761" i="3"/>
  <c r="H1760" i="3"/>
  <c r="C1760" i="3"/>
  <c r="E1661" i="1"/>
  <c r="F1661" i="1"/>
  <c r="D1661" i="1"/>
  <c r="H1662" i="1"/>
  <c r="C1662" i="1"/>
  <c r="B1663" i="1"/>
  <c r="B1662" i="4" l="1"/>
  <c r="C1661" i="4"/>
  <c r="H1661" i="4"/>
  <c r="D1660" i="4"/>
  <c r="F1660" i="4"/>
  <c r="E1660" i="4"/>
  <c r="F1760" i="3"/>
  <c r="D1760" i="3"/>
  <c r="E1760" i="3"/>
  <c r="B1762" i="3"/>
  <c r="H1761" i="3"/>
  <c r="C1761" i="3"/>
  <c r="E1662" i="1"/>
  <c r="F1662" i="1"/>
  <c r="D1662" i="1"/>
  <c r="H1663" i="1"/>
  <c r="C1663" i="1"/>
  <c r="B1664" i="1"/>
  <c r="B1663" i="4" l="1"/>
  <c r="C1662" i="4"/>
  <c r="H1662" i="4"/>
  <c r="D1661" i="4"/>
  <c r="F1661" i="4"/>
  <c r="E1661" i="4"/>
  <c r="F1761" i="3"/>
  <c r="D1761" i="3"/>
  <c r="E1761" i="3"/>
  <c r="B1763" i="3"/>
  <c r="H1762" i="3"/>
  <c r="C1762" i="3"/>
  <c r="D1663" i="1"/>
  <c r="E1663" i="1"/>
  <c r="F1663" i="1"/>
  <c r="C1664" i="1"/>
  <c r="B1665" i="1"/>
  <c r="H1664" i="1"/>
  <c r="B1664" i="4" l="1"/>
  <c r="C1663" i="4"/>
  <c r="H1663" i="4"/>
  <c r="D1662" i="4"/>
  <c r="F1662" i="4"/>
  <c r="E1662" i="4"/>
  <c r="F1762" i="3"/>
  <c r="D1762" i="3"/>
  <c r="E1762" i="3"/>
  <c r="B1764" i="3"/>
  <c r="H1763" i="3"/>
  <c r="C1763" i="3"/>
  <c r="H1665" i="1"/>
  <c r="C1665" i="1"/>
  <c r="B1666" i="1"/>
  <c r="F1664" i="1"/>
  <c r="D1664" i="1"/>
  <c r="E1664" i="1"/>
  <c r="B1665" i="4" l="1"/>
  <c r="C1664" i="4"/>
  <c r="H1664" i="4"/>
  <c r="D1663" i="4"/>
  <c r="F1663" i="4"/>
  <c r="E1663" i="4"/>
  <c r="F1763" i="3"/>
  <c r="D1763" i="3"/>
  <c r="E1763" i="3"/>
  <c r="B1765" i="3"/>
  <c r="H1764" i="3"/>
  <c r="C1764" i="3"/>
  <c r="H1666" i="1"/>
  <c r="C1666" i="1"/>
  <c r="B1667" i="1"/>
  <c r="E1665" i="1"/>
  <c r="F1665" i="1"/>
  <c r="D1665" i="1"/>
  <c r="B1666" i="4" l="1"/>
  <c r="C1665" i="4"/>
  <c r="H1665" i="4"/>
  <c r="D1664" i="4"/>
  <c r="F1664" i="4"/>
  <c r="E1664" i="4"/>
  <c r="F1764" i="3"/>
  <c r="D1764" i="3"/>
  <c r="E1764" i="3"/>
  <c r="B1766" i="3"/>
  <c r="H1765" i="3"/>
  <c r="C1765" i="3"/>
  <c r="H1667" i="1"/>
  <c r="C1667" i="1"/>
  <c r="B1668" i="1"/>
  <c r="E1666" i="1"/>
  <c r="F1666" i="1"/>
  <c r="D1666" i="1"/>
  <c r="B1667" i="4" l="1"/>
  <c r="C1666" i="4"/>
  <c r="H1666" i="4"/>
  <c r="D1665" i="4"/>
  <c r="E1665" i="4"/>
  <c r="F1665" i="4"/>
  <c r="F1765" i="3"/>
  <c r="D1765" i="3"/>
  <c r="E1765" i="3"/>
  <c r="B1767" i="3"/>
  <c r="H1766" i="3"/>
  <c r="C1766" i="3"/>
  <c r="H1668" i="1"/>
  <c r="C1668" i="1"/>
  <c r="B1669" i="1"/>
  <c r="E1667" i="1"/>
  <c r="F1667" i="1"/>
  <c r="D1667" i="1"/>
  <c r="B1668" i="4" l="1"/>
  <c r="C1667" i="4"/>
  <c r="H1667" i="4"/>
  <c r="D1666" i="4"/>
  <c r="F1666" i="4"/>
  <c r="E1666" i="4"/>
  <c r="F1766" i="3"/>
  <c r="D1766" i="3"/>
  <c r="E1766" i="3"/>
  <c r="B1768" i="3"/>
  <c r="H1767" i="3"/>
  <c r="C1767" i="3"/>
  <c r="H1669" i="1"/>
  <c r="C1669" i="1"/>
  <c r="B1670" i="1"/>
  <c r="E1668" i="1"/>
  <c r="F1668" i="1"/>
  <c r="D1668" i="1"/>
  <c r="B1669" i="4" l="1"/>
  <c r="C1668" i="4"/>
  <c r="H1668" i="4"/>
  <c r="D1667" i="4"/>
  <c r="F1667" i="4"/>
  <c r="E1667" i="4"/>
  <c r="F1767" i="3"/>
  <c r="D1767" i="3"/>
  <c r="E1767" i="3"/>
  <c r="B1769" i="3"/>
  <c r="H1768" i="3"/>
  <c r="C1768" i="3"/>
  <c r="H1670" i="1"/>
  <c r="B1671" i="1"/>
  <c r="C1670" i="1"/>
  <c r="E1669" i="1"/>
  <c r="F1669" i="1"/>
  <c r="D1669" i="1"/>
  <c r="B1670" i="4" l="1"/>
  <c r="C1669" i="4"/>
  <c r="H1669" i="4"/>
  <c r="D1668" i="4"/>
  <c r="F1668" i="4"/>
  <c r="E1668" i="4"/>
  <c r="F1768" i="3"/>
  <c r="D1768" i="3"/>
  <c r="E1768" i="3"/>
  <c r="B1770" i="3"/>
  <c r="H1769" i="3"/>
  <c r="C1769" i="3"/>
  <c r="E1670" i="1"/>
  <c r="F1670" i="1"/>
  <c r="D1670" i="1"/>
  <c r="H1671" i="1"/>
  <c r="B1672" i="1"/>
  <c r="C1671" i="1"/>
  <c r="B1671" i="4" l="1"/>
  <c r="C1670" i="4"/>
  <c r="H1670" i="4"/>
  <c r="D1669" i="4"/>
  <c r="F1669" i="4"/>
  <c r="E1669" i="4"/>
  <c r="F1769" i="3"/>
  <c r="D1769" i="3"/>
  <c r="E1769" i="3"/>
  <c r="B1771" i="3"/>
  <c r="H1770" i="3"/>
  <c r="C1770" i="3"/>
  <c r="D1671" i="1"/>
  <c r="E1671" i="1"/>
  <c r="F1671" i="1"/>
  <c r="H1672" i="1"/>
  <c r="C1672" i="1"/>
  <c r="B1673" i="1"/>
  <c r="B1672" i="4" l="1"/>
  <c r="C1671" i="4"/>
  <c r="H1671" i="4"/>
  <c r="D1670" i="4"/>
  <c r="F1670" i="4"/>
  <c r="E1670" i="4"/>
  <c r="F1770" i="3"/>
  <c r="D1770" i="3"/>
  <c r="E1770" i="3"/>
  <c r="B1772" i="3"/>
  <c r="H1771" i="3"/>
  <c r="C1771" i="3"/>
  <c r="D1672" i="1"/>
  <c r="E1672" i="1"/>
  <c r="F1672" i="1"/>
  <c r="C1673" i="1"/>
  <c r="B1674" i="1"/>
  <c r="H1673" i="1"/>
  <c r="B1673" i="4" l="1"/>
  <c r="C1672" i="4"/>
  <c r="H1672" i="4"/>
  <c r="D1671" i="4"/>
  <c r="E1671" i="4"/>
  <c r="F1671" i="4"/>
  <c r="F1771" i="3"/>
  <c r="D1771" i="3"/>
  <c r="E1771" i="3"/>
  <c r="B1773" i="3"/>
  <c r="H1772" i="3"/>
  <c r="C1772" i="3"/>
  <c r="H1674" i="1"/>
  <c r="C1674" i="1"/>
  <c r="B1675" i="1"/>
  <c r="E1673" i="1"/>
  <c r="F1673" i="1"/>
  <c r="D1673" i="1"/>
  <c r="B1674" i="4" l="1"/>
  <c r="C1673" i="4"/>
  <c r="H1673" i="4"/>
  <c r="D1672" i="4"/>
  <c r="F1672" i="4"/>
  <c r="E1672" i="4"/>
  <c r="F1772" i="3"/>
  <c r="D1772" i="3"/>
  <c r="E1772" i="3"/>
  <c r="B1774" i="3"/>
  <c r="H1773" i="3"/>
  <c r="C1773" i="3"/>
  <c r="H1675" i="1"/>
  <c r="C1675" i="1"/>
  <c r="B1676" i="1"/>
  <c r="E1674" i="1"/>
  <c r="F1674" i="1"/>
  <c r="D1674" i="1"/>
  <c r="B1675" i="4" l="1"/>
  <c r="C1674" i="4"/>
  <c r="H1674" i="4"/>
  <c r="D1673" i="4"/>
  <c r="F1673" i="4"/>
  <c r="E1673" i="4"/>
  <c r="F1773" i="3"/>
  <c r="D1773" i="3"/>
  <c r="E1773" i="3"/>
  <c r="B1775" i="3"/>
  <c r="H1774" i="3"/>
  <c r="C1774" i="3"/>
  <c r="H1676" i="1"/>
  <c r="C1676" i="1"/>
  <c r="B1677" i="1"/>
  <c r="E1675" i="1"/>
  <c r="F1675" i="1"/>
  <c r="D1675" i="1"/>
  <c r="B1676" i="4" l="1"/>
  <c r="C1675" i="4"/>
  <c r="H1675" i="4"/>
  <c r="D1674" i="4"/>
  <c r="F1674" i="4"/>
  <c r="E1674" i="4"/>
  <c r="F1774" i="3"/>
  <c r="D1774" i="3"/>
  <c r="E1774" i="3"/>
  <c r="B1776" i="3"/>
  <c r="H1775" i="3"/>
  <c r="C1775" i="3"/>
  <c r="H1677" i="1"/>
  <c r="C1677" i="1"/>
  <c r="B1678" i="1"/>
  <c r="E1676" i="1"/>
  <c r="F1676" i="1"/>
  <c r="D1676" i="1"/>
  <c r="B1677" i="4" l="1"/>
  <c r="C1676" i="4"/>
  <c r="H1676" i="4"/>
  <c r="D1675" i="4"/>
  <c r="E1675" i="4"/>
  <c r="F1675" i="4"/>
  <c r="F1775" i="3"/>
  <c r="D1775" i="3"/>
  <c r="E1775" i="3"/>
  <c r="B1777" i="3"/>
  <c r="H1776" i="3"/>
  <c r="C1776" i="3"/>
  <c r="H1678" i="1"/>
  <c r="C1678" i="1"/>
  <c r="B1679" i="1"/>
  <c r="E1677" i="1"/>
  <c r="F1677" i="1"/>
  <c r="D1677" i="1"/>
  <c r="B1678" i="4" l="1"/>
  <c r="C1677" i="4"/>
  <c r="H1677" i="4"/>
  <c r="D1676" i="4"/>
  <c r="F1676" i="4"/>
  <c r="E1676" i="4"/>
  <c r="F1776" i="3"/>
  <c r="D1776" i="3"/>
  <c r="E1776" i="3"/>
  <c r="B1778" i="3"/>
  <c r="H1777" i="3"/>
  <c r="C1777" i="3"/>
  <c r="H1679" i="1"/>
  <c r="C1679" i="1"/>
  <c r="B1680" i="1"/>
  <c r="E1678" i="1"/>
  <c r="F1678" i="1"/>
  <c r="D1678" i="1"/>
  <c r="B1679" i="4" l="1"/>
  <c r="C1678" i="4"/>
  <c r="H1678" i="4"/>
  <c r="D1677" i="4"/>
  <c r="F1677" i="4"/>
  <c r="E1677" i="4"/>
  <c r="F1777" i="3"/>
  <c r="D1777" i="3"/>
  <c r="E1777" i="3"/>
  <c r="B1779" i="3"/>
  <c r="H1778" i="3"/>
  <c r="C1778" i="3"/>
  <c r="H1680" i="1"/>
  <c r="B1681" i="1"/>
  <c r="C1680" i="1"/>
  <c r="E1679" i="1"/>
  <c r="F1679" i="1"/>
  <c r="D1679" i="1"/>
  <c r="B1680" i="4" l="1"/>
  <c r="C1679" i="4"/>
  <c r="H1679" i="4"/>
  <c r="D1678" i="4"/>
  <c r="F1678" i="4"/>
  <c r="E1678" i="4"/>
  <c r="F1778" i="3"/>
  <c r="D1778" i="3"/>
  <c r="E1778" i="3"/>
  <c r="B1780" i="3"/>
  <c r="H1779" i="3"/>
  <c r="C1779" i="3"/>
  <c r="H1681" i="1"/>
  <c r="B1682" i="1"/>
  <c r="C1681" i="1"/>
  <c r="E1680" i="1"/>
  <c r="F1680" i="1"/>
  <c r="D1680" i="1"/>
  <c r="B1681" i="4" l="1"/>
  <c r="C1680" i="4"/>
  <c r="H1680" i="4"/>
  <c r="D1679" i="4"/>
  <c r="F1679" i="4"/>
  <c r="E1679" i="4"/>
  <c r="F1779" i="3"/>
  <c r="D1779" i="3"/>
  <c r="E1779" i="3"/>
  <c r="B1781" i="3"/>
  <c r="H1780" i="3"/>
  <c r="C1780" i="3"/>
  <c r="D1681" i="1"/>
  <c r="E1681" i="1"/>
  <c r="F1681" i="1"/>
  <c r="C1682" i="1"/>
  <c r="B1683" i="1"/>
  <c r="H1682" i="1"/>
  <c r="B1682" i="4" l="1"/>
  <c r="C1681" i="4"/>
  <c r="H1681" i="4"/>
  <c r="D1680" i="4"/>
  <c r="F1680" i="4"/>
  <c r="E1680" i="4"/>
  <c r="F1780" i="3"/>
  <c r="D1780" i="3"/>
  <c r="E1780" i="3"/>
  <c r="B1782" i="3"/>
  <c r="H1781" i="3"/>
  <c r="C1781" i="3"/>
  <c r="H1683" i="1"/>
  <c r="C1683" i="1"/>
  <c r="B1684" i="1"/>
  <c r="E1682" i="1"/>
  <c r="F1682" i="1"/>
  <c r="D1682" i="1"/>
  <c r="B1683" i="4" l="1"/>
  <c r="C1682" i="4"/>
  <c r="H1682" i="4"/>
  <c r="D1681" i="4"/>
  <c r="F1681" i="4"/>
  <c r="E1681" i="4"/>
  <c r="F1781" i="3"/>
  <c r="D1781" i="3"/>
  <c r="E1781" i="3"/>
  <c r="B1783" i="3"/>
  <c r="H1782" i="3"/>
  <c r="C1782" i="3"/>
  <c r="H1684" i="1"/>
  <c r="C1684" i="1"/>
  <c r="B1685" i="1"/>
  <c r="E1683" i="1"/>
  <c r="F1683" i="1"/>
  <c r="D1683" i="1"/>
  <c r="B1684" i="4" l="1"/>
  <c r="C1683" i="4"/>
  <c r="H1683" i="4"/>
  <c r="D1682" i="4"/>
  <c r="F1682" i="4"/>
  <c r="E1682" i="4"/>
  <c r="F1782" i="3"/>
  <c r="D1782" i="3"/>
  <c r="E1782" i="3"/>
  <c r="B1784" i="3"/>
  <c r="H1783" i="3"/>
  <c r="C1783" i="3"/>
  <c r="H1685" i="1"/>
  <c r="C1685" i="1"/>
  <c r="B1686" i="1"/>
  <c r="E1684" i="1"/>
  <c r="F1684" i="1"/>
  <c r="D1684" i="1"/>
  <c r="B1685" i="4" l="1"/>
  <c r="C1684" i="4"/>
  <c r="H1684" i="4"/>
  <c r="D1683" i="4"/>
  <c r="F1683" i="4"/>
  <c r="E1683" i="4"/>
  <c r="B1785" i="3"/>
  <c r="H1784" i="3"/>
  <c r="C1784" i="3"/>
  <c r="F1783" i="3"/>
  <c r="D1783" i="3"/>
  <c r="E1783" i="3"/>
  <c r="H1686" i="1"/>
  <c r="C1686" i="1"/>
  <c r="B1687" i="1"/>
  <c r="E1685" i="1"/>
  <c r="F1685" i="1"/>
  <c r="D1685" i="1"/>
  <c r="B1686" i="4" l="1"/>
  <c r="C1685" i="4"/>
  <c r="H1685" i="4"/>
  <c r="D1684" i="4"/>
  <c r="E1684" i="4"/>
  <c r="F1684" i="4"/>
  <c r="F1784" i="3"/>
  <c r="D1784" i="3"/>
  <c r="E1784" i="3"/>
  <c r="B1786" i="3"/>
  <c r="H1785" i="3"/>
  <c r="C1785" i="3"/>
  <c r="H1687" i="1"/>
  <c r="C1687" i="1"/>
  <c r="B1688" i="1"/>
  <c r="E1686" i="1"/>
  <c r="F1686" i="1"/>
  <c r="D1686" i="1"/>
  <c r="B1687" i="4" l="1"/>
  <c r="C1686" i="4"/>
  <c r="H1686" i="4"/>
  <c r="D1685" i="4"/>
  <c r="F1685" i="4"/>
  <c r="E1685" i="4"/>
  <c r="F1785" i="3"/>
  <c r="D1785" i="3"/>
  <c r="E1785" i="3"/>
  <c r="B1787" i="3"/>
  <c r="H1786" i="3"/>
  <c r="C1786" i="3"/>
  <c r="H1688" i="1"/>
  <c r="C1688" i="1"/>
  <c r="B1689" i="1"/>
  <c r="E1687" i="1"/>
  <c r="F1687" i="1"/>
  <c r="D1687" i="1"/>
  <c r="B1688" i="4" l="1"/>
  <c r="C1687" i="4"/>
  <c r="H1687" i="4"/>
  <c r="D1686" i="4"/>
  <c r="F1686" i="4"/>
  <c r="E1686" i="4"/>
  <c r="F1786" i="3"/>
  <c r="D1786" i="3"/>
  <c r="E1786" i="3"/>
  <c r="B1788" i="3"/>
  <c r="H1787" i="3"/>
  <c r="C1787" i="3"/>
  <c r="H1689" i="1"/>
  <c r="B1690" i="1"/>
  <c r="C1689" i="1"/>
  <c r="E1688" i="1"/>
  <c r="F1688" i="1"/>
  <c r="D1688" i="1"/>
  <c r="B1689" i="4" l="1"/>
  <c r="C1688" i="4"/>
  <c r="H1688" i="4"/>
  <c r="D1687" i="4"/>
  <c r="F1687" i="4"/>
  <c r="E1687" i="4"/>
  <c r="F1787" i="3"/>
  <c r="D1787" i="3"/>
  <c r="E1787" i="3"/>
  <c r="B1789" i="3"/>
  <c r="H1788" i="3"/>
  <c r="C1788" i="3"/>
  <c r="H1690" i="1"/>
  <c r="B1691" i="1"/>
  <c r="C1690" i="1"/>
  <c r="E1689" i="1"/>
  <c r="F1689" i="1"/>
  <c r="D1689" i="1"/>
  <c r="B1690" i="4" l="1"/>
  <c r="H1689" i="4"/>
  <c r="C1689" i="4"/>
  <c r="D1688" i="4"/>
  <c r="F1688" i="4"/>
  <c r="E1688" i="4"/>
  <c r="F1788" i="3"/>
  <c r="D1788" i="3"/>
  <c r="E1788" i="3"/>
  <c r="B1790" i="3"/>
  <c r="H1789" i="3"/>
  <c r="C1789" i="3"/>
  <c r="D1690" i="1"/>
  <c r="E1690" i="1"/>
  <c r="F1690" i="1"/>
  <c r="C1691" i="1"/>
  <c r="B1692" i="1"/>
  <c r="H1691" i="1"/>
  <c r="D1689" i="4" l="1"/>
  <c r="F1689" i="4"/>
  <c r="E1689" i="4"/>
  <c r="B1691" i="4"/>
  <c r="C1690" i="4"/>
  <c r="H1690" i="4"/>
  <c r="F1789" i="3"/>
  <c r="D1789" i="3"/>
  <c r="E1789" i="3"/>
  <c r="B1791" i="3"/>
  <c r="H1790" i="3"/>
  <c r="C1790" i="3"/>
  <c r="H1692" i="1"/>
  <c r="C1692" i="1"/>
  <c r="B1693" i="1"/>
  <c r="E1691" i="1"/>
  <c r="F1691" i="1"/>
  <c r="D1691" i="1"/>
  <c r="D1690" i="4" l="1"/>
  <c r="F1690" i="4"/>
  <c r="E1690" i="4"/>
  <c r="B1692" i="4"/>
  <c r="C1691" i="4"/>
  <c r="H1691" i="4"/>
  <c r="F1790" i="3"/>
  <c r="D1790" i="3"/>
  <c r="E1790" i="3"/>
  <c r="B1792" i="3"/>
  <c r="H1791" i="3"/>
  <c r="C1791" i="3"/>
  <c r="H1693" i="1"/>
  <c r="C1693" i="1"/>
  <c r="B1694" i="1"/>
  <c r="E1692" i="1"/>
  <c r="F1692" i="1"/>
  <c r="D1692" i="1"/>
  <c r="D1691" i="4" l="1"/>
  <c r="F1691" i="4"/>
  <c r="E1691" i="4"/>
  <c r="B1693" i="4"/>
  <c r="C1692" i="4"/>
  <c r="H1692" i="4"/>
  <c r="F1791" i="3"/>
  <c r="D1791" i="3"/>
  <c r="E1791" i="3"/>
  <c r="B1793" i="3"/>
  <c r="H1792" i="3"/>
  <c r="C1792" i="3"/>
  <c r="H1694" i="1"/>
  <c r="C1694" i="1"/>
  <c r="B1695" i="1"/>
  <c r="E1693" i="1"/>
  <c r="F1693" i="1"/>
  <c r="D1693" i="1"/>
  <c r="D1692" i="4" l="1"/>
  <c r="F1692" i="4"/>
  <c r="E1692" i="4"/>
  <c r="B1694" i="4"/>
  <c r="C1693" i="4"/>
  <c r="H1693" i="4"/>
  <c r="F1792" i="3"/>
  <c r="D1792" i="3"/>
  <c r="E1792" i="3"/>
  <c r="B1794" i="3"/>
  <c r="H1793" i="3"/>
  <c r="C1793" i="3"/>
  <c r="H1695" i="1"/>
  <c r="C1695" i="1"/>
  <c r="B1696" i="1"/>
  <c r="E1694" i="1"/>
  <c r="F1694" i="1"/>
  <c r="D1694" i="1"/>
  <c r="D1693" i="4" l="1"/>
  <c r="E1693" i="4"/>
  <c r="F1693" i="4"/>
  <c r="B1695" i="4"/>
  <c r="C1694" i="4"/>
  <c r="H1694" i="4"/>
  <c r="F1793" i="3"/>
  <c r="D1793" i="3"/>
  <c r="E1793" i="3"/>
  <c r="B1795" i="3"/>
  <c r="H1794" i="3"/>
  <c r="C1794" i="3"/>
  <c r="H1696" i="1"/>
  <c r="C1696" i="1"/>
  <c r="B1697" i="1"/>
  <c r="E1695" i="1"/>
  <c r="F1695" i="1"/>
  <c r="D1695" i="1"/>
  <c r="D1694" i="4" l="1"/>
  <c r="E1694" i="4"/>
  <c r="F1694" i="4"/>
  <c r="B1696" i="4"/>
  <c r="C1695" i="4"/>
  <c r="H1695" i="4"/>
  <c r="F1794" i="3"/>
  <c r="D1794" i="3"/>
  <c r="E1794" i="3"/>
  <c r="B1796" i="3"/>
  <c r="H1795" i="3"/>
  <c r="C1795" i="3"/>
  <c r="H1697" i="1"/>
  <c r="C1697" i="1"/>
  <c r="B1698" i="1"/>
  <c r="E1696" i="1"/>
  <c r="F1696" i="1"/>
  <c r="D1696" i="1"/>
  <c r="F1695" i="4" l="1"/>
  <c r="E1695" i="4"/>
  <c r="D1695" i="4"/>
  <c r="H1696" i="4"/>
  <c r="B1697" i="4"/>
  <c r="C1696" i="4"/>
  <c r="F1795" i="3"/>
  <c r="D1795" i="3"/>
  <c r="E1795" i="3"/>
  <c r="B1797" i="3"/>
  <c r="H1796" i="3"/>
  <c r="C1796" i="3"/>
  <c r="H1698" i="1"/>
  <c r="C1698" i="1"/>
  <c r="B1699" i="1"/>
  <c r="E1697" i="1"/>
  <c r="F1697" i="1"/>
  <c r="D1697" i="1"/>
  <c r="C1697" i="4" l="1"/>
  <c r="H1697" i="4"/>
  <c r="B1698" i="4"/>
  <c r="D1696" i="4"/>
  <c r="F1696" i="4"/>
  <c r="E1696" i="4"/>
  <c r="F1796" i="3"/>
  <c r="D1796" i="3"/>
  <c r="E1796" i="3"/>
  <c r="B1798" i="3"/>
  <c r="H1797" i="3"/>
  <c r="C1797" i="3"/>
  <c r="H1699" i="1"/>
  <c r="B1700" i="1"/>
  <c r="C1699" i="1"/>
  <c r="E1698" i="1"/>
  <c r="F1698" i="1"/>
  <c r="D1698" i="1"/>
  <c r="B1699" i="4" l="1"/>
  <c r="C1698" i="4"/>
  <c r="H1698" i="4"/>
  <c r="D1697" i="4"/>
  <c r="F1697" i="4"/>
  <c r="E1697" i="4"/>
  <c r="F1797" i="3"/>
  <c r="D1797" i="3"/>
  <c r="E1797" i="3"/>
  <c r="B1799" i="3"/>
  <c r="H1798" i="3"/>
  <c r="C1798" i="3"/>
  <c r="D1699" i="1"/>
  <c r="E1699" i="1"/>
  <c r="F1699" i="1"/>
  <c r="C1700" i="1"/>
  <c r="B1701" i="1"/>
  <c r="H1700" i="1"/>
  <c r="B1700" i="4" l="1"/>
  <c r="C1699" i="4"/>
  <c r="H1699" i="4"/>
  <c r="D1698" i="4"/>
  <c r="F1698" i="4"/>
  <c r="E1698" i="4"/>
  <c r="F1798" i="3"/>
  <c r="D1798" i="3"/>
  <c r="E1798" i="3"/>
  <c r="B1800" i="3"/>
  <c r="H1799" i="3"/>
  <c r="C1799" i="3"/>
  <c r="H1701" i="1"/>
  <c r="C1701" i="1"/>
  <c r="B1702" i="1"/>
  <c r="E1700" i="1"/>
  <c r="F1700" i="1"/>
  <c r="D1700" i="1"/>
  <c r="B1701" i="4" l="1"/>
  <c r="C1700" i="4"/>
  <c r="H1700" i="4"/>
  <c r="D1699" i="4"/>
  <c r="F1699" i="4"/>
  <c r="E1699" i="4"/>
  <c r="F1799" i="3"/>
  <c r="D1799" i="3"/>
  <c r="E1799" i="3"/>
  <c r="B1801" i="3"/>
  <c r="H1800" i="3"/>
  <c r="C1800" i="3"/>
  <c r="H1702" i="1"/>
  <c r="C1702" i="1"/>
  <c r="B1703" i="1"/>
  <c r="E1701" i="1"/>
  <c r="F1701" i="1"/>
  <c r="D1701" i="1"/>
  <c r="B1702" i="4" l="1"/>
  <c r="C1701" i="4"/>
  <c r="H1701" i="4"/>
  <c r="D1700" i="4"/>
  <c r="E1700" i="4"/>
  <c r="F1700" i="4"/>
  <c r="F1800" i="3"/>
  <c r="D1800" i="3"/>
  <c r="E1800" i="3"/>
  <c r="B1802" i="3"/>
  <c r="H1801" i="3"/>
  <c r="C1801" i="3"/>
  <c r="H1703" i="1"/>
  <c r="C1703" i="1"/>
  <c r="B1704" i="1"/>
  <c r="E1702" i="1"/>
  <c r="F1702" i="1"/>
  <c r="D1702" i="1"/>
  <c r="B1703" i="4" l="1"/>
  <c r="C1702" i="4"/>
  <c r="H1702" i="4"/>
  <c r="D1701" i="4"/>
  <c r="E1701" i="4"/>
  <c r="F1701" i="4"/>
  <c r="F1801" i="3"/>
  <c r="D1801" i="3"/>
  <c r="E1801" i="3"/>
  <c r="B1803" i="3"/>
  <c r="H1802" i="3"/>
  <c r="C1802" i="3"/>
  <c r="H1704" i="1"/>
  <c r="C1704" i="1"/>
  <c r="B1705" i="1"/>
  <c r="E1703" i="1"/>
  <c r="F1703" i="1"/>
  <c r="D1703" i="1"/>
  <c r="B1704" i="4" l="1"/>
  <c r="C1703" i="4"/>
  <c r="H1703" i="4"/>
  <c r="D1702" i="4"/>
  <c r="E1702" i="4"/>
  <c r="F1702" i="4"/>
  <c r="F1802" i="3"/>
  <c r="D1802" i="3"/>
  <c r="E1802" i="3"/>
  <c r="B1804" i="3"/>
  <c r="H1803" i="3"/>
  <c r="C1803" i="3"/>
  <c r="H1705" i="1"/>
  <c r="C1705" i="1"/>
  <c r="B1706" i="1"/>
  <c r="E1704" i="1"/>
  <c r="F1704" i="1"/>
  <c r="D1704" i="1"/>
  <c r="D1703" i="4" l="1"/>
  <c r="F1703" i="4"/>
  <c r="E1703" i="4"/>
  <c r="B1705" i="4"/>
  <c r="C1704" i="4"/>
  <c r="H1704" i="4"/>
  <c r="F1803" i="3"/>
  <c r="D1803" i="3"/>
  <c r="E1803" i="3"/>
  <c r="B1805" i="3"/>
  <c r="H1804" i="3"/>
  <c r="C1804" i="3"/>
  <c r="H1706" i="1"/>
  <c r="C1706" i="1"/>
  <c r="B1707" i="1"/>
  <c r="E1705" i="1"/>
  <c r="F1705" i="1"/>
  <c r="D1705" i="1"/>
  <c r="D1704" i="4" l="1"/>
  <c r="F1704" i="4"/>
  <c r="E1704" i="4"/>
  <c r="B1706" i="4"/>
  <c r="C1705" i="4"/>
  <c r="H1705" i="4"/>
  <c r="F1804" i="3"/>
  <c r="D1804" i="3"/>
  <c r="E1804" i="3"/>
  <c r="B1806" i="3"/>
  <c r="H1805" i="3"/>
  <c r="C1805" i="3"/>
  <c r="H1707" i="1"/>
  <c r="C1707" i="1"/>
  <c r="B1708" i="1"/>
  <c r="E1706" i="1"/>
  <c r="F1706" i="1"/>
  <c r="D1706" i="1"/>
  <c r="D1705" i="4" l="1"/>
  <c r="F1705" i="4"/>
  <c r="E1705" i="4"/>
  <c r="B1707" i="4"/>
  <c r="C1706" i="4"/>
  <c r="H1706" i="4"/>
  <c r="F1805" i="3"/>
  <c r="D1805" i="3"/>
  <c r="E1805" i="3"/>
  <c r="B1807" i="3"/>
  <c r="H1806" i="3"/>
  <c r="C1806" i="3"/>
  <c r="E1707" i="1"/>
  <c r="F1707" i="1"/>
  <c r="D1707" i="1"/>
  <c r="H1708" i="1"/>
  <c r="C1708" i="1"/>
  <c r="B1709" i="1"/>
  <c r="D1706" i="4" l="1"/>
  <c r="F1706" i="4"/>
  <c r="E1706" i="4"/>
  <c r="H1707" i="4"/>
  <c r="B1708" i="4"/>
  <c r="C1707" i="4"/>
  <c r="F1806" i="3"/>
  <c r="D1806" i="3"/>
  <c r="E1806" i="3"/>
  <c r="B1808" i="3"/>
  <c r="H1807" i="3"/>
  <c r="C1807" i="3"/>
  <c r="D1708" i="1"/>
  <c r="E1708" i="1"/>
  <c r="F1708" i="1"/>
  <c r="C1709" i="1"/>
  <c r="B1710" i="1"/>
  <c r="H1709" i="1"/>
  <c r="H1708" i="4" l="1"/>
  <c r="B1709" i="4"/>
  <c r="C1708" i="4"/>
  <c r="F1707" i="4"/>
  <c r="E1707" i="4"/>
  <c r="D1707" i="4"/>
  <c r="F1807" i="3"/>
  <c r="D1807" i="3"/>
  <c r="E1807" i="3"/>
  <c r="B1809" i="3"/>
  <c r="H1808" i="3"/>
  <c r="C1808" i="3"/>
  <c r="H1710" i="1"/>
  <c r="C1710" i="1"/>
  <c r="B1711" i="1"/>
  <c r="E1709" i="1"/>
  <c r="F1709" i="1"/>
  <c r="D1709" i="1"/>
  <c r="D1708" i="4" l="1"/>
  <c r="E1708" i="4"/>
  <c r="F1708" i="4"/>
  <c r="B1710" i="4"/>
  <c r="C1709" i="4"/>
  <c r="H1709" i="4"/>
  <c r="F1808" i="3"/>
  <c r="D1808" i="3"/>
  <c r="E1808" i="3"/>
  <c r="B1810" i="3"/>
  <c r="H1809" i="3"/>
  <c r="C1809" i="3"/>
  <c r="H1711" i="1"/>
  <c r="C1711" i="1"/>
  <c r="B1712" i="1"/>
  <c r="E1710" i="1"/>
  <c r="F1710" i="1"/>
  <c r="D1710" i="1"/>
  <c r="D1709" i="4" l="1"/>
  <c r="F1709" i="4"/>
  <c r="E1709" i="4"/>
  <c r="B1711" i="4"/>
  <c r="C1710" i="4"/>
  <c r="H1710" i="4"/>
  <c r="F1809" i="3"/>
  <c r="D1809" i="3"/>
  <c r="E1809" i="3"/>
  <c r="B1811" i="3"/>
  <c r="H1810" i="3"/>
  <c r="C1810" i="3"/>
  <c r="H1712" i="1"/>
  <c r="C1712" i="1"/>
  <c r="B1713" i="1"/>
  <c r="E1711" i="1"/>
  <c r="F1711" i="1"/>
  <c r="D1711" i="1"/>
  <c r="D1710" i="4" l="1"/>
  <c r="F1710" i="4"/>
  <c r="E1710" i="4"/>
  <c r="B1712" i="4"/>
  <c r="C1711" i="4"/>
  <c r="H1711" i="4"/>
  <c r="F1810" i="3"/>
  <c r="D1810" i="3"/>
  <c r="E1810" i="3"/>
  <c r="B1812" i="3"/>
  <c r="H1811" i="3"/>
  <c r="C1811" i="3"/>
  <c r="H1713" i="1"/>
  <c r="C1713" i="1"/>
  <c r="B1714" i="1"/>
  <c r="E1712" i="1"/>
  <c r="F1712" i="1"/>
  <c r="D1712" i="1"/>
  <c r="D1711" i="4" l="1"/>
  <c r="F1711" i="4"/>
  <c r="E1711" i="4"/>
  <c r="B1713" i="4"/>
  <c r="C1712" i="4"/>
  <c r="H1712" i="4"/>
  <c r="F1811" i="3"/>
  <c r="D1811" i="3"/>
  <c r="E1811" i="3"/>
  <c r="B1813" i="3"/>
  <c r="H1812" i="3"/>
  <c r="C1812" i="3"/>
  <c r="H1714" i="1"/>
  <c r="C1714" i="1"/>
  <c r="B1715" i="1"/>
  <c r="E1713" i="1"/>
  <c r="F1713" i="1"/>
  <c r="D1713" i="1"/>
  <c r="D1712" i="4" l="1"/>
  <c r="F1712" i="4"/>
  <c r="E1712" i="4"/>
  <c r="B1714" i="4"/>
  <c r="C1713" i="4"/>
  <c r="H1713" i="4"/>
  <c r="F1812" i="3"/>
  <c r="D1812" i="3"/>
  <c r="E1812" i="3"/>
  <c r="B1814" i="3"/>
  <c r="H1813" i="3"/>
  <c r="C1813" i="3"/>
  <c r="H1715" i="1"/>
  <c r="B1716" i="1"/>
  <c r="C1715" i="1"/>
  <c r="E1714" i="1"/>
  <c r="F1714" i="1"/>
  <c r="D1714" i="1"/>
  <c r="D1713" i="4" l="1"/>
  <c r="F1713" i="4"/>
  <c r="E1713" i="4"/>
  <c r="B1715" i="4"/>
  <c r="C1714" i="4"/>
  <c r="H1714" i="4"/>
  <c r="F1813" i="3"/>
  <c r="D1813" i="3"/>
  <c r="E1813" i="3"/>
  <c r="B1815" i="3"/>
  <c r="H1814" i="3"/>
  <c r="C1814" i="3"/>
  <c r="E1715" i="1"/>
  <c r="F1715" i="1"/>
  <c r="D1715" i="1"/>
  <c r="H1716" i="1"/>
  <c r="B1717" i="1"/>
  <c r="C1716" i="1"/>
  <c r="D1714" i="4" l="1"/>
  <c r="F1714" i="4"/>
  <c r="E1714" i="4"/>
  <c r="B1716" i="4"/>
  <c r="C1715" i="4"/>
  <c r="H1715" i="4"/>
  <c r="F1814" i="3"/>
  <c r="D1814" i="3"/>
  <c r="E1814" i="3"/>
  <c r="B1816" i="3"/>
  <c r="H1815" i="3"/>
  <c r="C1815" i="3"/>
  <c r="E1716" i="1"/>
  <c r="F1716" i="1"/>
  <c r="D1716" i="1"/>
  <c r="H1717" i="1"/>
  <c r="C1717" i="1"/>
  <c r="B1718" i="1"/>
  <c r="D1715" i="4" l="1"/>
  <c r="F1715" i="4"/>
  <c r="E1715" i="4"/>
  <c r="B1717" i="4"/>
  <c r="C1716" i="4"/>
  <c r="H1716" i="4"/>
  <c r="F1815" i="3"/>
  <c r="D1815" i="3"/>
  <c r="E1815" i="3"/>
  <c r="B1817" i="3"/>
  <c r="H1816" i="3"/>
  <c r="C1816" i="3"/>
  <c r="D1717" i="1"/>
  <c r="E1717" i="1"/>
  <c r="F1717" i="1"/>
  <c r="C1718" i="1"/>
  <c r="B1719" i="1"/>
  <c r="H1718" i="1"/>
  <c r="D1716" i="4" l="1"/>
  <c r="F1716" i="4"/>
  <c r="E1716" i="4"/>
  <c r="B1718" i="4"/>
  <c r="C1717" i="4"/>
  <c r="H1717" i="4"/>
  <c r="F1816" i="3"/>
  <c r="D1816" i="3"/>
  <c r="E1816" i="3"/>
  <c r="B1818" i="3"/>
  <c r="H1817" i="3"/>
  <c r="C1817" i="3"/>
  <c r="H1719" i="1"/>
  <c r="C1719" i="1"/>
  <c r="B1720" i="1"/>
  <c r="E1718" i="1"/>
  <c r="F1718" i="1"/>
  <c r="D1718" i="1"/>
  <c r="D1717" i="4" l="1"/>
  <c r="F1717" i="4"/>
  <c r="E1717" i="4"/>
  <c r="B1719" i="4"/>
  <c r="C1718" i="4"/>
  <c r="H1718" i="4"/>
  <c r="F1817" i="3"/>
  <c r="D1817" i="3"/>
  <c r="E1817" i="3"/>
  <c r="B1819" i="3"/>
  <c r="H1818" i="3"/>
  <c r="C1818" i="3"/>
  <c r="H1720" i="1"/>
  <c r="C1720" i="1"/>
  <c r="B1721" i="1"/>
  <c r="E1719" i="1"/>
  <c r="F1719" i="1"/>
  <c r="D1719" i="1"/>
  <c r="D1718" i="4" l="1"/>
  <c r="F1718" i="4"/>
  <c r="E1718" i="4"/>
  <c r="B1720" i="4"/>
  <c r="C1719" i="4"/>
  <c r="H1719" i="4"/>
  <c r="F1818" i="3"/>
  <c r="D1818" i="3"/>
  <c r="E1818" i="3"/>
  <c r="B1820" i="3"/>
  <c r="H1819" i="3"/>
  <c r="C1819" i="3"/>
  <c r="H1721" i="1"/>
  <c r="C1721" i="1"/>
  <c r="B1722" i="1"/>
  <c r="E1720" i="1"/>
  <c r="F1720" i="1"/>
  <c r="D1720" i="1"/>
  <c r="D1719" i="4" l="1"/>
  <c r="F1719" i="4"/>
  <c r="E1719" i="4"/>
  <c r="B1721" i="4"/>
  <c r="C1720" i="4"/>
  <c r="H1720" i="4"/>
  <c r="F1819" i="3"/>
  <c r="D1819" i="3"/>
  <c r="E1819" i="3"/>
  <c r="B1821" i="3"/>
  <c r="H1820" i="3"/>
  <c r="C1820" i="3"/>
  <c r="H1722" i="1"/>
  <c r="C1722" i="1"/>
  <c r="B1723" i="1"/>
  <c r="E1721" i="1"/>
  <c r="F1721" i="1"/>
  <c r="D1721" i="1"/>
  <c r="D1720" i="4" l="1"/>
  <c r="F1720" i="4"/>
  <c r="E1720" i="4"/>
  <c r="B1722" i="4"/>
  <c r="C1721" i="4"/>
  <c r="H1721" i="4"/>
  <c r="F1820" i="3"/>
  <c r="D1820" i="3"/>
  <c r="E1820" i="3"/>
  <c r="B1822" i="3"/>
  <c r="H1821" i="3"/>
  <c r="C1821" i="3"/>
  <c r="H1723" i="1"/>
  <c r="C1723" i="1"/>
  <c r="B1724" i="1"/>
  <c r="E1722" i="1"/>
  <c r="F1722" i="1"/>
  <c r="D1722" i="1"/>
  <c r="D1721" i="4" l="1"/>
  <c r="E1721" i="4"/>
  <c r="F1721" i="4"/>
  <c r="B1723" i="4"/>
  <c r="C1722" i="4"/>
  <c r="H1722" i="4"/>
  <c r="F1821" i="3"/>
  <c r="D1821" i="3"/>
  <c r="E1821" i="3"/>
  <c r="B1823" i="3"/>
  <c r="H1822" i="3"/>
  <c r="C1822" i="3"/>
  <c r="H1724" i="1"/>
  <c r="C1724" i="1"/>
  <c r="B1725" i="1"/>
  <c r="E1723" i="1"/>
  <c r="F1723" i="1"/>
  <c r="D1723" i="1"/>
  <c r="D1722" i="4" l="1"/>
  <c r="E1722" i="4"/>
  <c r="F1722" i="4"/>
  <c r="B1724" i="4"/>
  <c r="C1723" i="4"/>
  <c r="H1723" i="4"/>
  <c r="F1822" i="3"/>
  <c r="D1822" i="3"/>
  <c r="E1822" i="3"/>
  <c r="B1824" i="3"/>
  <c r="H1823" i="3"/>
  <c r="C1823" i="3"/>
  <c r="H1725" i="1"/>
  <c r="C1725" i="1"/>
  <c r="B1726" i="1"/>
  <c r="E1724" i="1"/>
  <c r="F1724" i="1"/>
  <c r="D1724" i="1"/>
  <c r="D1723" i="4" l="1"/>
  <c r="F1723" i="4"/>
  <c r="E1723" i="4"/>
  <c r="B1725" i="4"/>
  <c r="C1724" i="4"/>
  <c r="H1724" i="4"/>
  <c r="F1823" i="3"/>
  <c r="D1823" i="3"/>
  <c r="E1823" i="3"/>
  <c r="B1825" i="3"/>
  <c r="H1824" i="3"/>
  <c r="C1824" i="3"/>
  <c r="E1725" i="1"/>
  <c r="F1725" i="1"/>
  <c r="D1725" i="1"/>
  <c r="H1726" i="1"/>
  <c r="C1726" i="1"/>
  <c r="B1727" i="1"/>
  <c r="D1724" i="4" l="1"/>
  <c r="F1724" i="4"/>
  <c r="E1724" i="4"/>
  <c r="B1726" i="4"/>
  <c r="C1725" i="4"/>
  <c r="H1725" i="4"/>
  <c r="F1824" i="3"/>
  <c r="D1824" i="3"/>
  <c r="E1824" i="3"/>
  <c r="B1826" i="3"/>
  <c r="H1825" i="3"/>
  <c r="C1825" i="3"/>
  <c r="E1726" i="1"/>
  <c r="F1726" i="1"/>
  <c r="D1726" i="1"/>
  <c r="H1727" i="1"/>
  <c r="C1727" i="1"/>
  <c r="B1728" i="1"/>
  <c r="D1725" i="4" l="1"/>
  <c r="F1725" i="4"/>
  <c r="E1725" i="4"/>
  <c r="B1727" i="4"/>
  <c r="C1726" i="4"/>
  <c r="H1726" i="4"/>
  <c r="F1825" i="3"/>
  <c r="D1825" i="3"/>
  <c r="E1825" i="3"/>
  <c r="B1827" i="3"/>
  <c r="H1826" i="3"/>
  <c r="C1826" i="3"/>
  <c r="E1727" i="1"/>
  <c r="F1727" i="1"/>
  <c r="D1727" i="1"/>
  <c r="H1728" i="1"/>
  <c r="C1728" i="1"/>
  <c r="B1729" i="1"/>
  <c r="D1726" i="4" l="1"/>
  <c r="F1726" i="4"/>
  <c r="E1726" i="4"/>
  <c r="B1728" i="4"/>
  <c r="C1727" i="4"/>
  <c r="H1727" i="4"/>
  <c r="F1826" i="3"/>
  <c r="D1826" i="3"/>
  <c r="E1826" i="3"/>
  <c r="B1828" i="3"/>
  <c r="H1827" i="3"/>
  <c r="C1827" i="3"/>
  <c r="E1728" i="1"/>
  <c r="F1728" i="1"/>
  <c r="D1728" i="1"/>
  <c r="H1729" i="1"/>
  <c r="C1729" i="1"/>
  <c r="B1730" i="1"/>
  <c r="D1727" i="4" l="1"/>
  <c r="E1727" i="4"/>
  <c r="F1727" i="4"/>
  <c r="B1729" i="4"/>
  <c r="C1728" i="4"/>
  <c r="H1728" i="4"/>
  <c r="F1827" i="3"/>
  <c r="D1827" i="3"/>
  <c r="E1827" i="3"/>
  <c r="B1829" i="3"/>
  <c r="H1828" i="3"/>
  <c r="C1828" i="3"/>
  <c r="E1729" i="1"/>
  <c r="F1729" i="1"/>
  <c r="D1729" i="1"/>
  <c r="H1730" i="1"/>
  <c r="B1731" i="1"/>
  <c r="C1730" i="1"/>
  <c r="D1728" i="4" l="1"/>
  <c r="F1728" i="4"/>
  <c r="E1728" i="4"/>
  <c r="B1730" i="4"/>
  <c r="C1729" i="4"/>
  <c r="H1729" i="4"/>
  <c r="F1828" i="3"/>
  <c r="D1828" i="3"/>
  <c r="E1828" i="3"/>
  <c r="B1830" i="3"/>
  <c r="H1829" i="3"/>
  <c r="C1829" i="3"/>
  <c r="H1731" i="1"/>
  <c r="C1731" i="1"/>
  <c r="B1732" i="1"/>
  <c r="E1730" i="1"/>
  <c r="F1730" i="1"/>
  <c r="D1730" i="1"/>
  <c r="F1729" i="4" l="1"/>
  <c r="E1729" i="4"/>
  <c r="D1729" i="4"/>
  <c r="H1730" i="4"/>
  <c r="B1731" i="4"/>
  <c r="C1730" i="4"/>
  <c r="F1829" i="3"/>
  <c r="D1829" i="3"/>
  <c r="E1829" i="3"/>
  <c r="B1831" i="3"/>
  <c r="H1830" i="3"/>
  <c r="C1830" i="3"/>
  <c r="H1732" i="1"/>
  <c r="B1733" i="1"/>
  <c r="C1732" i="1"/>
  <c r="E1731" i="1"/>
  <c r="F1731" i="1"/>
  <c r="D1731" i="1"/>
  <c r="B1732" i="4" l="1"/>
  <c r="C1731" i="4"/>
  <c r="H1731" i="4"/>
  <c r="D1730" i="4"/>
  <c r="F1730" i="4"/>
  <c r="E1730" i="4"/>
  <c r="F1830" i="3"/>
  <c r="D1830" i="3"/>
  <c r="E1830" i="3"/>
  <c r="B1832" i="3"/>
  <c r="H1831" i="3"/>
  <c r="C1831" i="3"/>
  <c r="E1732" i="1"/>
  <c r="F1732" i="1"/>
  <c r="D1732" i="1"/>
  <c r="H1733" i="1"/>
  <c r="C1733" i="1"/>
  <c r="B1734" i="1"/>
  <c r="B1733" i="4" l="1"/>
  <c r="C1732" i="4"/>
  <c r="H1732" i="4"/>
  <c r="D1731" i="4"/>
  <c r="F1731" i="4"/>
  <c r="E1731" i="4"/>
  <c r="F1831" i="3"/>
  <c r="D1831" i="3"/>
  <c r="E1831" i="3"/>
  <c r="B1833" i="3"/>
  <c r="H1832" i="3"/>
  <c r="C1832" i="3"/>
  <c r="E1733" i="1"/>
  <c r="F1733" i="1"/>
  <c r="D1733" i="1"/>
  <c r="H1734" i="1"/>
  <c r="B1735" i="1"/>
  <c r="C1734" i="1"/>
  <c r="B1734" i="4" l="1"/>
  <c r="C1733" i="4"/>
  <c r="H1733" i="4"/>
  <c r="D1732" i="4"/>
  <c r="E1732" i="4"/>
  <c r="F1732" i="4"/>
  <c r="F1832" i="3"/>
  <c r="D1832" i="3"/>
  <c r="E1832" i="3"/>
  <c r="B1834" i="3"/>
  <c r="H1833" i="3"/>
  <c r="C1833" i="3"/>
  <c r="E1734" i="1"/>
  <c r="F1734" i="1"/>
  <c r="D1734" i="1"/>
  <c r="H1735" i="1"/>
  <c r="B1736" i="1"/>
  <c r="C1735" i="1"/>
  <c r="H1734" i="4" l="1"/>
  <c r="C1734" i="4"/>
  <c r="B1735" i="4"/>
  <c r="F1733" i="4"/>
  <c r="E1733" i="4"/>
  <c r="D1733" i="4"/>
  <c r="F1833" i="3"/>
  <c r="D1833" i="3"/>
  <c r="E1833" i="3"/>
  <c r="B1835" i="3"/>
  <c r="H1834" i="3"/>
  <c r="C1834" i="3"/>
  <c r="C1736" i="1"/>
  <c r="B1737" i="1"/>
  <c r="H1736" i="1"/>
  <c r="D1735" i="1"/>
  <c r="E1735" i="1"/>
  <c r="F1735" i="1"/>
  <c r="B1736" i="4" l="1"/>
  <c r="C1735" i="4"/>
  <c r="H1735" i="4"/>
  <c r="D1734" i="4"/>
  <c r="F1734" i="4"/>
  <c r="E1734" i="4"/>
  <c r="F1834" i="3"/>
  <c r="D1834" i="3"/>
  <c r="E1834" i="3"/>
  <c r="B1836" i="3"/>
  <c r="H1835" i="3"/>
  <c r="C1835" i="3"/>
  <c r="E1736" i="1"/>
  <c r="F1736" i="1"/>
  <c r="D1736" i="1"/>
  <c r="H1737" i="1"/>
  <c r="C1737" i="1"/>
  <c r="B1738" i="1"/>
  <c r="B1737" i="4" l="1"/>
  <c r="C1736" i="4"/>
  <c r="H1736" i="4"/>
  <c r="D1735" i="4"/>
  <c r="F1735" i="4"/>
  <c r="E1735" i="4"/>
  <c r="F1835" i="3"/>
  <c r="D1835" i="3"/>
  <c r="E1835" i="3"/>
  <c r="B1837" i="3"/>
  <c r="H1836" i="3"/>
  <c r="C1836" i="3"/>
  <c r="E1737" i="1"/>
  <c r="F1737" i="1"/>
  <c r="D1737" i="1"/>
  <c r="H1738" i="1"/>
  <c r="C1738" i="1"/>
  <c r="B1739" i="1"/>
  <c r="B1738" i="4" l="1"/>
  <c r="C1737" i="4"/>
  <c r="H1737" i="4"/>
  <c r="D1736" i="4"/>
  <c r="F1736" i="4"/>
  <c r="E1736" i="4"/>
  <c r="F1836" i="3"/>
  <c r="D1836" i="3"/>
  <c r="E1836" i="3"/>
  <c r="B1838" i="3"/>
  <c r="H1837" i="3"/>
  <c r="C1837" i="3"/>
  <c r="E1738" i="1"/>
  <c r="F1738" i="1"/>
  <c r="D1738" i="1"/>
  <c r="H1739" i="1"/>
  <c r="C1739" i="1"/>
  <c r="B1740" i="1"/>
  <c r="B1739" i="4" l="1"/>
  <c r="C1738" i="4"/>
  <c r="H1738" i="4"/>
  <c r="D1737" i="4"/>
  <c r="E1737" i="4"/>
  <c r="F1737" i="4"/>
  <c r="F1837" i="3"/>
  <c r="D1837" i="3"/>
  <c r="E1837" i="3"/>
  <c r="B1839" i="3"/>
  <c r="H1838" i="3"/>
  <c r="C1838" i="3"/>
  <c r="E1739" i="1"/>
  <c r="F1739" i="1"/>
  <c r="D1739" i="1"/>
  <c r="H1740" i="1"/>
  <c r="B1741" i="1"/>
  <c r="C1740" i="1"/>
  <c r="B1740" i="4" l="1"/>
  <c r="C1739" i="4"/>
  <c r="H1739" i="4"/>
  <c r="D1738" i="4"/>
  <c r="F1738" i="4"/>
  <c r="E1738" i="4"/>
  <c r="F1838" i="3"/>
  <c r="D1838" i="3"/>
  <c r="E1838" i="3"/>
  <c r="B1840" i="3"/>
  <c r="H1839" i="3"/>
  <c r="C1839" i="3"/>
  <c r="H1741" i="1"/>
  <c r="C1741" i="1"/>
  <c r="B1742" i="1"/>
  <c r="E1740" i="1"/>
  <c r="F1740" i="1"/>
  <c r="D1740" i="1"/>
  <c r="B1741" i="4" l="1"/>
  <c r="C1740" i="4"/>
  <c r="H1740" i="4"/>
  <c r="D1739" i="4"/>
  <c r="F1739" i="4"/>
  <c r="E1739" i="4"/>
  <c r="F1839" i="3"/>
  <c r="D1839" i="3"/>
  <c r="E1839" i="3"/>
  <c r="B1841" i="3"/>
  <c r="H1840" i="3"/>
  <c r="C1840" i="3"/>
  <c r="H1742" i="1"/>
  <c r="C1742" i="1"/>
  <c r="B1743" i="1"/>
  <c r="E1741" i="1"/>
  <c r="F1741" i="1"/>
  <c r="D1741" i="1"/>
  <c r="B1742" i="4" l="1"/>
  <c r="C1741" i="4"/>
  <c r="H1741" i="4"/>
  <c r="D1740" i="4"/>
  <c r="E1740" i="4"/>
  <c r="F1740" i="4"/>
  <c r="F1840" i="3"/>
  <c r="D1840" i="3"/>
  <c r="E1840" i="3"/>
  <c r="B1842" i="3"/>
  <c r="H1841" i="3"/>
  <c r="C1841" i="3"/>
  <c r="H1743" i="1"/>
  <c r="B1744" i="1"/>
  <c r="C1743" i="1"/>
  <c r="E1742" i="1"/>
  <c r="F1742" i="1"/>
  <c r="D1742" i="1"/>
  <c r="B1743" i="4" l="1"/>
  <c r="C1742" i="4"/>
  <c r="H1742" i="4"/>
  <c r="D1741" i="4"/>
  <c r="F1741" i="4"/>
  <c r="E1741" i="4"/>
  <c r="F1841" i="3"/>
  <c r="D1841" i="3"/>
  <c r="E1841" i="3"/>
  <c r="B1843" i="3"/>
  <c r="H1842" i="3"/>
  <c r="C1842" i="3"/>
  <c r="E1743" i="1"/>
  <c r="F1743" i="1"/>
  <c r="D1743" i="1"/>
  <c r="H1744" i="1"/>
  <c r="C1744" i="1"/>
  <c r="B1745" i="1"/>
  <c r="B1744" i="4" l="1"/>
  <c r="C1743" i="4"/>
  <c r="H1743" i="4"/>
  <c r="D1742" i="4"/>
  <c r="F1742" i="4"/>
  <c r="E1742" i="4"/>
  <c r="F1842" i="3"/>
  <c r="D1842" i="3"/>
  <c r="E1842" i="3"/>
  <c r="B1844" i="3"/>
  <c r="H1843" i="3"/>
  <c r="C1843" i="3"/>
  <c r="D1744" i="1"/>
  <c r="E1744" i="1"/>
  <c r="F1744" i="1"/>
  <c r="C1745" i="1"/>
  <c r="B1746" i="1"/>
  <c r="H1745" i="1"/>
  <c r="B1745" i="4" l="1"/>
  <c r="C1744" i="4"/>
  <c r="H1744" i="4"/>
  <c r="D1743" i="4"/>
  <c r="F1743" i="4"/>
  <c r="E1743" i="4"/>
  <c r="F1843" i="3"/>
  <c r="D1843" i="3"/>
  <c r="E1843" i="3"/>
  <c r="B1845" i="3"/>
  <c r="H1844" i="3"/>
  <c r="C1844" i="3"/>
  <c r="H1746" i="1"/>
  <c r="C1746" i="1"/>
  <c r="B1747" i="1"/>
  <c r="E1745" i="1"/>
  <c r="F1745" i="1"/>
  <c r="D1745" i="1"/>
  <c r="B1746" i="4" l="1"/>
  <c r="C1745" i="4"/>
  <c r="H1745" i="4"/>
  <c r="D1744" i="4"/>
  <c r="F1744" i="4"/>
  <c r="E1744" i="4"/>
  <c r="F1844" i="3"/>
  <c r="D1844" i="3"/>
  <c r="E1844" i="3"/>
  <c r="B1846" i="3"/>
  <c r="H1845" i="3"/>
  <c r="C1845" i="3"/>
  <c r="H1747" i="1"/>
  <c r="C1747" i="1"/>
  <c r="B1748" i="1"/>
  <c r="E1746" i="1"/>
  <c r="F1746" i="1"/>
  <c r="D1746" i="1"/>
  <c r="B1747" i="4" l="1"/>
  <c r="C1746" i="4"/>
  <c r="H1746" i="4"/>
  <c r="D1745" i="4"/>
  <c r="F1745" i="4"/>
  <c r="E1745" i="4"/>
  <c r="F1845" i="3"/>
  <c r="D1845" i="3"/>
  <c r="E1845" i="3"/>
  <c r="B1847" i="3"/>
  <c r="H1846" i="3"/>
  <c r="C1846" i="3"/>
  <c r="H1748" i="1"/>
  <c r="C1748" i="1"/>
  <c r="B1749" i="1"/>
  <c r="E1747" i="1"/>
  <c r="F1747" i="1"/>
  <c r="D1747" i="1"/>
  <c r="B1748" i="4" l="1"/>
  <c r="C1747" i="4"/>
  <c r="H1747" i="4"/>
  <c r="D1746" i="4"/>
  <c r="E1746" i="4"/>
  <c r="F1746" i="4"/>
  <c r="F1846" i="3"/>
  <c r="D1846" i="3"/>
  <c r="E1846" i="3"/>
  <c r="B1848" i="3"/>
  <c r="H1847" i="3"/>
  <c r="C1847" i="3"/>
  <c r="H1749" i="1"/>
  <c r="C1749" i="1"/>
  <c r="B1750" i="1"/>
  <c r="E1748" i="1"/>
  <c r="F1748" i="1"/>
  <c r="D1748" i="1"/>
  <c r="B1749" i="4" l="1"/>
  <c r="C1748" i="4"/>
  <c r="H1748" i="4"/>
  <c r="D1747" i="4"/>
  <c r="F1747" i="4"/>
  <c r="E1747" i="4"/>
  <c r="F1847" i="3"/>
  <c r="D1847" i="3"/>
  <c r="E1847" i="3"/>
  <c r="B1849" i="3"/>
  <c r="H1848" i="3"/>
  <c r="C1848" i="3"/>
  <c r="C1750" i="1"/>
  <c r="B1751" i="1"/>
  <c r="H1750" i="1"/>
  <c r="D1749" i="1"/>
  <c r="E1749" i="1"/>
  <c r="F1749" i="1"/>
  <c r="B1750" i="4" l="1"/>
  <c r="C1749" i="4"/>
  <c r="H1749" i="4"/>
  <c r="D1748" i="4"/>
  <c r="E1748" i="4"/>
  <c r="F1748" i="4"/>
  <c r="F1848" i="3"/>
  <c r="D1848" i="3"/>
  <c r="E1848" i="3"/>
  <c r="H1849" i="3"/>
  <c r="C1849" i="3"/>
  <c r="B1850" i="3"/>
  <c r="E1750" i="1"/>
  <c r="F1750" i="1"/>
  <c r="D1750" i="1"/>
  <c r="H1751" i="1"/>
  <c r="B1752" i="1"/>
  <c r="C1751" i="1"/>
  <c r="B1751" i="4" l="1"/>
  <c r="C1750" i="4"/>
  <c r="H1750" i="4"/>
  <c r="D1749" i="4"/>
  <c r="F1749" i="4"/>
  <c r="E1749" i="4"/>
  <c r="H1850" i="3"/>
  <c r="C1850" i="3"/>
  <c r="B1851" i="3"/>
  <c r="E1849" i="3"/>
  <c r="F1849" i="3"/>
  <c r="D1849" i="3"/>
  <c r="H1752" i="1"/>
  <c r="B1753" i="1"/>
  <c r="C1752" i="1"/>
  <c r="E1751" i="1"/>
  <c r="F1751" i="1"/>
  <c r="D1751" i="1"/>
  <c r="B1752" i="4" l="1"/>
  <c r="C1751" i="4"/>
  <c r="H1751" i="4"/>
  <c r="D1750" i="4"/>
  <c r="E1750" i="4"/>
  <c r="F1750" i="4"/>
  <c r="H1851" i="3"/>
  <c r="C1851" i="3"/>
  <c r="B1852" i="3"/>
  <c r="E1850" i="3"/>
  <c r="D1850" i="3"/>
  <c r="F1850" i="3"/>
  <c r="H1753" i="1"/>
  <c r="C1753" i="1"/>
  <c r="B1754" i="1"/>
  <c r="E1752" i="1"/>
  <c r="F1752" i="1"/>
  <c r="D1752" i="1"/>
  <c r="B1753" i="4" l="1"/>
  <c r="C1752" i="4"/>
  <c r="H1752" i="4"/>
  <c r="D1751" i="4"/>
  <c r="F1751" i="4"/>
  <c r="E1751" i="4"/>
  <c r="B1853" i="3"/>
  <c r="H1852" i="3"/>
  <c r="C1852" i="3"/>
  <c r="E1851" i="3"/>
  <c r="F1851" i="3"/>
  <c r="D1851" i="3"/>
  <c r="C1754" i="1"/>
  <c r="B1755" i="1"/>
  <c r="H1754" i="1"/>
  <c r="D1753" i="1"/>
  <c r="E1753" i="1"/>
  <c r="F1753" i="1"/>
  <c r="B1754" i="4" l="1"/>
  <c r="C1753" i="4"/>
  <c r="H1753" i="4"/>
  <c r="D1752" i="4"/>
  <c r="F1752" i="4"/>
  <c r="E1752" i="4"/>
  <c r="F1852" i="3"/>
  <c r="D1852" i="3"/>
  <c r="E1852" i="3"/>
  <c r="B1854" i="3"/>
  <c r="H1853" i="3"/>
  <c r="C1853" i="3"/>
  <c r="E1754" i="1"/>
  <c r="F1754" i="1"/>
  <c r="D1754" i="1"/>
  <c r="H1755" i="1"/>
  <c r="C1755" i="1"/>
  <c r="B1756" i="1"/>
  <c r="B1755" i="4" l="1"/>
  <c r="C1754" i="4"/>
  <c r="H1754" i="4"/>
  <c r="D1753" i="4"/>
  <c r="E1753" i="4"/>
  <c r="F1753" i="4"/>
  <c r="F1853" i="3"/>
  <c r="D1853" i="3"/>
  <c r="E1853" i="3"/>
  <c r="B1855" i="3"/>
  <c r="H1854" i="3"/>
  <c r="C1854" i="3"/>
  <c r="E1755" i="1"/>
  <c r="F1755" i="1"/>
  <c r="D1755" i="1"/>
  <c r="H1756" i="1"/>
  <c r="C1756" i="1"/>
  <c r="B1757" i="1"/>
  <c r="B1756" i="4" l="1"/>
  <c r="C1755" i="4"/>
  <c r="H1755" i="4"/>
  <c r="D1754" i="4"/>
  <c r="F1754" i="4"/>
  <c r="E1754" i="4"/>
  <c r="F1854" i="3"/>
  <c r="D1854" i="3"/>
  <c r="E1854" i="3"/>
  <c r="B1856" i="3"/>
  <c r="H1855" i="3"/>
  <c r="C1855" i="3"/>
  <c r="E1756" i="1"/>
  <c r="F1756" i="1"/>
  <c r="D1756" i="1"/>
  <c r="H1757" i="1"/>
  <c r="C1757" i="1"/>
  <c r="B1758" i="1"/>
  <c r="B1757" i="4" l="1"/>
  <c r="C1756" i="4"/>
  <c r="H1756" i="4"/>
  <c r="D1755" i="4"/>
  <c r="F1755" i="4"/>
  <c r="E1755" i="4"/>
  <c r="F1855" i="3"/>
  <c r="D1855" i="3"/>
  <c r="E1855" i="3"/>
  <c r="B1857" i="3"/>
  <c r="H1856" i="3"/>
  <c r="C1856" i="3"/>
  <c r="E1757" i="1"/>
  <c r="F1757" i="1"/>
  <c r="D1757" i="1"/>
  <c r="H1758" i="1"/>
  <c r="C1758" i="1"/>
  <c r="B1759" i="1"/>
  <c r="B1758" i="4" l="1"/>
  <c r="C1757" i="4"/>
  <c r="H1757" i="4"/>
  <c r="D1756" i="4"/>
  <c r="F1756" i="4"/>
  <c r="E1756" i="4"/>
  <c r="F1856" i="3"/>
  <c r="D1856" i="3"/>
  <c r="E1856" i="3"/>
  <c r="B1858" i="3"/>
  <c r="H1857" i="3"/>
  <c r="C1857" i="3"/>
  <c r="E1758" i="1"/>
  <c r="F1758" i="1"/>
  <c r="D1758" i="1"/>
  <c r="H1759" i="1"/>
  <c r="B1760" i="1"/>
  <c r="C1759" i="1"/>
  <c r="B1759" i="4" l="1"/>
  <c r="C1758" i="4"/>
  <c r="H1758" i="4"/>
  <c r="D1757" i="4"/>
  <c r="E1757" i="4"/>
  <c r="F1757" i="4"/>
  <c r="F1857" i="3"/>
  <c r="D1857" i="3"/>
  <c r="E1857" i="3"/>
  <c r="B1859" i="3"/>
  <c r="H1858" i="3"/>
  <c r="C1858" i="3"/>
  <c r="H1760" i="1"/>
  <c r="C1760" i="1"/>
  <c r="B1761" i="1"/>
  <c r="E1759" i="1"/>
  <c r="F1759" i="1"/>
  <c r="D1759" i="1"/>
  <c r="B1760" i="4" l="1"/>
  <c r="C1759" i="4"/>
  <c r="H1759" i="4"/>
  <c r="D1758" i="4"/>
  <c r="F1758" i="4"/>
  <c r="E1758" i="4"/>
  <c r="F1858" i="3"/>
  <c r="D1858" i="3"/>
  <c r="E1858" i="3"/>
  <c r="B1860" i="3"/>
  <c r="H1859" i="3"/>
  <c r="C1859" i="3"/>
  <c r="H1761" i="1"/>
  <c r="C1761" i="1"/>
  <c r="B1762" i="1"/>
  <c r="E1760" i="1"/>
  <c r="F1760" i="1"/>
  <c r="D1760" i="1"/>
  <c r="B1761" i="4" l="1"/>
  <c r="C1760" i="4"/>
  <c r="H1760" i="4"/>
  <c r="D1759" i="4"/>
  <c r="F1759" i="4"/>
  <c r="E1759" i="4"/>
  <c r="F1859" i="3"/>
  <c r="D1859" i="3"/>
  <c r="E1859" i="3"/>
  <c r="B1861" i="3"/>
  <c r="H1860" i="3"/>
  <c r="C1860" i="3"/>
  <c r="D1761" i="1"/>
  <c r="E1761" i="1"/>
  <c r="F1761" i="1"/>
  <c r="C1762" i="1"/>
  <c r="B1763" i="1"/>
  <c r="H1762" i="1"/>
  <c r="B1762" i="4" l="1"/>
  <c r="C1761" i="4"/>
  <c r="H1761" i="4"/>
  <c r="D1760" i="4"/>
  <c r="E1760" i="4"/>
  <c r="F1760" i="4"/>
  <c r="F1860" i="3"/>
  <c r="D1860" i="3"/>
  <c r="E1860" i="3"/>
  <c r="B1862" i="3"/>
  <c r="H1861" i="3"/>
  <c r="C1861" i="3"/>
  <c r="C1763" i="1"/>
  <c r="B1764" i="1"/>
  <c r="H1763" i="1"/>
  <c r="D1762" i="1"/>
  <c r="E1762" i="1"/>
  <c r="F1762" i="1"/>
  <c r="B1763" i="4" l="1"/>
  <c r="C1762" i="4"/>
  <c r="H1762" i="4"/>
  <c r="D1761" i="4"/>
  <c r="F1761" i="4"/>
  <c r="E1761" i="4"/>
  <c r="F1861" i="3"/>
  <c r="D1861" i="3"/>
  <c r="E1861" i="3"/>
  <c r="B1863" i="3"/>
  <c r="H1862" i="3"/>
  <c r="C1862" i="3"/>
  <c r="E1763" i="1"/>
  <c r="F1763" i="1"/>
  <c r="D1763" i="1"/>
  <c r="H1764" i="1"/>
  <c r="C1764" i="1"/>
  <c r="B1765" i="1"/>
  <c r="H1763" i="4" l="1"/>
  <c r="C1763" i="4"/>
  <c r="B1764" i="4"/>
  <c r="D1762" i="4"/>
  <c r="F1762" i="4"/>
  <c r="E1762" i="4"/>
  <c r="F1862" i="3"/>
  <c r="D1862" i="3"/>
  <c r="E1862" i="3"/>
  <c r="B1864" i="3"/>
  <c r="H1863" i="3"/>
  <c r="C1863" i="3"/>
  <c r="E1764" i="1"/>
  <c r="F1764" i="1"/>
  <c r="D1764" i="1"/>
  <c r="H1765" i="1"/>
  <c r="C1765" i="1"/>
  <c r="B1766" i="1"/>
  <c r="H1764" i="4" l="1"/>
  <c r="B1765" i="4"/>
  <c r="C1764" i="4"/>
  <c r="D1763" i="4"/>
  <c r="F1763" i="4"/>
  <c r="E1763" i="4"/>
  <c r="F1863" i="3"/>
  <c r="D1863" i="3"/>
  <c r="E1863" i="3"/>
  <c r="B1865" i="3"/>
  <c r="H1864" i="3"/>
  <c r="C1864" i="3"/>
  <c r="E1765" i="1"/>
  <c r="F1765" i="1"/>
  <c r="D1765" i="1"/>
  <c r="H1766" i="1"/>
  <c r="C1766" i="1"/>
  <c r="B1767" i="1"/>
  <c r="E1764" i="4" l="1"/>
  <c r="F1764" i="4"/>
  <c r="D1764" i="4"/>
  <c r="C1765" i="4"/>
  <c r="H1765" i="4"/>
  <c r="B1766" i="4"/>
  <c r="F1864" i="3"/>
  <c r="D1864" i="3"/>
  <c r="E1864" i="3"/>
  <c r="B1866" i="3"/>
  <c r="H1865" i="3"/>
  <c r="C1865" i="3"/>
  <c r="D1766" i="1"/>
  <c r="F1766" i="1"/>
  <c r="E1766" i="1"/>
  <c r="C1767" i="1"/>
  <c r="B1768" i="1"/>
  <c r="H1767" i="1"/>
  <c r="H1766" i="4" l="1"/>
  <c r="B1767" i="4"/>
  <c r="C1766" i="4"/>
  <c r="F1765" i="4"/>
  <c r="D1765" i="4"/>
  <c r="E1765" i="4"/>
  <c r="F1865" i="3"/>
  <c r="D1865" i="3"/>
  <c r="E1865" i="3"/>
  <c r="B1867" i="3"/>
  <c r="H1866" i="3"/>
  <c r="C1866" i="3"/>
  <c r="H1768" i="1"/>
  <c r="C1768" i="1"/>
  <c r="B1769" i="1"/>
  <c r="E1767" i="1"/>
  <c r="F1767" i="1"/>
  <c r="D1767" i="1"/>
  <c r="E1766" i="4" l="1"/>
  <c r="F1766" i="4"/>
  <c r="D1766" i="4"/>
  <c r="C1767" i="4"/>
  <c r="H1767" i="4"/>
  <c r="B1768" i="4"/>
  <c r="F1866" i="3"/>
  <c r="D1866" i="3"/>
  <c r="E1866" i="3"/>
  <c r="B1868" i="3"/>
  <c r="H1867" i="3"/>
  <c r="C1867" i="3"/>
  <c r="H1769" i="1"/>
  <c r="B1770" i="1"/>
  <c r="C1769" i="1"/>
  <c r="E1768" i="1"/>
  <c r="F1768" i="1"/>
  <c r="D1768" i="1"/>
  <c r="H1768" i="4" l="1"/>
  <c r="B1769" i="4"/>
  <c r="C1768" i="4"/>
  <c r="F1767" i="4"/>
  <c r="E1767" i="4"/>
  <c r="D1767" i="4"/>
  <c r="F1867" i="3"/>
  <c r="D1867" i="3"/>
  <c r="E1867" i="3"/>
  <c r="B1869" i="3"/>
  <c r="H1868" i="3"/>
  <c r="C1868" i="3"/>
  <c r="E1769" i="1"/>
  <c r="F1769" i="1"/>
  <c r="D1769" i="1"/>
  <c r="H1770" i="1"/>
  <c r="B1771" i="1"/>
  <c r="C1770" i="1"/>
  <c r="E1768" i="4" l="1"/>
  <c r="F1768" i="4"/>
  <c r="D1768" i="4"/>
  <c r="C1769" i="4"/>
  <c r="H1769" i="4"/>
  <c r="B1770" i="4"/>
  <c r="F1868" i="3"/>
  <c r="D1868" i="3"/>
  <c r="E1868" i="3"/>
  <c r="B1870" i="3"/>
  <c r="H1869" i="3"/>
  <c r="C1869" i="3"/>
  <c r="E1770" i="1"/>
  <c r="F1770" i="1"/>
  <c r="D1770" i="1"/>
  <c r="H1771" i="1"/>
  <c r="B1772" i="1"/>
  <c r="C1771" i="1"/>
  <c r="H1770" i="4" l="1"/>
  <c r="B1771" i="4"/>
  <c r="C1770" i="4"/>
  <c r="F1769" i="4"/>
  <c r="E1769" i="4"/>
  <c r="D1769" i="4"/>
  <c r="F1869" i="3"/>
  <c r="D1869" i="3"/>
  <c r="E1869" i="3"/>
  <c r="B1871" i="3"/>
  <c r="H1870" i="3"/>
  <c r="C1870" i="3"/>
  <c r="C1772" i="1"/>
  <c r="B1773" i="1"/>
  <c r="H1772" i="1"/>
  <c r="D1771" i="1"/>
  <c r="E1771" i="1"/>
  <c r="F1771" i="1"/>
  <c r="E1770" i="4" l="1"/>
  <c r="F1770" i="4"/>
  <c r="D1770" i="4"/>
  <c r="C1771" i="4"/>
  <c r="H1771" i="4"/>
  <c r="B1772" i="4"/>
  <c r="F1870" i="3"/>
  <c r="D1870" i="3"/>
  <c r="E1870" i="3"/>
  <c r="B1872" i="3"/>
  <c r="H1871" i="3"/>
  <c r="C1871" i="3"/>
  <c r="E1772" i="1"/>
  <c r="F1772" i="1"/>
  <c r="D1772" i="1"/>
  <c r="H1773" i="1"/>
  <c r="C1773" i="1"/>
  <c r="B1774" i="1"/>
  <c r="H1772" i="4" l="1"/>
  <c r="C1772" i="4"/>
  <c r="B1773" i="4"/>
  <c r="F1771" i="4"/>
  <c r="E1771" i="4"/>
  <c r="D1771" i="4"/>
  <c r="F1871" i="3"/>
  <c r="D1871" i="3"/>
  <c r="E1871" i="3"/>
  <c r="B1873" i="3"/>
  <c r="H1872" i="3"/>
  <c r="C1872" i="3"/>
  <c r="E1773" i="1"/>
  <c r="F1773" i="1"/>
  <c r="D1773" i="1"/>
  <c r="H1774" i="1"/>
  <c r="C1774" i="1"/>
  <c r="B1775" i="1"/>
  <c r="C1773" i="4" l="1"/>
  <c r="H1773" i="4"/>
  <c r="B1774" i="4"/>
  <c r="E1772" i="4"/>
  <c r="F1772" i="4"/>
  <c r="D1772" i="4"/>
  <c r="F1872" i="3"/>
  <c r="D1872" i="3"/>
  <c r="E1872" i="3"/>
  <c r="B1874" i="3"/>
  <c r="H1873" i="3"/>
  <c r="C1873" i="3"/>
  <c r="E1774" i="1"/>
  <c r="F1774" i="1"/>
  <c r="D1774" i="1"/>
  <c r="H1775" i="1"/>
  <c r="C1775" i="1"/>
  <c r="B1776" i="1"/>
  <c r="H1774" i="4" l="1"/>
  <c r="B1775" i="4"/>
  <c r="C1774" i="4"/>
  <c r="F1773" i="4"/>
  <c r="E1773" i="4"/>
  <c r="D1773" i="4"/>
  <c r="F1873" i="3"/>
  <c r="D1873" i="3"/>
  <c r="E1873" i="3"/>
  <c r="B1875" i="3"/>
  <c r="H1874" i="3"/>
  <c r="C1874" i="3"/>
  <c r="E1775" i="1"/>
  <c r="F1775" i="1"/>
  <c r="D1775" i="1"/>
  <c r="H1776" i="1"/>
  <c r="C1776" i="1"/>
  <c r="B1777" i="1"/>
  <c r="E1774" i="4" l="1"/>
  <c r="F1774" i="4"/>
  <c r="D1774" i="4"/>
  <c r="C1775" i="4"/>
  <c r="B1776" i="4"/>
  <c r="H1775" i="4"/>
  <c r="F1874" i="3"/>
  <c r="D1874" i="3"/>
  <c r="E1874" i="3"/>
  <c r="B1876" i="3"/>
  <c r="H1875" i="3"/>
  <c r="C1875" i="3"/>
  <c r="E1776" i="1"/>
  <c r="F1776" i="1"/>
  <c r="D1776" i="1"/>
  <c r="B1778" i="1"/>
  <c r="C1777" i="1"/>
  <c r="H1777" i="1"/>
  <c r="H1776" i="4" l="1"/>
  <c r="B1777" i="4"/>
  <c r="C1776" i="4"/>
  <c r="F1775" i="4"/>
  <c r="D1775" i="4"/>
  <c r="E1775" i="4"/>
  <c r="F1875" i="3"/>
  <c r="D1875" i="3"/>
  <c r="E1875" i="3"/>
  <c r="B1877" i="3"/>
  <c r="H1876" i="3"/>
  <c r="C1876" i="3"/>
  <c r="D1777" i="1"/>
  <c r="E1777" i="1"/>
  <c r="F1777" i="1"/>
  <c r="C1778" i="1"/>
  <c r="B1779" i="1"/>
  <c r="H1778" i="1"/>
  <c r="E1776" i="4" l="1"/>
  <c r="F1776" i="4"/>
  <c r="D1776" i="4"/>
  <c r="C1777" i="4"/>
  <c r="B1778" i="4"/>
  <c r="H1777" i="4"/>
  <c r="F1876" i="3"/>
  <c r="D1876" i="3"/>
  <c r="E1876" i="3"/>
  <c r="B1878" i="3"/>
  <c r="H1877" i="3"/>
  <c r="C1877" i="3"/>
  <c r="C1779" i="1"/>
  <c r="B1780" i="1"/>
  <c r="H1779" i="1"/>
  <c r="D1778" i="1"/>
  <c r="E1778" i="1"/>
  <c r="F1778" i="1"/>
  <c r="H1778" i="4" l="1"/>
  <c r="B1779" i="4"/>
  <c r="C1778" i="4"/>
  <c r="F1777" i="4"/>
  <c r="E1777" i="4"/>
  <c r="D1777" i="4"/>
  <c r="F1877" i="3"/>
  <c r="D1877" i="3"/>
  <c r="E1877" i="3"/>
  <c r="B1879" i="3"/>
  <c r="H1878" i="3"/>
  <c r="C1878" i="3"/>
  <c r="C1780" i="1"/>
  <c r="H1780" i="1"/>
  <c r="B1781" i="1"/>
  <c r="D1779" i="1"/>
  <c r="E1779" i="1"/>
  <c r="F1779" i="1"/>
  <c r="E1778" i="4" l="1"/>
  <c r="F1778" i="4"/>
  <c r="D1778" i="4"/>
  <c r="C1779" i="4"/>
  <c r="H1779" i="4"/>
  <c r="B1780" i="4"/>
  <c r="F1878" i="3"/>
  <c r="D1878" i="3"/>
  <c r="E1878" i="3"/>
  <c r="B1880" i="3"/>
  <c r="H1879" i="3"/>
  <c r="C1879" i="3"/>
  <c r="B1782" i="1"/>
  <c r="H1781" i="1"/>
  <c r="C1781" i="1"/>
  <c r="F1780" i="1"/>
  <c r="D1780" i="1"/>
  <c r="E1780" i="1"/>
  <c r="H1780" i="4" l="1"/>
  <c r="B1781" i="4"/>
  <c r="C1780" i="4"/>
  <c r="F1779" i="4"/>
  <c r="D1779" i="4"/>
  <c r="E1779" i="4"/>
  <c r="F1879" i="3"/>
  <c r="D1879" i="3"/>
  <c r="E1879" i="3"/>
  <c r="B1881" i="3"/>
  <c r="H1880" i="3"/>
  <c r="C1880" i="3"/>
  <c r="D1781" i="1"/>
  <c r="E1781" i="1"/>
  <c r="F1781" i="1"/>
  <c r="C1782" i="1"/>
  <c r="H1782" i="1"/>
  <c r="B1783" i="1"/>
  <c r="E1780" i="4" l="1"/>
  <c r="F1780" i="4"/>
  <c r="D1780" i="4"/>
  <c r="C1781" i="4"/>
  <c r="H1781" i="4"/>
  <c r="B1782" i="4"/>
  <c r="F1880" i="3"/>
  <c r="D1880" i="3"/>
  <c r="E1880" i="3"/>
  <c r="B1882" i="3"/>
  <c r="H1881" i="3"/>
  <c r="C1881" i="3"/>
  <c r="C1783" i="1"/>
  <c r="B1784" i="1"/>
  <c r="H1783" i="1"/>
  <c r="D1782" i="1"/>
  <c r="E1782" i="1"/>
  <c r="F1782" i="1"/>
  <c r="H1782" i="4" l="1"/>
  <c r="B1783" i="4"/>
  <c r="C1782" i="4"/>
  <c r="F1781" i="4"/>
  <c r="E1781" i="4"/>
  <c r="D1781" i="4"/>
  <c r="F1881" i="3"/>
  <c r="D1881" i="3"/>
  <c r="E1881" i="3"/>
  <c r="B1883" i="3"/>
  <c r="H1882" i="3"/>
  <c r="C1882" i="3"/>
  <c r="D1783" i="1"/>
  <c r="E1783" i="1"/>
  <c r="F1783" i="1"/>
  <c r="C1784" i="1"/>
  <c r="B1785" i="1"/>
  <c r="H1784" i="1"/>
  <c r="D1782" i="4" l="1"/>
  <c r="E1782" i="4"/>
  <c r="F1782" i="4"/>
  <c r="H1783" i="4"/>
  <c r="B1784" i="4"/>
  <c r="C1783" i="4"/>
  <c r="F1882" i="3"/>
  <c r="D1882" i="3"/>
  <c r="E1882" i="3"/>
  <c r="B1884" i="3"/>
  <c r="H1883" i="3"/>
  <c r="C1883" i="3"/>
  <c r="C1785" i="1"/>
  <c r="B1786" i="1"/>
  <c r="H1785" i="1"/>
  <c r="D1784" i="1"/>
  <c r="E1784" i="1"/>
  <c r="F1784" i="1"/>
  <c r="C1784" i="4" l="1"/>
  <c r="H1784" i="4"/>
  <c r="B1785" i="4"/>
  <c r="E1783" i="4"/>
  <c r="D1783" i="4"/>
  <c r="F1783" i="4"/>
  <c r="F1883" i="3"/>
  <c r="D1883" i="3"/>
  <c r="E1883" i="3"/>
  <c r="B1885" i="3"/>
  <c r="H1884" i="3"/>
  <c r="C1884" i="3"/>
  <c r="D1785" i="1"/>
  <c r="E1785" i="1"/>
  <c r="F1785" i="1"/>
  <c r="C1786" i="1"/>
  <c r="B1787" i="1"/>
  <c r="H1786" i="1"/>
  <c r="C1785" i="4" l="1"/>
  <c r="B1786" i="4"/>
  <c r="H1785" i="4"/>
  <c r="E1784" i="4"/>
  <c r="F1784" i="4"/>
  <c r="D1784" i="4"/>
  <c r="F1884" i="3"/>
  <c r="D1884" i="3"/>
  <c r="E1884" i="3"/>
  <c r="B1886" i="3"/>
  <c r="H1885" i="3"/>
  <c r="C1885" i="3"/>
  <c r="C1787" i="1"/>
  <c r="H1787" i="1"/>
  <c r="B1788" i="1"/>
  <c r="D1786" i="1"/>
  <c r="E1786" i="1"/>
  <c r="F1786" i="1"/>
  <c r="E1785" i="4" l="1"/>
  <c r="D1785" i="4"/>
  <c r="F1785" i="4"/>
  <c r="C1786" i="4"/>
  <c r="B1787" i="4"/>
  <c r="H1786" i="4"/>
  <c r="F1885" i="3"/>
  <c r="D1885" i="3"/>
  <c r="E1885" i="3"/>
  <c r="B1887" i="3"/>
  <c r="H1886" i="3"/>
  <c r="C1886" i="3"/>
  <c r="C1788" i="1"/>
  <c r="B1789" i="1"/>
  <c r="H1788" i="1"/>
  <c r="D1787" i="1"/>
  <c r="E1787" i="1"/>
  <c r="F1787" i="1"/>
  <c r="E1786" i="4" l="1"/>
  <c r="F1786" i="4"/>
  <c r="D1786" i="4"/>
  <c r="C1787" i="4"/>
  <c r="H1787" i="4"/>
  <c r="B1788" i="4"/>
  <c r="F1886" i="3"/>
  <c r="D1886" i="3"/>
  <c r="E1886" i="3"/>
  <c r="B1888" i="3"/>
  <c r="H1887" i="3"/>
  <c r="C1887" i="3"/>
  <c r="C1789" i="1"/>
  <c r="B1790" i="1"/>
  <c r="H1789" i="1"/>
  <c r="D1788" i="1"/>
  <c r="E1788" i="1"/>
  <c r="F1788" i="1"/>
  <c r="H1788" i="4" l="1"/>
  <c r="B1789" i="4"/>
  <c r="C1788" i="4"/>
  <c r="F1787" i="4"/>
  <c r="D1787" i="4"/>
  <c r="E1787" i="4"/>
  <c r="F1887" i="3"/>
  <c r="D1887" i="3"/>
  <c r="E1887" i="3"/>
  <c r="B1889" i="3"/>
  <c r="H1888" i="3"/>
  <c r="C1888" i="3"/>
  <c r="D1789" i="1"/>
  <c r="E1789" i="1"/>
  <c r="F1789" i="1"/>
  <c r="C1790" i="1"/>
  <c r="B1791" i="1"/>
  <c r="H1790" i="1"/>
  <c r="E1788" i="4" l="1"/>
  <c r="F1788" i="4"/>
  <c r="D1788" i="4"/>
  <c r="C1789" i="4"/>
  <c r="H1789" i="4"/>
  <c r="B1790" i="4"/>
  <c r="F1888" i="3"/>
  <c r="D1888" i="3"/>
  <c r="E1888" i="3"/>
  <c r="B1890" i="3"/>
  <c r="H1889" i="3"/>
  <c r="C1889" i="3"/>
  <c r="B1792" i="1"/>
  <c r="H1791" i="1"/>
  <c r="C1791" i="1"/>
  <c r="F1790" i="1"/>
  <c r="D1790" i="1"/>
  <c r="E1790" i="1"/>
  <c r="H1790" i="4" l="1"/>
  <c r="B1791" i="4"/>
  <c r="C1790" i="4"/>
  <c r="F1789" i="4"/>
  <c r="D1789" i="4"/>
  <c r="E1789" i="4"/>
  <c r="F1889" i="3"/>
  <c r="D1889" i="3"/>
  <c r="E1889" i="3"/>
  <c r="B1891" i="3"/>
  <c r="H1890" i="3"/>
  <c r="C1890" i="3"/>
  <c r="B1793" i="1"/>
  <c r="H1792" i="1"/>
  <c r="C1792" i="1"/>
  <c r="F1791" i="1"/>
  <c r="D1791" i="1"/>
  <c r="E1791" i="1"/>
  <c r="E1790" i="4" l="1"/>
  <c r="F1790" i="4"/>
  <c r="D1790" i="4"/>
  <c r="C1791" i="4"/>
  <c r="H1791" i="4"/>
  <c r="B1792" i="4"/>
  <c r="F1890" i="3"/>
  <c r="D1890" i="3"/>
  <c r="E1890" i="3"/>
  <c r="B1892" i="3"/>
  <c r="H1891" i="3"/>
  <c r="C1891" i="3"/>
  <c r="B1794" i="1"/>
  <c r="H1793" i="1"/>
  <c r="C1793" i="1"/>
  <c r="F1792" i="1"/>
  <c r="D1792" i="1"/>
  <c r="E1792" i="1"/>
  <c r="H1792" i="4" l="1"/>
  <c r="B1793" i="4"/>
  <c r="C1792" i="4"/>
  <c r="F1791" i="4"/>
  <c r="E1791" i="4"/>
  <c r="D1791" i="4"/>
  <c r="F1891" i="3"/>
  <c r="D1891" i="3"/>
  <c r="E1891" i="3"/>
  <c r="B1893" i="3"/>
  <c r="H1892" i="3"/>
  <c r="C1892" i="3"/>
  <c r="F1793" i="1"/>
  <c r="D1793" i="1"/>
  <c r="E1793" i="1"/>
  <c r="B1795" i="1"/>
  <c r="H1794" i="1"/>
  <c r="C1794" i="1"/>
  <c r="E1792" i="4" l="1"/>
  <c r="F1792" i="4"/>
  <c r="D1792" i="4"/>
  <c r="C1793" i="4"/>
  <c r="H1793" i="4"/>
  <c r="B1794" i="4"/>
  <c r="F1892" i="3"/>
  <c r="D1892" i="3"/>
  <c r="E1892" i="3"/>
  <c r="B1894" i="3"/>
  <c r="H1893" i="3"/>
  <c r="C1893" i="3"/>
  <c r="F1794" i="1"/>
  <c r="D1794" i="1"/>
  <c r="E1794" i="1"/>
  <c r="B1796" i="1"/>
  <c r="H1795" i="1"/>
  <c r="C1795" i="1"/>
  <c r="H1794" i="4" l="1"/>
  <c r="B1795" i="4"/>
  <c r="C1794" i="4"/>
  <c r="F1793" i="4"/>
  <c r="E1793" i="4"/>
  <c r="D1793" i="4"/>
  <c r="F1893" i="3"/>
  <c r="D1893" i="3"/>
  <c r="E1893" i="3"/>
  <c r="B1895" i="3"/>
  <c r="H1894" i="3"/>
  <c r="C1894" i="3"/>
  <c r="F1795" i="1"/>
  <c r="D1795" i="1"/>
  <c r="E1795" i="1"/>
  <c r="B1797" i="1"/>
  <c r="H1796" i="1"/>
  <c r="C1796" i="1"/>
  <c r="E1794" i="4" l="1"/>
  <c r="F1794" i="4"/>
  <c r="D1794" i="4"/>
  <c r="C1795" i="4"/>
  <c r="H1795" i="4"/>
  <c r="B1796" i="4"/>
  <c r="F1894" i="3"/>
  <c r="D1894" i="3"/>
  <c r="E1894" i="3"/>
  <c r="B1896" i="3"/>
  <c r="H1895" i="3"/>
  <c r="C1895" i="3"/>
  <c r="F1796" i="1"/>
  <c r="E1796" i="1"/>
  <c r="D1796" i="1"/>
  <c r="B1798" i="1"/>
  <c r="H1797" i="1"/>
  <c r="C1797" i="1"/>
  <c r="H1796" i="4" l="1"/>
  <c r="B1797" i="4"/>
  <c r="C1796" i="4"/>
  <c r="F1795" i="4"/>
  <c r="E1795" i="4"/>
  <c r="D1795" i="4"/>
  <c r="F1895" i="3"/>
  <c r="D1895" i="3"/>
  <c r="E1895" i="3"/>
  <c r="B1897" i="3"/>
  <c r="H1896" i="3"/>
  <c r="C1896" i="3"/>
  <c r="F1797" i="1"/>
  <c r="E1797" i="1"/>
  <c r="D1797" i="1"/>
  <c r="B1799" i="1"/>
  <c r="H1798" i="1"/>
  <c r="C1798" i="1"/>
  <c r="E1796" i="4" l="1"/>
  <c r="F1796" i="4"/>
  <c r="D1796" i="4"/>
  <c r="C1797" i="4"/>
  <c r="B1798" i="4"/>
  <c r="H1797" i="4"/>
  <c r="F1896" i="3"/>
  <c r="D1896" i="3"/>
  <c r="E1896" i="3"/>
  <c r="B1898" i="3"/>
  <c r="H1897" i="3"/>
  <c r="C1897" i="3"/>
  <c r="F1798" i="1"/>
  <c r="D1798" i="1"/>
  <c r="E1798" i="1"/>
  <c r="B1800" i="1"/>
  <c r="H1799" i="1"/>
  <c r="C1799" i="1"/>
  <c r="H1798" i="4" l="1"/>
  <c r="B1799" i="4"/>
  <c r="C1798" i="4"/>
  <c r="F1797" i="4"/>
  <c r="E1797" i="4"/>
  <c r="D1797" i="4"/>
  <c r="F1897" i="3"/>
  <c r="D1897" i="3"/>
  <c r="E1897" i="3"/>
  <c r="B1899" i="3"/>
  <c r="H1898" i="3"/>
  <c r="C1898" i="3"/>
  <c r="F1799" i="1"/>
  <c r="D1799" i="1"/>
  <c r="E1799" i="1"/>
  <c r="B1801" i="1"/>
  <c r="H1800" i="1"/>
  <c r="C1800" i="1"/>
  <c r="D1798" i="4" l="1"/>
  <c r="E1798" i="4"/>
  <c r="F1798" i="4"/>
  <c r="H1799" i="4"/>
  <c r="B1800" i="4"/>
  <c r="C1799" i="4"/>
  <c r="F1898" i="3"/>
  <c r="D1898" i="3"/>
  <c r="E1898" i="3"/>
  <c r="B1900" i="3"/>
  <c r="H1899" i="3"/>
  <c r="C1899" i="3"/>
  <c r="F1800" i="1"/>
  <c r="D1800" i="1"/>
  <c r="E1800" i="1"/>
  <c r="B1802" i="1"/>
  <c r="H1801" i="1"/>
  <c r="C1801" i="1"/>
  <c r="H1800" i="4" l="1"/>
  <c r="B1801" i="4"/>
  <c r="C1800" i="4"/>
  <c r="F1799" i="4"/>
  <c r="D1799" i="4"/>
  <c r="E1799" i="4"/>
  <c r="F1899" i="3"/>
  <c r="D1899" i="3"/>
  <c r="E1899" i="3"/>
  <c r="B1901" i="3"/>
  <c r="H1900" i="3"/>
  <c r="C1900" i="3"/>
  <c r="F1801" i="1"/>
  <c r="D1801" i="1"/>
  <c r="E1801" i="1"/>
  <c r="B1803" i="1"/>
  <c r="H1802" i="1"/>
  <c r="C1802" i="1"/>
  <c r="E1800" i="4" l="1"/>
  <c r="F1800" i="4"/>
  <c r="D1800" i="4"/>
  <c r="C1801" i="4"/>
  <c r="H1801" i="4"/>
  <c r="B1802" i="4"/>
  <c r="F1900" i="3"/>
  <c r="D1900" i="3"/>
  <c r="E1900" i="3"/>
  <c r="B1902" i="3"/>
  <c r="H1901" i="3"/>
  <c r="C1901" i="3"/>
  <c r="F1802" i="1"/>
  <c r="D1802" i="1"/>
  <c r="E1802" i="1"/>
  <c r="B1804" i="1"/>
  <c r="H1803" i="1"/>
  <c r="C1803" i="1"/>
  <c r="H1802" i="4" l="1"/>
  <c r="B1803" i="4"/>
  <c r="C1802" i="4"/>
  <c r="F1801" i="4"/>
  <c r="E1801" i="4"/>
  <c r="D1801" i="4"/>
  <c r="B1903" i="3"/>
  <c r="H1902" i="3"/>
  <c r="C1902" i="3"/>
  <c r="F1901" i="3"/>
  <c r="D1901" i="3"/>
  <c r="E1901" i="3"/>
  <c r="F1803" i="1"/>
  <c r="D1803" i="1"/>
  <c r="E1803" i="1"/>
  <c r="B1805" i="1"/>
  <c r="H1804" i="1"/>
  <c r="C1804" i="1"/>
  <c r="E1802" i="4" l="1"/>
  <c r="F1802" i="4"/>
  <c r="D1802" i="4"/>
  <c r="C1803" i="4"/>
  <c r="H1803" i="4"/>
  <c r="B1804" i="4"/>
  <c r="F1902" i="3"/>
  <c r="D1902" i="3"/>
  <c r="E1902" i="3"/>
  <c r="B1904" i="3"/>
  <c r="H1903" i="3"/>
  <c r="C1903" i="3"/>
  <c r="F1804" i="1"/>
  <c r="D1804" i="1"/>
  <c r="E1804" i="1"/>
  <c r="B1806" i="1"/>
  <c r="H1805" i="1"/>
  <c r="C1805" i="1"/>
  <c r="H1804" i="4" l="1"/>
  <c r="B1805" i="4"/>
  <c r="C1804" i="4"/>
  <c r="F1803" i="4"/>
  <c r="D1803" i="4"/>
  <c r="E1803" i="4"/>
  <c r="F1903" i="3"/>
  <c r="D1903" i="3"/>
  <c r="E1903" i="3"/>
  <c r="B1905" i="3"/>
  <c r="H1904" i="3"/>
  <c r="C1904" i="3"/>
  <c r="F1805" i="1"/>
  <c r="D1805" i="1"/>
  <c r="E1805" i="1"/>
  <c r="B1807" i="1"/>
  <c r="H1806" i="1"/>
  <c r="C1806" i="1"/>
  <c r="E1804" i="4" l="1"/>
  <c r="F1804" i="4"/>
  <c r="D1804" i="4"/>
  <c r="C1805" i="4"/>
  <c r="H1805" i="4"/>
  <c r="B1806" i="4"/>
  <c r="B1906" i="3"/>
  <c r="H1905" i="3"/>
  <c r="C1905" i="3"/>
  <c r="F1904" i="3"/>
  <c r="D1904" i="3"/>
  <c r="E1904" i="3"/>
  <c r="F1806" i="1"/>
  <c r="D1806" i="1"/>
  <c r="E1806" i="1"/>
  <c r="B1808" i="1"/>
  <c r="H1807" i="1"/>
  <c r="C1807" i="1"/>
  <c r="H1806" i="4" l="1"/>
  <c r="B1807" i="4"/>
  <c r="C1806" i="4"/>
  <c r="F1805" i="4"/>
  <c r="E1805" i="4"/>
  <c r="D1805" i="4"/>
  <c r="F1905" i="3"/>
  <c r="D1905" i="3"/>
  <c r="E1905" i="3"/>
  <c r="B1907" i="3"/>
  <c r="H1906" i="3"/>
  <c r="C1906" i="3"/>
  <c r="D1807" i="1"/>
  <c r="E1807" i="1"/>
  <c r="F1807" i="1"/>
  <c r="C1808" i="1"/>
  <c r="B1809" i="1"/>
  <c r="H1808" i="1"/>
  <c r="E1806" i="4" l="1"/>
  <c r="F1806" i="4"/>
  <c r="D1806" i="4"/>
  <c r="C1807" i="4"/>
  <c r="H1807" i="4"/>
  <c r="B1808" i="4"/>
  <c r="F1906" i="3"/>
  <c r="D1906" i="3"/>
  <c r="E1906" i="3"/>
  <c r="B1908" i="3"/>
  <c r="H1907" i="3"/>
  <c r="C1907" i="3"/>
  <c r="B1810" i="1"/>
  <c r="H1809" i="1"/>
  <c r="C1809" i="1"/>
  <c r="F1808" i="1"/>
  <c r="E1808" i="1"/>
  <c r="D1808" i="1"/>
  <c r="H1808" i="4" l="1"/>
  <c r="B1809" i="4"/>
  <c r="C1808" i="4"/>
  <c r="F1807" i="4"/>
  <c r="D1807" i="4"/>
  <c r="E1807" i="4"/>
  <c r="F1907" i="3"/>
  <c r="D1907" i="3"/>
  <c r="E1907" i="3"/>
  <c r="B1909" i="3"/>
  <c r="H1908" i="3"/>
  <c r="C1908" i="3"/>
  <c r="F1809" i="1"/>
  <c r="D1809" i="1"/>
  <c r="E1809" i="1"/>
  <c r="B1811" i="1"/>
  <c r="H1810" i="1"/>
  <c r="C1810" i="1"/>
  <c r="E1808" i="4" l="1"/>
  <c r="F1808" i="4"/>
  <c r="D1808" i="4"/>
  <c r="C1809" i="4"/>
  <c r="H1809" i="4"/>
  <c r="B1810" i="4"/>
  <c r="F1908" i="3"/>
  <c r="D1908" i="3"/>
  <c r="E1908" i="3"/>
  <c r="B1910" i="3"/>
  <c r="H1909" i="3"/>
  <c r="C1909" i="3"/>
  <c r="F1810" i="1"/>
  <c r="D1810" i="1"/>
  <c r="E1810" i="1"/>
  <c r="B1812" i="1"/>
  <c r="H1811" i="1"/>
  <c r="C1811" i="1"/>
  <c r="H1810" i="4" l="1"/>
  <c r="B1811" i="4"/>
  <c r="C1810" i="4"/>
  <c r="F1809" i="4"/>
  <c r="E1809" i="4"/>
  <c r="D1809" i="4"/>
  <c r="F1909" i="3"/>
  <c r="D1909" i="3"/>
  <c r="E1909" i="3"/>
  <c r="B1911" i="3"/>
  <c r="H1910" i="3"/>
  <c r="C1910" i="3"/>
  <c r="F1811" i="1"/>
  <c r="D1811" i="1"/>
  <c r="E1811" i="1"/>
  <c r="B1813" i="1"/>
  <c r="H1812" i="1"/>
  <c r="C1812" i="1"/>
  <c r="E1810" i="4" l="1"/>
  <c r="F1810" i="4"/>
  <c r="D1810" i="4"/>
  <c r="C1811" i="4"/>
  <c r="H1811" i="4"/>
  <c r="B1812" i="4"/>
  <c r="F1910" i="3"/>
  <c r="D1910" i="3"/>
  <c r="E1910" i="3"/>
  <c r="B1912" i="3"/>
  <c r="H1911" i="3"/>
  <c r="C1911" i="3"/>
  <c r="F1812" i="1"/>
  <c r="D1812" i="1"/>
  <c r="E1812" i="1"/>
  <c r="B1814" i="1"/>
  <c r="H1813" i="1"/>
  <c r="C1813" i="1"/>
  <c r="H1812" i="4" l="1"/>
  <c r="B1813" i="4"/>
  <c r="C1812" i="4"/>
  <c r="F1811" i="4"/>
  <c r="D1811" i="4"/>
  <c r="E1811" i="4"/>
  <c r="F1911" i="3"/>
  <c r="D1911" i="3"/>
  <c r="E1911" i="3"/>
  <c r="B1913" i="3"/>
  <c r="H1912" i="3"/>
  <c r="C1912" i="3"/>
  <c r="F1813" i="1"/>
  <c r="E1813" i="1"/>
  <c r="D1813" i="1"/>
  <c r="B1815" i="1"/>
  <c r="H1814" i="1"/>
  <c r="C1814" i="1"/>
  <c r="E1812" i="4" l="1"/>
  <c r="F1812" i="4"/>
  <c r="D1812" i="4"/>
  <c r="C1813" i="4"/>
  <c r="B1814" i="4"/>
  <c r="H1813" i="4"/>
  <c r="F1912" i="3"/>
  <c r="D1912" i="3"/>
  <c r="E1912" i="3"/>
  <c r="B1914" i="3"/>
  <c r="H1913" i="3"/>
  <c r="C1913" i="3"/>
  <c r="F1814" i="1"/>
  <c r="D1814" i="1"/>
  <c r="E1814" i="1"/>
  <c r="B1816" i="1"/>
  <c r="H1815" i="1"/>
  <c r="C1815" i="1"/>
  <c r="C1814" i="4" l="1"/>
  <c r="B1815" i="4"/>
  <c r="H1814" i="4"/>
  <c r="E1813" i="4"/>
  <c r="D1813" i="4"/>
  <c r="F1813" i="4"/>
  <c r="F1913" i="3"/>
  <c r="D1913" i="3"/>
  <c r="E1913" i="3"/>
  <c r="B1915" i="3"/>
  <c r="H1914" i="3"/>
  <c r="C1914" i="3"/>
  <c r="F1815" i="1"/>
  <c r="D1815" i="1"/>
  <c r="E1815" i="1"/>
  <c r="B1817" i="1"/>
  <c r="H1816" i="1"/>
  <c r="C1816" i="1"/>
  <c r="E1814" i="4" l="1"/>
  <c r="F1814" i="4"/>
  <c r="D1814" i="4"/>
  <c r="C1815" i="4"/>
  <c r="H1815" i="4"/>
  <c r="B1816" i="4"/>
  <c r="F1914" i="3"/>
  <c r="D1914" i="3"/>
  <c r="E1914" i="3"/>
  <c r="B1916" i="3"/>
  <c r="H1915" i="3"/>
  <c r="C1915" i="3"/>
  <c r="F1816" i="1"/>
  <c r="D1816" i="1"/>
  <c r="E1816" i="1"/>
  <c r="B1818" i="1"/>
  <c r="H1817" i="1"/>
  <c r="C1817" i="1"/>
  <c r="C1816" i="4" l="1"/>
  <c r="H1816" i="4"/>
  <c r="B1817" i="4"/>
  <c r="E1815" i="4"/>
  <c r="D1815" i="4"/>
  <c r="F1815" i="4"/>
  <c r="F1915" i="3"/>
  <c r="D1915" i="3"/>
  <c r="E1915" i="3"/>
  <c r="B1917" i="3"/>
  <c r="H1916" i="3"/>
  <c r="C1916" i="3"/>
  <c r="F1817" i="1"/>
  <c r="E1817" i="1"/>
  <c r="D1817" i="1"/>
  <c r="B1819" i="1"/>
  <c r="H1818" i="1"/>
  <c r="C1818" i="1"/>
  <c r="C1817" i="4" l="1"/>
  <c r="H1817" i="4"/>
  <c r="B1818" i="4"/>
  <c r="E1816" i="4"/>
  <c r="F1816" i="4"/>
  <c r="D1816" i="4"/>
  <c r="F1916" i="3"/>
  <c r="D1916" i="3"/>
  <c r="E1916" i="3"/>
  <c r="B1918" i="3"/>
  <c r="H1917" i="3"/>
  <c r="C1917" i="3"/>
  <c r="F1818" i="1"/>
  <c r="D1818" i="1"/>
  <c r="E1818" i="1"/>
  <c r="B1820" i="1"/>
  <c r="H1819" i="1"/>
  <c r="C1819" i="1"/>
  <c r="C1818" i="4" l="1"/>
  <c r="H1818" i="4"/>
  <c r="B1819" i="4"/>
  <c r="E1817" i="4"/>
  <c r="D1817" i="4"/>
  <c r="F1817" i="4"/>
  <c r="F1917" i="3"/>
  <c r="D1917" i="3"/>
  <c r="E1917" i="3"/>
  <c r="B1919" i="3"/>
  <c r="H1918" i="3"/>
  <c r="C1918" i="3"/>
  <c r="F1819" i="1"/>
  <c r="D1819" i="1"/>
  <c r="E1819" i="1"/>
  <c r="B1821" i="1"/>
  <c r="H1820" i="1"/>
  <c r="C1820" i="1"/>
  <c r="C1819" i="4" l="1"/>
  <c r="H1819" i="4"/>
  <c r="B1820" i="4"/>
  <c r="E1818" i="4"/>
  <c r="F1818" i="4"/>
  <c r="D1818" i="4"/>
  <c r="F1918" i="3"/>
  <c r="D1918" i="3"/>
  <c r="E1918" i="3"/>
  <c r="B1920" i="3"/>
  <c r="H1919" i="3"/>
  <c r="C1919" i="3"/>
  <c r="F1820" i="1"/>
  <c r="D1820" i="1"/>
  <c r="E1820" i="1"/>
  <c r="B1822" i="1"/>
  <c r="H1821" i="1"/>
  <c r="C1821" i="1"/>
  <c r="C1820" i="4" l="1"/>
  <c r="B1821" i="4"/>
  <c r="H1820" i="4"/>
  <c r="E1819" i="4"/>
  <c r="D1819" i="4"/>
  <c r="F1819" i="4"/>
  <c r="F1919" i="3"/>
  <c r="D1919" i="3"/>
  <c r="E1919" i="3"/>
  <c r="B1921" i="3"/>
  <c r="H1920" i="3"/>
  <c r="C1920" i="3"/>
  <c r="F1821" i="1"/>
  <c r="D1821" i="1"/>
  <c r="E1821" i="1"/>
  <c r="B1823" i="1"/>
  <c r="H1822" i="1"/>
  <c r="C1822" i="1"/>
  <c r="E1820" i="4" l="1"/>
  <c r="F1820" i="4"/>
  <c r="D1820" i="4"/>
  <c r="C1821" i="4"/>
  <c r="H1821" i="4"/>
  <c r="B1822" i="4"/>
  <c r="F1920" i="3"/>
  <c r="D1920" i="3"/>
  <c r="E1920" i="3"/>
  <c r="B1922" i="3"/>
  <c r="H1921" i="3"/>
  <c r="C1921" i="3"/>
  <c r="F1822" i="1"/>
  <c r="D1822" i="1"/>
  <c r="E1822" i="1"/>
  <c r="B1824" i="1"/>
  <c r="H1823" i="1"/>
  <c r="C1823" i="1"/>
  <c r="C1822" i="4" l="1"/>
  <c r="H1822" i="4"/>
  <c r="B1823" i="4"/>
  <c r="E1821" i="4"/>
  <c r="D1821" i="4"/>
  <c r="F1821" i="4"/>
  <c r="F1921" i="3"/>
  <c r="D1921" i="3"/>
  <c r="E1921" i="3"/>
  <c r="B1923" i="3"/>
  <c r="H1922" i="3"/>
  <c r="C1922" i="3"/>
  <c r="F1823" i="1"/>
  <c r="D1823" i="1"/>
  <c r="E1823" i="1"/>
  <c r="B1825" i="1"/>
  <c r="H1824" i="1"/>
  <c r="C1824" i="1"/>
  <c r="C1823" i="4" l="1"/>
  <c r="H1823" i="4"/>
  <c r="B1824" i="4"/>
  <c r="E1822" i="4"/>
  <c r="F1822" i="4"/>
  <c r="D1822" i="4"/>
  <c r="F1922" i="3"/>
  <c r="D1922" i="3"/>
  <c r="E1922" i="3"/>
  <c r="B1924" i="3"/>
  <c r="H1923" i="3"/>
  <c r="C1923" i="3"/>
  <c r="F1824" i="1"/>
  <c r="D1824" i="1"/>
  <c r="E1824" i="1"/>
  <c r="B1826" i="1"/>
  <c r="H1825" i="1"/>
  <c r="C1825" i="1"/>
  <c r="C1824" i="4" l="1"/>
  <c r="H1824" i="4"/>
  <c r="B1825" i="4"/>
  <c r="E1823" i="4"/>
  <c r="D1823" i="4"/>
  <c r="F1823" i="4"/>
  <c r="F1923" i="3"/>
  <c r="D1923" i="3"/>
  <c r="E1923" i="3"/>
  <c r="B1925" i="3"/>
  <c r="H1924" i="3"/>
  <c r="C1924" i="3"/>
  <c r="D1825" i="1"/>
  <c r="E1825" i="1"/>
  <c r="F1825" i="1"/>
  <c r="C1826" i="1"/>
  <c r="B1827" i="1"/>
  <c r="H1826" i="1"/>
  <c r="C1825" i="4" l="1"/>
  <c r="B1826" i="4"/>
  <c r="H1825" i="4"/>
  <c r="E1824" i="4"/>
  <c r="F1824" i="4"/>
  <c r="D1824" i="4"/>
  <c r="F1924" i="3"/>
  <c r="D1924" i="3"/>
  <c r="E1924" i="3"/>
  <c r="B1926" i="3"/>
  <c r="H1925" i="3"/>
  <c r="C1925" i="3"/>
  <c r="C1827" i="1"/>
  <c r="B1828" i="1"/>
  <c r="H1827" i="1"/>
  <c r="F1826" i="1"/>
  <c r="D1826" i="1"/>
  <c r="E1826" i="1"/>
  <c r="E1825" i="4" l="1"/>
  <c r="D1825" i="4"/>
  <c r="F1825" i="4"/>
  <c r="C1826" i="4"/>
  <c r="H1826" i="4"/>
  <c r="B1827" i="4"/>
  <c r="F1925" i="3"/>
  <c r="D1925" i="3"/>
  <c r="E1925" i="3"/>
  <c r="B1927" i="3"/>
  <c r="H1926" i="3"/>
  <c r="C1926" i="3"/>
  <c r="E1827" i="1"/>
  <c r="F1827" i="1"/>
  <c r="D1827" i="1"/>
  <c r="H1828" i="1"/>
  <c r="C1828" i="1"/>
  <c r="B1829" i="1"/>
  <c r="C1827" i="4" l="1"/>
  <c r="H1827" i="4"/>
  <c r="B1828" i="4"/>
  <c r="E1826" i="4"/>
  <c r="F1826" i="4"/>
  <c r="D1826" i="4"/>
  <c r="F1926" i="3"/>
  <c r="D1926" i="3"/>
  <c r="E1926" i="3"/>
  <c r="B1928" i="3"/>
  <c r="H1927" i="3"/>
  <c r="C1927" i="3"/>
  <c r="E1828" i="1"/>
  <c r="F1828" i="1"/>
  <c r="D1828" i="1"/>
  <c r="H1829" i="1"/>
  <c r="C1829" i="1"/>
  <c r="B1830" i="1"/>
  <c r="C1828" i="4" l="1"/>
  <c r="H1828" i="4"/>
  <c r="B1829" i="4"/>
  <c r="E1827" i="4"/>
  <c r="D1827" i="4"/>
  <c r="F1827" i="4"/>
  <c r="F1927" i="3"/>
  <c r="D1927" i="3"/>
  <c r="E1927" i="3"/>
  <c r="B1929" i="3"/>
  <c r="H1928" i="3"/>
  <c r="C1928" i="3"/>
  <c r="E1829" i="1"/>
  <c r="F1829" i="1"/>
  <c r="D1829" i="1"/>
  <c r="H1830" i="1"/>
  <c r="C1830" i="1"/>
  <c r="B1831" i="1"/>
  <c r="C1829" i="4" l="1"/>
  <c r="H1829" i="4"/>
  <c r="B1830" i="4"/>
  <c r="E1828" i="4"/>
  <c r="F1828" i="4"/>
  <c r="D1828" i="4"/>
  <c r="F1928" i="3"/>
  <c r="D1928" i="3"/>
  <c r="E1928" i="3"/>
  <c r="B1930" i="3"/>
  <c r="H1929" i="3"/>
  <c r="C1929" i="3"/>
  <c r="E1830" i="1"/>
  <c r="F1830" i="1"/>
  <c r="D1830" i="1"/>
  <c r="H1831" i="1"/>
  <c r="C1831" i="1"/>
  <c r="B1832" i="1"/>
  <c r="C1830" i="4" l="1"/>
  <c r="H1830" i="4"/>
  <c r="B1831" i="4"/>
  <c r="E1829" i="4"/>
  <c r="D1829" i="4"/>
  <c r="F1829" i="4"/>
  <c r="F1929" i="3"/>
  <c r="D1929" i="3"/>
  <c r="E1929" i="3"/>
  <c r="B1931" i="3"/>
  <c r="H1930" i="3"/>
  <c r="C1930" i="3"/>
  <c r="E1831" i="1"/>
  <c r="F1831" i="1"/>
  <c r="D1831" i="1"/>
  <c r="H1832" i="1"/>
  <c r="B1833" i="1"/>
  <c r="C1832" i="1"/>
  <c r="C1831" i="4" l="1"/>
  <c r="H1831" i="4"/>
  <c r="B1832" i="4"/>
  <c r="E1830" i="4"/>
  <c r="D1830" i="4"/>
  <c r="F1830" i="4"/>
  <c r="F1930" i="3"/>
  <c r="D1930" i="3"/>
  <c r="E1930" i="3"/>
  <c r="B1932" i="3"/>
  <c r="H1931" i="3"/>
  <c r="C1931" i="3"/>
  <c r="H1833" i="1"/>
  <c r="C1833" i="1"/>
  <c r="B1834" i="1"/>
  <c r="E1832" i="1"/>
  <c r="F1832" i="1"/>
  <c r="D1832" i="1"/>
  <c r="C1832" i="4" l="1"/>
  <c r="H1832" i="4"/>
  <c r="B1833" i="4"/>
  <c r="E1831" i="4"/>
  <c r="D1831" i="4"/>
  <c r="F1831" i="4"/>
  <c r="F1931" i="3"/>
  <c r="D1931" i="3"/>
  <c r="E1931" i="3"/>
  <c r="B1933" i="3"/>
  <c r="H1932" i="3"/>
  <c r="C1932" i="3"/>
  <c r="H1834" i="1"/>
  <c r="C1834" i="1"/>
  <c r="B1835" i="1"/>
  <c r="E1833" i="1"/>
  <c r="F1833" i="1"/>
  <c r="D1833" i="1"/>
  <c r="C1833" i="4" l="1"/>
  <c r="H1833" i="4"/>
  <c r="B1834" i="4"/>
  <c r="E1832" i="4"/>
  <c r="F1832" i="4"/>
  <c r="D1832" i="4"/>
  <c r="F1932" i="3"/>
  <c r="D1932" i="3"/>
  <c r="E1932" i="3"/>
  <c r="B1934" i="3"/>
  <c r="H1933" i="3"/>
  <c r="C1933" i="3"/>
  <c r="C1835" i="1"/>
  <c r="B1836" i="1"/>
  <c r="H1835" i="1"/>
  <c r="D1834" i="1"/>
  <c r="E1834" i="1"/>
  <c r="F1834" i="1"/>
  <c r="C1834" i="4" l="1"/>
  <c r="H1834" i="4"/>
  <c r="B1835" i="4"/>
  <c r="E1833" i="4"/>
  <c r="D1833" i="4"/>
  <c r="F1833" i="4"/>
  <c r="F1933" i="3"/>
  <c r="D1933" i="3"/>
  <c r="E1933" i="3"/>
  <c r="B1935" i="3"/>
  <c r="H1934" i="3"/>
  <c r="C1934" i="3"/>
  <c r="E1835" i="1"/>
  <c r="F1835" i="1"/>
  <c r="D1835" i="1"/>
  <c r="H1836" i="1"/>
  <c r="C1836" i="1"/>
  <c r="B1837" i="1"/>
  <c r="C1835" i="4" l="1"/>
  <c r="H1835" i="4"/>
  <c r="B1836" i="4"/>
  <c r="E1834" i="4"/>
  <c r="F1834" i="4"/>
  <c r="D1834" i="4"/>
  <c r="F1934" i="3"/>
  <c r="D1934" i="3"/>
  <c r="E1934" i="3"/>
  <c r="B1936" i="3"/>
  <c r="H1935" i="3"/>
  <c r="C1935" i="3"/>
  <c r="E1836" i="1"/>
  <c r="F1836" i="1"/>
  <c r="D1836" i="1"/>
  <c r="H1837" i="1"/>
  <c r="C1837" i="1"/>
  <c r="B1838" i="1"/>
  <c r="C1836" i="4" l="1"/>
  <c r="H1836" i="4"/>
  <c r="B1837" i="4"/>
  <c r="E1835" i="4"/>
  <c r="D1835" i="4"/>
  <c r="F1835" i="4"/>
  <c r="F1935" i="3"/>
  <c r="D1935" i="3"/>
  <c r="E1935" i="3"/>
  <c r="B1937" i="3"/>
  <c r="H1936" i="3"/>
  <c r="C1936" i="3"/>
  <c r="E1837" i="1"/>
  <c r="F1837" i="1"/>
  <c r="D1837" i="1"/>
  <c r="H1838" i="1"/>
  <c r="C1838" i="1"/>
  <c r="B1839" i="1"/>
  <c r="C1837" i="4" l="1"/>
  <c r="H1837" i="4"/>
  <c r="B1838" i="4"/>
  <c r="E1836" i="4"/>
  <c r="D1836" i="4"/>
  <c r="F1836" i="4"/>
  <c r="F1936" i="3"/>
  <c r="D1936" i="3"/>
  <c r="E1936" i="3"/>
  <c r="B1938" i="3"/>
  <c r="H1937" i="3"/>
  <c r="C1937" i="3"/>
  <c r="E1838" i="1"/>
  <c r="F1838" i="1"/>
  <c r="D1838" i="1"/>
  <c r="H1839" i="1"/>
  <c r="C1839" i="1"/>
  <c r="B1840" i="1"/>
  <c r="C1838" i="4" l="1"/>
  <c r="H1838" i="4"/>
  <c r="B1839" i="4"/>
  <c r="E1837" i="4"/>
  <c r="D1837" i="4"/>
  <c r="F1837" i="4"/>
  <c r="F1937" i="3"/>
  <c r="D1937" i="3"/>
  <c r="E1937" i="3"/>
  <c r="B1939" i="3"/>
  <c r="H1938" i="3"/>
  <c r="C1938" i="3"/>
  <c r="E1839" i="1"/>
  <c r="F1839" i="1"/>
  <c r="D1839" i="1"/>
  <c r="H1840" i="1"/>
  <c r="C1840" i="1"/>
  <c r="B1841" i="1"/>
  <c r="C1839" i="4" l="1"/>
  <c r="H1839" i="4"/>
  <c r="B1840" i="4"/>
  <c r="E1838" i="4"/>
  <c r="F1838" i="4"/>
  <c r="D1838" i="4"/>
  <c r="F1938" i="3"/>
  <c r="D1938" i="3"/>
  <c r="E1938" i="3"/>
  <c r="B1940" i="3"/>
  <c r="H1939" i="3"/>
  <c r="C1939" i="3"/>
  <c r="E1840" i="1"/>
  <c r="F1840" i="1"/>
  <c r="D1840" i="1"/>
  <c r="H1841" i="1"/>
  <c r="C1841" i="1"/>
  <c r="B1842" i="1"/>
  <c r="C1840" i="4" l="1"/>
  <c r="H1840" i="4"/>
  <c r="B1841" i="4"/>
  <c r="E1839" i="4"/>
  <c r="D1839" i="4"/>
  <c r="F1839" i="4"/>
  <c r="F1939" i="3"/>
  <c r="D1939" i="3"/>
  <c r="E1939" i="3"/>
  <c r="B1941" i="3"/>
  <c r="H1940" i="3"/>
  <c r="C1940" i="3"/>
  <c r="E1841" i="1"/>
  <c r="F1841" i="1"/>
  <c r="D1841" i="1"/>
  <c r="H1842" i="1"/>
  <c r="C1842" i="1"/>
  <c r="B1843" i="1"/>
  <c r="C1841" i="4" l="1"/>
  <c r="H1841" i="4"/>
  <c r="B1842" i="4"/>
  <c r="E1840" i="4"/>
  <c r="F1840" i="4"/>
  <c r="D1840" i="4"/>
  <c r="F1940" i="3"/>
  <c r="D1940" i="3"/>
  <c r="E1940" i="3"/>
  <c r="B1942" i="3"/>
  <c r="H1941" i="3"/>
  <c r="C1941" i="3"/>
  <c r="H1843" i="1"/>
  <c r="C1843" i="1"/>
  <c r="B1844" i="1"/>
  <c r="E1842" i="1"/>
  <c r="F1842" i="1"/>
  <c r="D1842" i="1"/>
  <c r="C1842" i="4" l="1"/>
  <c r="H1842" i="4"/>
  <c r="B1843" i="4"/>
  <c r="E1841" i="4"/>
  <c r="D1841" i="4"/>
  <c r="F1841" i="4"/>
  <c r="F1941" i="3"/>
  <c r="D1941" i="3"/>
  <c r="E1941" i="3"/>
  <c r="B1943" i="3"/>
  <c r="H1942" i="3"/>
  <c r="C1942" i="3"/>
  <c r="C1844" i="1"/>
  <c r="B1845" i="1"/>
  <c r="H1844" i="1"/>
  <c r="D1843" i="1"/>
  <c r="E1843" i="1"/>
  <c r="F1843" i="1"/>
  <c r="C1843" i="4" l="1"/>
  <c r="H1843" i="4"/>
  <c r="B1844" i="4"/>
  <c r="E1842" i="4"/>
  <c r="D1842" i="4"/>
  <c r="F1842" i="4"/>
  <c r="F1942" i="3"/>
  <c r="D1942" i="3"/>
  <c r="E1942" i="3"/>
  <c r="B1944" i="3"/>
  <c r="H1943" i="3"/>
  <c r="C1943" i="3"/>
  <c r="F1844" i="1"/>
  <c r="D1844" i="1"/>
  <c r="E1844" i="1"/>
  <c r="H1845" i="1"/>
  <c r="C1845" i="1"/>
  <c r="B1846" i="1"/>
  <c r="H1844" i="4" l="1"/>
  <c r="B1845" i="4"/>
  <c r="C1844" i="4"/>
  <c r="F1843" i="4"/>
  <c r="E1843" i="4"/>
  <c r="D1843" i="4"/>
  <c r="F1943" i="3"/>
  <c r="D1943" i="3"/>
  <c r="E1943" i="3"/>
  <c r="B1945" i="3"/>
  <c r="H1944" i="3"/>
  <c r="C1944" i="3"/>
  <c r="E1845" i="1"/>
  <c r="F1845" i="1"/>
  <c r="D1845" i="1"/>
  <c r="H1846" i="1"/>
  <c r="C1846" i="1"/>
  <c r="B1847" i="1"/>
  <c r="E1844" i="4" l="1"/>
  <c r="F1844" i="4"/>
  <c r="D1844" i="4"/>
  <c r="C1845" i="4"/>
  <c r="H1845" i="4"/>
  <c r="B1846" i="4"/>
  <c r="F1944" i="3"/>
  <c r="D1944" i="3"/>
  <c r="E1944" i="3"/>
  <c r="B1946" i="3"/>
  <c r="H1945" i="3"/>
  <c r="C1945" i="3"/>
  <c r="E1846" i="1"/>
  <c r="F1846" i="1"/>
  <c r="D1846" i="1"/>
  <c r="H1847" i="1"/>
  <c r="C1847" i="1"/>
  <c r="B1848" i="1"/>
  <c r="H1846" i="4" l="1"/>
  <c r="B1847" i="4"/>
  <c r="C1846" i="4"/>
  <c r="F1845" i="4"/>
  <c r="E1845" i="4"/>
  <c r="D1845" i="4"/>
  <c r="F1945" i="3"/>
  <c r="D1945" i="3"/>
  <c r="E1945" i="3"/>
  <c r="B1947" i="3"/>
  <c r="H1946" i="3"/>
  <c r="C1946" i="3"/>
  <c r="E1847" i="1"/>
  <c r="F1847" i="1"/>
  <c r="D1847" i="1"/>
  <c r="H1848" i="1"/>
  <c r="C1848" i="1"/>
  <c r="B1849" i="1"/>
  <c r="D1846" i="4" l="1"/>
  <c r="E1846" i="4"/>
  <c r="F1846" i="4"/>
  <c r="H1847" i="4"/>
  <c r="B1848" i="4"/>
  <c r="C1847" i="4"/>
  <c r="F1946" i="3"/>
  <c r="D1946" i="3"/>
  <c r="E1946" i="3"/>
  <c r="B1948" i="3"/>
  <c r="H1947" i="3"/>
  <c r="C1947" i="3"/>
  <c r="E1848" i="1"/>
  <c r="F1848" i="1"/>
  <c r="D1848" i="1"/>
  <c r="H1849" i="1"/>
  <c r="C1849" i="1"/>
  <c r="B1850" i="1"/>
  <c r="B1849" i="4" l="1"/>
  <c r="C1848" i="4"/>
  <c r="H1848" i="4"/>
  <c r="F1847" i="4"/>
  <c r="E1847" i="4"/>
  <c r="D1847" i="4"/>
  <c r="F1947" i="3"/>
  <c r="D1947" i="3"/>
  <c r="E1947" i="3"/>
  <c r="B1949" i="3"/>
  <c r="H1948" i="3"/>
  <c r="C1948" i="3"/>
  <c r="E1849" i="1"/>
  <c r="F1849" i="1"/>
  <c r="D1849" i="1"/>
  <c r="H1850" i="1"/>
  <c r="C1850" i="1"/>
  <c r="B1851" i="1"/>
  <c r="B1850" i="4" l="1"/>
  <c r="H1849" i="4"/>
  <c r="C1849" i="4"/>
  <c r="D1848" i="4"/>
  <c r="E1848" i="4"/>
  <c r="F1848" i="4"/>
  <c r="F1948" i="3"/>
  <c r="D1948" i="3"/>
  <c r="E1948" i="3"/>
  <c r="B1950" i="3"/>
  <c r="H1949" i="3"/>
  <c r="C1949" i="3"/>
  <c r="E1850" i="1"/>
  <c r="F1850" i="1"/>
  <c r="D1850" i="1"/>
  <c r="H1851" i="1"/>
  <c r="C1851" i="1"/>
  <c r="B1852" i="1"/>
  <c r="F1849" i="4" l="1"/>
  <c r="E1849" i="4"/>
  <c r="D1849" i="4"/>
  <c r="H1850" i="4"/>
  <c r="B1851" i="4"/>
  <c r="C1850" i="4"/>
  <c r="F1949" i="3"/>
  <c r="D1949" i="3"/>
  <c r="E1949" i="3"/>
  <c r="B1951" i="3"/>
  <c r="H1950" i="3"/>
  <c r="C1950" i="3"/>
  <c r="E1851" i="1"/>
  <c r="D1851" i="1"/>
  <c r="F1851" i="1"/>
  <c r="H1852" i="1"/>
  <c r="C1852" i="1"/>
  <c r="B1853" i="1"/>
  <c r="B1852" i="4" l="1"/>
  <c r="H1851" i="4"/>
  <c r="C1851" i="4"/>
  <c r="D1850" i="4"/>
  <c r="F1850" i="4"/>
  <c r="E1850" i="4"/>
  <c r="F1950" i="3"/>
  <c r="D1950" i="3"/>
  <c r="E1950" i="3"/>
  <c r="B1952" i="3"/>
  <c r="H1951" i="3"/>
  <c r="C1951" i="3"/>
  <c r="E1852" i="1"/>
  <c r="F1852" i="1"/>
  <c r="D1852" i="1"/>
  <c r="H1853" i="1"/>
  <c r="B1854" i="1"/>
  <c r="C1853" i="1"/>
  <c r="F1851" i="4" l="1"/>
  <c r="E1851" i="4"/>
  <c r="D1851" i="4"/>
  <c r="H1852" i="4"/>
  <c r="C1852" i="4"/>
  <c r="B1853" i="4"/>
  <c r="F1951" i="3"/>
  <c r="D1951" i="3"/>
  <c r="E1951" i="3"/>
  <c r="B1953" i="3"/>
  <c r="H1952" i="3"/>
  <c r="C1952" i="3"/>
  <c r="H1854" i="1"/>
  <c r="C1854" i="1"/>
  <c r="B1855" i="1"/>
  <c r="E1853" i="1"/>
  <c r="F1853" i="1"/>
  <c r="D1853" i="1"/>
  <c r="D1852" i="4" l="1"/>
  <c r="F1852" i="4"/>
  <c r="E1852" i="4"/>
  <c r="B1854" i="4"/>
  <c r="H1853" i="4"/>
  <c r="C1853" i="4"/>
  <c r="F1952" i="3"/>
  <c r="D1952" i="3"/>
  <c r="E1952" i="3"/>
  <c r="B1954" i="3"/>
  <c r="H1953" i="3"/>
  <c r="C1953" i="3"/>
  <c r="H1855" i="1"/>
  <c r="C1855" i="1"/>
  <c r="B1856" i="1"/>
  <c r="E1854" i="1"/>
  <c r="F1854" i="1"/>
  <c r="D1854" i="1"/>
  <c r="F1853" i="4" l="1"/>
  <c r="E1853" i="4"/>
  <c r="D1853" i="4"/>
  <c r="H1854" i="4"/>
  <c r="B1855" i="4"/>
  <c r="C1854" i="4"/>
  <c r="F1953" i="3"/>
  <c r="D1953" i="3"/>
  <c r="E1953" i="3"/>
  <c r="B1955" i="3"/>
  <c r="H1954" i="3"/>
  <c r="C1954" i="3"/>
  <c r="H1856" i="1"/>
  <c r="C1856" i="1"/>
  <c r="B1857" i="1"/>
  <c r="E1855" i="1"/>
  <c r="F1855" i="1"/>
  <c r="D1855" i="1"/>
  <c r="C1855" i="4" l="1"/>
  <c r="H1855" i="4"/>
  <c r="B1856" i="4"/>
  <c r="D1854" i="4"/>
  <c r="F1854" i="4"/>
  <c r="E1854" i="4"/>
  <c r="F1954" i="3"/>
  <c r="D1954" i="3"/>
  <c r="E1954" i="3"/>
  <c r="B1956" i="3"/>
  <c r="H1955" i="3"/>
  <c r="C1955" i="3"/>
  <c r="H1857" i="1"/>
  <c r="C1857" i="1"/>
  <c r="B1858" i="1"/>
  <c r="E1856" i="1"/>
  <c r="F1856" i="1"/>
  <c r="D1856" i="1"/>
  <c r="B1857" i="4" l="1"/>
  <c r="C1856" i="4"/>
  <c r="H1856" i="4"/>
  <c r="D1855" i="4"/>
  <c r="E1855" i="4"/>
  <c r="F1855" i="4"/>
  <c r="F1955" i="3"/>
  <c r="D1955" i="3"/>
  <c r="E1955" i="3"/>
  <c r="B1957" i="3"/>
  <c r="H1956" i="3"/>
  <c r="C1956" i="3"/>
  <c r="H1858" i="1"/>
  <c r="C1858" i="1"/>
  <c r="B1859" i="1"/>
  <c r="E1857" i="1"/>
  <c r="F1857" i="1"/>
  <c r="D1857" i="1"/>
  <c r="B1858" i="4" l="1"/>
  <c r="H1857" i="4"/>
  <c r="C1857" i="4"/>
  <c r="D1856" i="4"/>
  <c r="F1856" i="4"/>
  <c r="E1856" i="4"/>
  <c r="F1956" i="3"/>
  <c r="D1956" i="3"/>
  <c r="E1956" i="3"/>
  <c r="B1958" i="3"/>
  <c r="H1957" i="3"/>
  <c r="C1957" i="3"/>
  <c r="H1859" i="1"/>
  <c r="C1859" i="1"/>
  <c r="B1860" i="1"/>
  <c r="E1858" i="1"/>
  <c r="F1858" i="1"/>
  <c r="D1858" i="1"/>
  <c r="H1858" i="4" l="1"/>
  <c r="B1859" i="4"/>
  <c r="C1858" i="4"/>
  <c r="F1857" i="4"/>
  <c r="E1857" i="4"/>
  <c r="D1857" i="4"/>
  <c r="F1957" i="3"/>
  <c r="D1957" i="3"/>
  <c r="E1957" i="3"/>
  <c r="B1959" i="3"/>
  <c r="H1958" i="3"/>
  <c r="C1958" i="3"/>
  <c r="H1860" i="1"/>
  <c r="C1860" i="1"/>
  <c r="B1861" i="1"/>
  <c r="E1859" i="1"/>
  <c r="F1859" i="1"/>
  <c r="D1859" i="1"/>
  <c r="F1858" i="4" l="1"/>
  <c r="E1858" i="4"/>
  <c r="D1858" i="4"/>
  <c r="H1859" i="4"/>
  <c r="B1860" i="4"/>
  <c r="C1859" i="4"/>
  <c r="F1958" i="3"/>
  <c r="D1958" i="3"/>
  <c r="E1958" i="3"/>
  <c r="B1960" i="3"/>
  <c r="H1959" i="3"/>
  <c r="C1959" i="3"/>
  <c r="E1860" i="1"/>
  <c r="F1860" i="1"/>
  <c r="D1860" i="1"/>
  <c r="H1861" i="1"/>
  <c r="C1861" i="1"/>
  <c r="B1862" i="1"/>
  <c r="B1861" i="4" l="1"/>
  <c r="C1860" i="4"/>
  <c r="H1860" i="4"/>
  <c r="D1859" i="4"/>
  <c r="F1859" i="4"/>
  <c r="E1859" i="4"/>
  <c r="F1959" i="3"/>
  <c r="D1959" i="3"/>
  <c r="E1959" i="3"/>
  <c r="B1961" i="3"/>
  <c r="H1960" i="3"/>
  <c r="C1960" i="3"/>
  <c r="D1861" i="1"/>
  <c r="E1861" i="1"/>
  <c r="F1861" i="1"/>
  <c r="C1862" i="1"/>
  <c r="B1863" i="1"/>
  <c r="H1862" i="1"/>
  <c r="B1862" i="4" l="1"/>
  <c r="H1861" i="4"/>
  <c r="C1861" i="4"/>
  <c r="D1860" i="4"/>
  <c r="F1860" i="4"/>
  <c r="E1860" i="4"/>
  <c r="F1960" i="3"/>
  <c r="D1960" i="3"/>
  <c r="E1960" i="3"/>
  <c r="B1962" i="3"/>
  <c r="H1961" i="3"/>
  <c r="C1961" i="3"/>
  <c r="H1863" i="1"/>
  <c r="C1863" i="1"/>
  <c r="B1864" i="1"/>
  <c r="E1862" i="1"/>
  <c r="F1862" i="1"/>
  <c r="D1862" i="1"/>
  <c r="F1861" i="4" l="1"/>
  <c r="E1861" i="4"/>
  <c r="D1861" i="4"/>
  <c r="H1862" i="4"/>
  <c r="B1863" i="4"/>
  <c r="C1862" i="4"/>
  <c r="F1961" i="3"/>
  <c r="D1961" i="3"/>
  <c r="E1961" i="3"/>
  <c r="B1963" i="3"/>
  <c r="H1962" i="3"/>
  <c r="C1962" i="3"/>
  <c r="H1864" i="1"/>
  <c r="C1864" i="1"/>
  <c r="B1865" i="1"/>
  <c r="E1863" i="1"/>
  <c r="F1863" i="1"/>
  <c r="D1863" i="1"/>
  <c r="B1864" i="4" l="1"/>
  <c r="C1863" i="4"/>
  <c r="H1863" i="4"/>
  <c r="D1862" i="4"/>
  <c r="F1862" i="4"/>
  <c r="E1862" i="4"/>
  <c r="F1962" i="3"/>
  <c r="D1962" i="3"/>
  <c r="E1962" i="3"/>
  <c r="B1964" i="3"/>
  <c r="H1963" i="3"/>
  <c r="C1963" i="3"/>
  <c r="H1865" i="1"/>
  <c r="C1865" i="1"/>
  <c r="B1866" i="1"/>
  <c r="E1864" i="1"/>
  <c r="F1864" i="1"/>
  <c r="D1864" i="1"/>
  <c r="B1865" i="4" l="1"/>
  <c r="C1864" i="4"/>
  <c r="H1864" i="4"/>
  <c r="D1863" i="4"/>
  <c r="F1863" i="4"/>
  <c r="E1863" i="4"/>
  <c r="F1963" i="3"/>
  <c r="D1963" i="3"/>
  <c r="E1963" i="3"/>
  <c r="B1965" i="3"/>
  <c r="H1964" i="3"/>
  <c r="C1964" i="3"/>
  <c r="H1866" i="1"/>
  <c r="C1866" i="1"/>
  <c r="B1867" i="1"/>
  <c r="E1865" i="1"/>
  <c r="F1865" i="1"/>
  <c r="D1865" i="1"/>
  <c r="B1866" i="4" l="1"/>
  <c r="H1865" i="4"/>
  <c r="C1865" i="4"/>
  <c r="D1864" i="4"/>
  <c r="F1864" i="4"/>
  <c r="E1864" i="4"/>
  <c r="F1964" i="3"/>
  <c r="D1964" i="3"/>
  <c r="E1964" i="3"/>
  <c r="B1966" i="3"/>
  <c r="H1965" i="3"/>
  <c r="C1965" i="3"/>
  <c r="H1867" i="1"/>
  <c r="C1867" i="1"/>
  <c r="B1868" i="1"/>
  <c r="E1866" i="1"/>
  <c r="F1866" i="1"/>
  <c r="D1866" i="1"/>
  <c r="F1865" i="4" l="1"/>
  <c r="E1865" i="4"/>
  <c r="D1865" i="4"/>
  <c r="H1866" i="4"/>
  <c r="B1867" i="4"/>
  <c r="C1866" i="4"/>
  <c r="F1965" i="3"/>
  <c r="D1965" i="3"/>
  <c r="E1965" i="3"/>
  <c r="B1967" i="3"/>
  <c r="H1966" i="3"/>
  <c r="C1966" i="3"/>
  <c r="H1868" i="1"/>
  <c r="C1868" i="1"/>
  <c r="B1869" i="1"/>
  <c r="E1867" i="1"/>
  <c r="F1867" i="1"/>
  <c r="D1867" i="1"/>
  <c r="B1868" i="4" l="1"/>
  <c r="C1867" i="4"/>
  <c r="H1867" i="4"/>
  <c r="D1866" i="4"/>
  <c r="F1866" i="4"/>
  <c r="E1866" i="4"/>
  <c r="F1966" i="3"/>
  <c r="D1966" i="3"/>
  <c r="E1966" i="3"/>
  <c r="B1968" i="3"/>
  <c r="H1967" i="3"/>
  <c r="C1967" i="3"/>
  <c r="H1869" i="1"/>
  <c r="C1869" i="1"/>
  <c r="B1870" i="1"/>
  <c r="E1868" i="1"/>
  <c r="F1868" i="1"/>
  <c r="D1868" i="1"/>
  <c r="H1868" i="4" l="1"/>
  <c r="B1869" i="4"/>
  <c r="C1868" i="4"/>
  <c r="F1867" i="4"/>
  <c r="E1867" i="4"/>
  <c r="D1867" i="4"/>
  <c r="F1967" i="3"/>
  <c r="D1967" i="3"/>
  <c r="E1967" i="3"/>
  <c r="B1969" i="3"/>
  <c r="H1968" i="3"/>
  <c r="C1968" i="3"/>
  <c r="H1870" i="1"/>
  <c r="B1871" i="1"/>
  <c r="C1870" i="1"/>
  <c r="E1869" i="1"/>
  <c r="F1869" i="1"/>
  <c r="D1869" i="1"/>
  <c r="D1868" i="4" l="1"/>
  <c r="F1868" i="4"/>
  <c r="E1868" i="4"/>
  <c r="B1870" i="4"/>
  <c r="H1869" i="4"/>
  <c r="C1869" i="4"/>
  <c r="F1968" i="3"/>
  <c r="D1968" i="3"/>
  <c r="E1968" i="3"/>
  <c r="B1970" i="3"/>
  <c r="H1969" i="3"/>
  <c r="C1969" i="3"/>
  <c r="D1870" i="1"/>
  <c r="E1870" i="1"/>
  <c r="F1870" i="1"/>
  <c r="C1871" i="1"/>
  <c r="B1872" i="1"/>
  <c r="H1871" i="1"/>
  <c r="F1869" i="4" l="1"/>
  <c r="E1869" i="4"/>
  <c r="D1869" i="4"/>
  <c r="H1870" i="4"/>
  <c r="B1871" i="4"/>
  <c r="C1870" i="4"/>
  <c r="F1969" i="3"/>
  <c r="D1969" i="3"/>
  <c r="E1969" i="3"/>
  <c r="B1971" i="3"/>
  <c r="H1970" i="3"/>
  <c r="C1970" i="3"/>
  <c r="H1872" i="1"/>
  <c r="B1873" i="1"/>
  <c r="C1872" i="1"/>
  <c r="E1871" i="1"/>
  <c r="F1871" i="1"/>
  <c r="D1871" i="1"/>
  <c r="B1872" i="4" l="1"/>
  <c r="C1871" i="4"/>
  <c r="H1871" i="4"/>
  <c r="D1870" i="4"/>
  <c r="F1870" i="4"/>
  <c r="E1870" i="4"/>
  <c r="F1970" i="3"/>
  <c r="D1970" i="3"/>
  <c r="E1970" i="3"/>
  <c r="B1972" i="3"/>
  <c r="H1971" i="3"/>
  <c r="C1971" i="3"/>
  <c r="E1872" i="1"/>
  <c r="F1872" i="1"/>
  <c r="D1872" i="1"/>
  <c r="H1873" i="1"/>
  <c r="C1873" i="1"/>
  <c r="B1874" i="1"/>
  <c r="B1873" i="4" l="1"/>
  <c r="C1872" i="4"/>
  <c r="H1872" i="4"/>
  <c r="D1871" i="4"/>
  <c r="F1871" i="4"/>
  <c r="E1871" i="4"/>
  <c r="F1971" i="3"/>
  <c r="D1971" i="3"/>
  <c r="E1971" i="3"/>
  <c r="B1973" i="3"/>
  <c r="H1972" i="3"/>
  <c r="C1972" i="3"/>
  <c r="E1873" i="1"/>
  <c r="F1873" i="1"/>
  <c r="D1873" i="1"/>
  <c r="H1874" i="1"/>
  <c r="C1874" i="1"/>
  <c r="B1875" i="1"/>
  <c r="B1874" i="4" l="1"/>
  <c r="H1873" i="4"/>
  <c r="C1873" i="4"/>
  <c r="D1872" i="4"/>
  <c r="F1872" i="4"/>
  <c r="E1872" i="4"/>
  <c r="F1972" i="3"/>
  <c r="D1972" i="3"/>
  <c r="E1972" i="3"/>
  <c r="B1974" i="3"/>
  <c r="H1973" i="3"/>
  <c r="C1973" i="3"/>
  <c r="E1874" i="1"/>
  <c r="F1874" i="1"/>
  <c r="D1874" i="1"/>
  <c r="H1875" i="1"/>
  <c r="C1875" i="1"/>
  <c r="B1876" i="1"/>
  <c r="D1873" i="4" l="1"/>
  <c r="F1873" i="4"/>
  <c r="E1873" i="4"/>
  <c r="B1875" i="4"/>
  <c r="C1874" i="4"/>
  <c r="H1874" i="4"/>
  <c r="F1973" i="3"/>
  <c r="D1973" i="3"/>
  <c r="E1973" i="3"/>
  <c r="B1975" i="3"/>
  <c r="H1974" i="3"/>
  <c r="C1974" i="3"/>
  <c r="E1875" i="1"/>
  <c r="F1875" i="1"/>
  <c r="D1875" i="1"/>
  <c r="H1876" i="1"/>
  <c r="C1876" i="1"/>
  <c r="B1877" i="1"/>
  <c r="E1874" i="4" l="1"/>
  <c r="D1874" i="4"/>
  <c r="F1874" i="4"/>
  <c r="H1875" i="4"/>
  <c r="B1876" i="4"/>
  <c r="C1875" i="4"/>
  <c r="F1974" i="3"/>
  <c r="D1974" i="3"/>
  <c r="E1974" i="3"/>
  <c r="B1976" i="3"/>
  <c r="H1975" i="3"/>
  <c r="C1975" i="3"/>
  <c r="E1876" i="1"/>
  <c r="F1876" i="1"/>
  <c r="D1876" i="1"/>
  <c r="H1877" i="1"/>
  <c r="C1877" i="1"/>
  <c r="B1878" i="1"/>
  <c r="B1877" i="4" l="1"/>
  <c r="C1876" i="4"/>
  <c r="H1876" i="4"/>
  <c r="D1875" i="4"/>
  <c r="F1875" i="4"/>
  <c r="E1875" i="4"/>
  <c r="F1975" i="3"/>
  <c r="D1975" i="3"/>
  <c r="E1975" i="3"/>
  <c r="B1977" i="3"/>
  <c r="H1976" i="3"/>
  <c r="C1976" i="3"/>
  <c r="E1877" i="1"/>
  <c r="F1877" i="1"/>
  <c r="D1877" i="1"/>
  <c r="H1878" i="1"/>
  <c r="C1878" i="1"/>
  <c r="B1879" i="1"/>
  <c r="B1878" i="4" l="1"/>
  <c r="H1877" i="4"/>
  <c r="C1877" i="4"/>
  <c r="D1876" i="4"/>
  <c r="F1876" i="4"/>
  <c r="E1876" i="4"/>
  <c r="F1976" i="3"/>
  <c r="D1976" i="3"/>
  <c r="E1976" i="3"/>
  <c r="B1978" i="3"/>
  <c r="H1977" i="3"/>
  <c r="C1977" i="3"/>
  <c r="H1879" i="1"/>
  <c r="C1879" i="1"/>
  <c r="B1880" i="1"/>
  <c r="E1878" i="1"/>
  <c r="F1878" i="1"/>
  <c r="D1878" i="1"/>
  <c r="F1877" i="4" l="1"/>
  <c r="E1877" i="4"/>
  <c r="D1877" i="4"/>
  <c r="H1878" i="4"/>
  <c r="B1879" i="4"/>
  <c r="C1878" i="4"/>
  <c r="F1977" i="3"/>
  <c r="D1977" i="3"/>
  <c r="E1977" i="3"/>
  <c r="B1979" i="3"/>
  <c r="H1978" i="3"/>
  <c r="C1978" i="3"/>
  <c r="C1880" i="1"/>
  <c r="B1881" i="1"/>
  <c r="H1880" i="1"/>
  <c r="D1879" i="1"/>
  <c r="E1879" i="1"/>
  <c r="F1879" i="1"/>
  <c r="B1880" i="4" l="1"/>
  <c r="C1879" i="4"/>
  <c r="H1879" i="4"/>
  <c r="D1878" i="4"/>
  <c r="E1878" i="4"/>
  <c r="F1878" i="4"/>
  <c r="F1978" i="3"/>
  <c r="D1978" i="3"/>
  <c r="E1978" i="3"/>
  <c r="B1980" i="3"/>
  <c r="H1979" i="3"/>
  <c r="C1979" i="3"/>
  <c r="E1880" i="1"/>
  <c r="F1880" i="1"/>
  <c r="D1880" i="1"/>
  <c r="H1881" i="1"/>
  <c r="C1881" i="1"/>
  <c r="B1882" i="1"/>
  <c r="B1881" i="4" l="1"/>
  <c r="C1880" i="4"/>
  <c r="H1880" i="4"/>
  <c r="D1879" i="4"/>
  <c r="E1879" i="4"/>
  <c r="F1879" i="4"/>
  <c r="F1979" i="3"/>
  <c r="D1979" i="3"/>
  <c r="E1979" i="3"/>
  <c r="B1981" i="3"/>
  <c r="H1980" i="3"/>
  <c r="C1980" i="3"/>
  <c r="E1881" i="1"/>
  <c r="F1881" i="1"/>
  <c r="D1881" i="1"/>
  <c r="H1882" i="1"/>
  <c r="C1882" i="1"/>
  <c r="B1883" i="1"/>
  <c r="B1882" i="4" l="1"/>
  <c r="H1881" i="4"/>
  <c r="C1881" i="4"/>
  <c r="D1880" i="4"/>
  <c r="F1880" i="4"/>
  <c r="E1880" i="4"/>
  <c r="F1980" i="3"/>
  <c r="D1980" i="3"/>
  <c r="E1980" i="3"/>
  <c r="B1982" i="3"/>
  <c r="H1981" i="3"/>
  <c r="C1981" i="3"/>
  <c r="E1882" i="1"/>
  <c r="F1882" i="1"/>
  <c r="D1882" i="1"/>
  <c r="H1883" i="1"/>
  <c r="C1883" i="1"/>
  <c r="B1884" i="1"/>
  <c r="B1883" i="4" l="1"/>
  <c r="C1882" i="4"/>
  <c r="H1882" i="4"/>
  <c r="F1881" i="4"/>
  <c r="D1881" i="4"/>
  <c r="E1881" i="4"/>
  <c r="F1981" i="3"/>
  <c r="D1981" i="3"/>
  <c r="E1981" i="3"/>
  <c r="B1983" i="3"/>
  <c r="H1982" i="3"/>
  <c r="C1982" i="3"/>
  <c r="E1883" i="1"/>
  <c r="F1883" i="1"/>
  <c r="D1883" i="1"/>
  <c r="H1884" i="1"/>
  <c r="C1884" i="1"/>
  <c r="B1885" i="1"/>
  <c r="B1884" i="4" l="1"/>
  <c r="C1883" i="4"/>
  <c r="H1883" i="4"/>
  <c r="D1882" i="4"/>
  <c r="E1882" i="4"/>
  <c r="F1882" i="4"/>
  <c r="F1982" i="3"/>
  <c r="D1982" i="3"/>
  <c r="E1982" i="3"/>
  <c r="B1984" i="3"/>
  <c r="H1983" i="3"/>
  <c r="C1983" i="3"/>
  <c r="E1884" i="1"/>
  <c r="F1884" i="1"/>
  <c r="D1884" i="1"/>
  <c r="H1885" i="1"/>
  <c r="C1885" i="1"/>
  <c r="B1886" i="1"/>
  <c r="B1885" i="4" l="1"/>
  <c r="C1884" i="4"/>
  <c r="H1884" i="4"/>
  <c r="D1883" i="4"/>
  <c r="F1883" i="4"/>
  <c r="E1883" i="4"/>
  <c r="F1983" i="3"/>
  <c r="D1983" i="3"/>
  <c r="E1983" i="3"/>
  <c r="B1985" i="3"/>
  <c r="H1984" i="3"/>
  <c r="C1984" i="3"/>
  <c r="E1885" i="1"/>
  <c r="F1885" i="1"/>
  <c r="D1885" i="1"/>
  <c r="H1886" i="1"/>
  <c r="C1886" i="1"/>
  <c r="B1887" i="1"/>
  <c r="B1886" i="4" l="1"/>
  <c r="H1885" i="4"/>
  <c r="C1885" i="4"/>
  <c r="D1884" i="4"/>
  <c r="F1884" i="4"/>
  <c r="E1884" i="4"/>
  <c r="F1984" i="3"/>
  <c r="D1984" i="3"/>
  <c r="E1984" i="3"/>
  <c r="B1986" i="3"/>
  <c r="H1985" i="3"/>
  <c r="C1985" i="3"/>
  <c r="E1886" i="1"/>
  <c r="F1886" i="1"/>
  <c r="D1886" i="1"/>
  <c r="H1887" i="1"/>
  <c r="C1887" i="1"/>
  <c r="B1888" i="1"/>
  <c r="F1885" i="4" l="1"/>
  <c r="E1885" i="4"/>
  <c r="D1885" i="4"/>
  <c r="H1886" i="4"/>
  <c r="B1887" i="4"/>
  <c r="C1886" i="4"/>
  <c r="F1985" i="3"/>
  <c r="D1985" i="3"/>
  <c r="E1985" i="3"/>
  <c r="B1987" i="3"/>
  <c r="H1986" i="3"/>
  <c r="C1986" i="3"/>
  <c r="H1888" i="1"/>
  <c r="C1888" i="1"/>
  <c r="B1889" i="1"/>
  <c r="E1887" i="1"/>
  <c r="F1887" i="1"/>
  <c r="D1887" i="1"/>
  <c r="B1888" i="4" l="1"/>
  <c r="C1887" i="4"/>
  <c r="H1887" i="4"/>
  <c r="D1886" i="4"/>
  <c r="F1886" i="4"/>
  <c r="E1886" i="4"/>
  <c r="F1986" i="3"/>
  <c r="D1986" i="3"/>
  <c r="E1986" i="3"/>
  <c r="B1988" i="3"/>
  <c r="H1987" i="3"/>
  <c r="C1987" i="3"/>
  <c r="C1889" i="1"/>
  <c r="B1890" i="1"/>
  <c r="H1889" i="1"/>
  <c r="D1888" i="1"/>
  <c r="E1888" i="1"/>
  <c r="F1888" i="1"/>
  <c r="B1889" i="4" l="1"/>
  <c r="C1888" i="4"/>
  <c r="H1888" i="4"/>
  <c r="D1887" i="4"/>
  <c r="F1887" i="4"/>
  <c r="E1887" i="4"/>
  <c r="F1987" i="3"/>
  <c r="D1987" i="3"/>
  <c r="E1987" i="3"/>
  <c r="B1989" i="3"/>
  <c r="H1988" i="3"/>
  <c r="C1988" i="3"/>
  <c r="E1889" i="1"/>
  <c r="F1889" i="1"/>
  <c r="D1889" i="1"/>
  <c r="H1890" i="1"/>
  <c r="C1890" i="1"/>
  <c r="B1891" i="1"/>
  <c r="B1890" i="4" l="1"/>
  <c r="H1889" i="4"/>
  <c r="C1889" i="4"/>
  <c r="D1888" i="4"/>
  <c r="F1888" i="4"/>
  <c r="E1888" i="4"/>
  <c r="F1988" i="3"/>
  <c r="D1988" i="3"/>
  <c r="E1988" i="3"/>
  <c r="B1990" i="3"/>
  <c r="H1989" i="3"/>
  <c r="C1989" i="3"/>
  <c r="E1890" i="1"/>
  <c r="F1890" i="1"/>
  <c r="D1890" i="1"/>
  <c r="H1891" i="1"/>
  <c r="C1891" i="1"/>
  <c r="B1892" i="1"/>
  <c r="F1889" i="4" l="1"/>
  <c r="E1889" i="4"/>
  <c r="D1889" i="4"/>
  <c r="H1890" i="4"/>
  <c r="B1891" i="4"/>
  <c r="C1890" i="4"/>
  <c r="F1989" i="3"/>
  <c r="D1989" i="3"/>
  <c r="E1989" i="3"/>
  <c r="B1991" i="3"/>
  <c r="H1990" i="3"/>
  <c r="C1990" i="3"/>
  <c r="E1891" i="1"/>
  <c r="F1891" i="1"/>
  <c r="D1891" i="1"/>
  <c r="H1892" i="1"/>
  <c r="C1892" i="1"/>
  <c r="B1893" i="1"/>
  <c r="B1892" i="4" l="1"/>
  <c r="C1891" i="4"/>
  <c r="H1891" i="4"/>
  <c r="D1890" i="4"/>
  <c r="F1890" i="4"/>
  <c r="E1890" i="4"/>
  <c r="F1990" i="3"/>
  <c r="D1990" i="3"/>
  <c r="E1990" i="3"/>
  <c r="B1992" i="3"/>
  <c r="H1991" i="3"/>
  <c r="C1991" i="3"/>
  <c r="E1892" i="1"/>
  <c r="F1892" i="1"/>
  <c r="D1892" i="1"/>
  <c r="H1893" i="1"/>
  <c r="C1893" i="1"/>
  <c r="B1894" i="1"/>
  <c r="B1893" i="4" l="1"/>
  <c r="C1892" i="4"/>
  <c r="H1892" i="4"/>
  <c r="D1891" i="4"/>
  <c r="F1891" i="4"/>
  <c r="E1891" i="4"/>
  <c r="F1991" i="3"/>
  <c r="D1991" i="3"/>
  <c r="E1991" i="3"/>
  <c r="B1993" i="3"/>
  <c r="H1992" i="3"/>
  <c r="C1992" i="3"/>
  <c r="D1893" i="1"/>
  <c r="E1893" i="1"/>
  <c r="F1893" i="1"/>
  <c r="C1894" i="1"/>
  <c r="B1895" i="1"/>
  <c r="H1894" i="1"/>
  <c r="B1894" i="4" l="1"/>
  <c r="H1893" i="4"/>
  <c r="C1893" i="4"/>
  <c r="D1892" i="4"/>
  <c r="E1892" i="4"/>
  <c r="F1892" i="4"/>
  <c r="F1992" i="3"/>
  <c r="D1992" i="3"/>
  <c r="E1992" i="3"/>
  <c r="B1994" i="3"/>
  <c r="H1993" i="3"/>
  <c r="C1993" i="3"/>
  <c r="H1895" i="1"/>
  <c r="C1895" i="1"/>
  <c r="B1896" i="1"/>
  <c r="E1894" i="1"/>
  <c r="F1894" i="1"/>
  <c r="D1894" i="1"/>
  <c r="F1893" i="4" l="1"/>
  <c r="E1893" i="4"/>
  <c r="D1893" i="4"/>
  <c r="H1894" i="4"/>
  <c r="B1895" i="4"/>
  <c r="C1894" i="4"/>
  <c r="F1993" i="3"/>
  <c r="D1993" i="3"/>
  <c r="E1993" i="3"/>
  <c r="B1995" i="3"/>
  <c r="H1994" i="3"/>
  <c r="C1994" i="3"/>
  <c r="H1896" i="1"/>
  <c r="C1896" i="1"/>
  <c r="B1897" i="1"/>
  <c r="E1895" i="1"/>
  <c r="F1895" i="1"/>
  <c r="D1895" i="1"/>
  <c r="B1896" i="4" l="1"/>
  <c r="C1895" i="4"/>
  <c r="H1895" i="4"/>
  <c r="D1894" i="4"/>
  <c r="F1894" i="4"/>
  <c r="E1894" i="4"/>
  <c r="F1994" i="3"/>
  <c r="D1994" i="3"/>
  <c r="E1994" i="3"/>
  <c r="B1996" i="3"/>
  <c r="H1995" i="3"/>
  <c r="C1995" i="3"/>
  <c r="C1897" i="1"/>
  <c r="B1898" i="1"/>
  <c r="H1897" i="1"/>
  <c r="F1896" i="1"/>
  <c r="D1896" i="1"/>
  <c r="E1896" i="1"/>
  <c r="B1897" i="4" l="1"/>
  <c r="C1896" i="4"/>
  <c r="H1896" i="4"/>
  <c r="D1895" i="4"/>
  <c r="F1895" i="4"/>
  <c r="E1895" i="4"/>
  <c r="F1995" i="3"/>
  <c r="D1995" i="3"/>
  <c r="E1995" i="3"/>
  <c r="B1997" i="3"/>
  <c r="H1996" i="3"/>
  <c r="C1996" i="3"/>
  <c r="E1897" i="1"/>
  <c r="F1897" i="1"/>
  <c r="D1897" i="1"/>
  <c r="H1898" i="1"/>
  <c r="C1898" i="1"/>
  <c r="B1899" i="1"/>
  <c r="B1898" i="4" l="1"/>
  <c r="H1897" i="4"/>
  <c r="C1897" i="4"/>
  <c r="D1896" i="4"/>
  <c r="E1896" i="4"/>
  <c r="F1896" i="4"/>
  <c r="F1996" i="3"/>
  <c r="D1996" i="3"/>
  <c r="E1996" i="3"/>
  <c r="B1998" i="3"/>
  <c r="H1997" i="3"/>
  <c r="C1997" i="3"/>
  <c r="E1898" i="1"/>
  <c r="F1898" i="1"/>
  <c r="D1898" i="1"/>
  <c r="H1899" i="1"/>
  <c r="C1899" i="1"/>
  <c r="B1900" i="1"/>
  <c r="F1897" i="4" l="1"/>
  <c r="E1897" i="4"/>
  <c r="D1897" i="4"/>
  <c r="H1898" i="4"/>
  <c r="B1899" i="4"/>
  <c r="C1898" i="4"/>
  <c r="F1997" i="3"/>
  <c r="D1997" i="3"/>
  <c r="E1997" i="3"/>
  <c r="B1999" i="3"/>
  <c r="H1998" i="3"/>
  <c r="C1998" i="3"/>
  <c r="E1899" i="1"/>
  <c r="F1899" i="1"/>
  <c r="D1899" i="1"/>
  <c r="H1900" i="1"/>
  <c r="C1900" i="1"/>
  <c r="B1901" i="1"/>
  <c r="B1900" i="4" l="1"/>
  <c r="C1899" i="4"/>
  <c r="H1899" i="4"/>
  <c r="D1898" i="4"/>
  <c r="F1898" i="4"/>
  <c r="E1898" i="4"/>
  <c r="F1998" i="3"/>
  <c r="D1998" i="3"/>
  <c r="E1998" i="3"/>
  <c r="B2000" i="3"/>
  <c r="H1999" i="3"/>
  <c r="C1999" i="3"/>
  <c r="E1900" i="1"/>
  <c r="F1900" i="1"/>
  <c r="D1900" i="1"/>
  <c r="H1901" i="1"/>
  <c r="C1901" i="1"/>
  <c r="B1902" i="1"/>
  <c r="B1901" i="4" l="1"/>
  <c r="C1900" i="4"/>
  <c r="H1900" i="4"/>
  <c r="D1899" i="4"/>
  <c r="F1899" i="4"/>
  <c r="E1899" i="4"/>
  <c r="F1999" i="3"/>
  <c r="D1999" i="3"/>
  <c r="E1999" i="3"/>
  <c r="B2001" i="3"/>
  <c r="H2000" i="3"/>
  <c r="C2000" i="3"/>
  <c r="E1901" i="1"/>
  <c r="F1901" i="1"/>
  <c r="D1901" i="1"/>
  <c r="H1902" i="1"/>
  <c r="C1902" i="1"/>
  <c r="B1903" i="1"/>
  <c r="B1902" i="4" l="1"/>
  <c r="H1901" i="4"/>
  <c r="C1901" i="4"/>
  <c r="D1900" i="4"/>
  <c r="F1900" i="4"/>
  <c r="E1900" i="4"/>
  <c r="F2000" i="3"/>
  <c r="D2000" i="3"/>
  <c r="E2000" i="3"/>
  <c r="B2002" i="3"/>
  <c r="H2001" i="3"/>
  <c r="C2001" i="3"/>
  <c r="E1902" i="1"/>
  <c r="F1902" i="1"/>
  <c r="D1902" i="1"/>
  <c r="H1903" i="1"/>
  <c r="C1903" i="1"/>
  <c r="B1904" i="1"/>
  <c r="F1901" i="4" l="1"/>
  <c r="E1901" i="4"/>
  <c r="D1901" i="4"/>
  <c r="H1902" i="4"/>
  <c r="B1903" i="4"/>
  <c r="C1902" i="4"/>
  <c r="F2001" i="3"/>
  <c r="D2001" i="3"/>
  <c r="E2001" i="3"/>
  <c r="B2003" i="3"/>
  <c r="H2002" i="3"/>
  <c r="C2002" i="3"/>
  <c r="E1903" i="1"/>
  <c r="F1903" i="1"/>
  <c r="D1903" i="1"/>
  <c r="H1904" i="1"/>
  <c r="C1904" i="1"/>
  <c r="B1905" i="1"/>
  <c r="B1904" i="4" l="1"/>
  <c r="C1903" i="4"/>
  <c r="H1903" i="4"/>
  <c r="D1902" i="4"/>
  <c r="E1902" i="4"/>
  <c r="F1902" i="4"/>
  <c r="F2002" i="3"/>
  <c r="D2002" i="3"/>
  <c r="E2002" i="3"/>
  <c r="B2004" i="3"/>
  <c r="H2003" i="3"/>
  <c r="C2003" i="3"/>
  <c r="E1904" i="1"/>
  <c r="F1904" i="1"/>
  <c r="D1904" i="1"/>
  <c r="H1905" i="1"/>
  <c r="C1905" i="1"/>
  <c r="B1906" i="1"/>
  <c r="B1905" i="4" l="1"/>
  <c r="C1904" i="4"/>
  <c r="H1904" i="4"/>
  <c r="D1903" i="4"/>
  <c r="F1903" i="4"/>
  <c r="E1903" i="4"/>
  <c r="F2003" i="3"/>
  <c r="D2003" i="3"/>
  <c r="E2003" i="3"/>
  <c r="B2005" i="3"/>
  <c r="H2004" i="3"/>
  <c r="C2004" i="3"/>
  <c r="H1906" i="1"/>
  <c r="C1906" i="1"/>
  <c r="B1907" i="1"/>
  <c r="E1905" i="1"/>
  <c r="F1905" i="1"/>
  <c r="D1905" i="1"/>
  <c r="B1906" i="4" l="1"/>
  <c r="H1905" i="4"/>
  <c r="C1905" i="4"/>
  <c r="D1904" i="4"/>
  <c r="F1904" i="4"/>
  <c r="E1904" i="4"/>
  <c r="F2004" i="3"/>
  <c r="D2004" i="3"/>
  <c r="E2004" i="3"/>
  <c r="B2006" i="3"/>
  <c r="H2005" i="3"/>
  <c r="C2005" i="3"/>
  <c r="C1907" i="1"/>
  <c r="B1908" i="1"/>
  <c r="H1907" i="1"/>
  <c r="D1906" i="1"/>
  <c r="E1906" i="1"/>
  <c r="F1906" i="1"/>
  <c r="D1905" i="4" l="1"/>
  <c r="F1905" i="4"/>
  <c r="E1905" i="4"/>
  <c r="B1907" i="4"/>
  <c r="C1906" i="4"/>
  <c r="H1906" i="4"/>
  <c r="F2005" i="3"/>
  <c r="D2005" i="3"/>
  <c r="E2005" i="3"/>
  <c r="B2007" i="3"/>
  <c r="H2006" i="3"/>
  <c r="C2006" i="3"/>
  <c r="E1907" i="1"/>
  <c r="F1907" i="1"/>
  <c r="D1907" i="1"/>
  <c r="H1908" i="1"/>
  <c r="C1908" i="1"/>
  <c r="B1909" i="1"/>
  <c r="D1906" i="4" l="1"/>
  <c r="F1906" i="4"/>
  <c r="E1906" i="4"/>
  <c r="B1908" i="4"/>
  <c r="C1907" i="4"/>
  <c r="H1907" i="4"/>
  <c r="B2008" i="3"/>
  <c r="H2007" i="3"/>
  <c r="C2007" i="3"/>
  <c r="F2006" i="3"/>
  <c r="D2006" i="3"/>
  <c r="E2006" i="3"/>
  <c r="E1908" i="1"/>
  <c r="F1908" i="1"/>
  <c r="D1908" i="1"/>
  <c r="H1909" i="1"/>
  <c r="C1909" i="1"/>
  <c r="B1910" i="1"/>
  <c r="D1907" i="4" l="1"/>
  <c r="E1907" i="4"/>
  <c r="F1907" i="4"/>
  <c r="B1909" i="4"/>
  <c r="C1908" i="4"/>
  <c r="H1908" i="4"/>
  <c r="F2007" i="3"/>
  <c r="D2007" i="3"/>
  <c r="E2007" i="3"/>
  <c r="B2009" i="3"/>
  <c r="H2008" i="3"/>
  <c r="C2008" i="3"/>
  <c r="E1909" i="1"/>
  <c r="F1909" i="1"/>
  <c r="D1909" i="1"/>
  <c r="H1910" i="1"/>
  <c r="C1910" i="1"/>
  <c r="B1911" i="1"/>
  <c r="D1908" i="4" l="1"/>
  <c r="F1908" i="4"/>
  <c r="E1908" i="4"/>
  <c r="B1910" i="4"/>
  <c r="H1909" i="4"/>
  <c r="C1909" i="4"/>
  <c r="B2010" i="3"/>
  <c r="H2009" i="3"/>
  <c r="C2009" i="3"/>
  <c r="F2008" i="3"/>
  <c r="D2008" i="3"/>
  <c r="E2008" i="3"/>
  <c r="E1910" i="1"/>
  <c r="F1910" i="1"/>
  <c r="D1910" i="1"/>
  <c r="H1911" i="1"/>
  <c r="C1911" i="1"/>
  <c r="B1912" i="1"/>
  <c r="D1909" i="4" l="1"/>
  <c r="F1909" i="4"/>
  <c r="E1909" i="4"/>
  <c r="B1911" i="4"/>
  <c r="C1910" i="4"/>
  <c r="H1910" i="4"/>
  <c r="F2009" i="3"/>
  <c r="D2009" i="3"/>
  <c r="E2009" i="3"/>
  <c r="B2011" i="3"/>
  <c r="H2010" i="3"/>
  <c r="C2010" i="3"/>
  <c r="E1911" i="1"/>
  <c r="F1911" i="1"/>
  <c r="D1911" i="1"/>
  <c r="H1912" i="1"/>
  <c r="C1912" i="1"/>
  <c r="B1913" i="1"/>
  <c r="D1910" i="4" l="1"/>
  <c r="E1910" i="4"/>
  <c r="F1910" i="4"/>
  <c r="B1912" i="4"/>
  <c r="C1911" i="4"/>
  <c r="H1911" i="4"/>
  <c r="F2010" i="3"/>
  <c r="D2010" i="3"/>
  <c r="E2010" i="3"/>
  <c r="B2012" i="3"/>
  <c r="H2011" i="3"/>
  <c r="C2011" i="3"/>
  <c r="E1912" i="1"/>
  <c r="F1912" i="1"/>
  <c r="D1912" i="1"/>
  <c r="H1913" i="1"/>
  <c r="C1913" i="1"/>
  <c r="B1914" i="1"/>
  <c r="D1911" i="4" l="1"/>
  <c r="F1911" i="4"/>
  <c r="E1911" i="4"/>
  <c r="B1913" i="4"/>
  <c r="C1912" i="4"/>
  <c r="H1912" i="4"/>
  <c r="F2011" i="3"/>
  <c r="D2011" i="3"/>
  <c r="E2011" i="3"/>
  <c r="B2013" i="3"/>
  <c r="H2012" i="3"/>
  <c r="C2012" i="3"/>
  <c r="E1913" i="1"/>
  <c r="F1913" i="1"/>
  <c r="D1913" i="1"/>
  <c r="H1914" i="1"/>
  <c r="B1915" i="1"/>
  <c r="C1914" i="1"/>
  <c r="D1912" i="4" l="1"/>
  <c r="E1912" i="4"/>
  <c r="F1912" i="4"/>
  <c r="B1914" i="4"/>
  <c r="H1913" i="4"/>
  <c r="C1913" i="4"/>
  <c r="F2012" i="3"/>
  <c r="D2012" i="3"/>
  <c r="E2012" i="3"/>
  <c r="B2014" i="3"/>
  <c r="H2013" i="3"/>
  <c r="C2013" i="3"/>
  <c r="E1914" i="1"/>
  <c r="F1914" i="1"/>
  <c r="D1914" i="1"/>
  <c r="H1915" i="1"/>
  <c r="B1916" i="1"/>
  <c r="C1915" i="1"/>
  <c r="D1913" i="4" l="1"/>
  <c r="F1913" i="4"/>
  <c r="E1913" i="4"/>
  <c r="B1915" i="4"/>
  <c r="C1914" i="4"/>
  <c r="H1914" i="4"/>
  <c r="F2013" i="3"/>
  <c r="D2013" i="3"/>
  <c r="E2013" i="3"/>
  <c r="B2015" i="3"/>
  <c r="H2014" i="3"/>
  <c r="C2014" i="3"/>
  <c r="C1916" i="1"/>
  <c r="B1917" i="1"/>
  <c r="H1916" i="1"/>
  <c r="D1915" i="1"/>
  <c r="E1915" i="1"/>
  <c r="F1915" i="1"/>
  <c r="D1914" i="4" l="1"/>
  <c r="F1914" i="4"/>
  <c r="E1914" i="4"/>
  <c r="B1916" i="4"/>
  <c r="C1915" i="4"/>
  <c r="H1915" i="4"/>
  <c r="F2014" i="3"/>
  <c r="D2014" i="3"/>
  <c r="E2014" i="3"/>
  <c r="B2016" i="3"/>
  <c r="H2015" i="3"/>
  <c r="C2015" i="3"/>
  <c r="E1916" i="1"/>
  <c r="F1916" i="1"/>
  <c r="D1916" i="1"/>
  <c r="H1917" i="1"/>
  <c r="C1917" i="1"/>
  <c r="B1918" i="1"/>
  <c r="D1915" i="4" l="1"/>
  <c r="F1915" i="4"/>
  <c r="E1915" i="4"/>
  <c r="B1917" i="4"/>
  <c r="C1916" i="4"/>
  <c r="H1916" i="4"/>
  <c r="F2015" i="3"/>
  <c r="D2015" i="3"/>
  <c r="E2015" i="3"/>
  <c r="B2017" i="3"/>
  <c r="H2016" i="3"/>
  <c r="C2016" i="3"/>
  <c r="E1917" i="1"/>
  <c r="F1917" i="1"/>
  <c r="D1917" i="1"/>
  <c r="H1918" i="1"/>
  <c r="C1918" i="1"/>
  <c r="B1919" i="1"/>
  <c r="D1916" i="4" l="1"/>
  <c r="F1916" i="4"/>
  <c r="E1916" i="4"/>
  <c r="B1918" i="4"/>
  <c r="H1917" i="4"/>
  <c r="C1917" i="4"/>
  <c r="F2016" i="3"/>
  <c r="D2016" i="3"/>
  <c r="E2016" i="3"/>
  <c r="B2018" i="3"/>
  <c r="H2017" i="3"/>
  <c r="C2017" i="3"/>
  <c r="E1918" i="1"/>
  <c r="F1918" i="1"/>
  <c r="D1918" i="1"/>
  <c r="H1919" i="1"/>
  <c r="C1919" i="1"/>
  <c r="B1920" i="1"/>
  <c r="D1917" i="4" l="1"/>
  <c r="F1917" i="4"/>
  <c r="E1917" i="4"/>
  <c r="B1919" i="4"/>
  <c r="C1918" i="4"/>
  <c r="H1918" i="4"/>
  <c r="F2017" i="3"/>
  <c r="D2017" i="3"/>
  <c r="E2017" i="3"/>
  <c r="B2019" i="3"/>
  <c r="H2018" i="3"/>
  <c r="C2018" i="3"/>
  <c r="E1919" i="1"/>
  <c r="F1919" i="1"/>
  <c r="D1919" i="1"/>
  <c r="H1920" i="1"/>
  <c r="C1920" i="1"/>
  <c r="B1921" i="1"/>
  <c r="D1918" i="4" l="1"/>
  <c r="E1918" i="4"/>
  <c r="F1918" i="4"/>
  <c r="B1920" i="4"/>
  <c r="C1919" i="4"/>
  <c r="H1919" i="4"/>
  <c r="F2018" i="3"/>
  <c r="D2018" i="3"/>
  <c r="E2018" i="3"/>
  <c r="B2020" i="3"/>
  <c r="H2019" i="3"/>
  <c r="C2019" i="3"/>
  <c r="E1920" i="1"/>
  <c r="F1920" i="1"/>
  <c r="D1920" i="1"/>
  <c r="H1921" i="1"/>
  <c r="C1921" i="1"/>
  <c r="B1922" i="1"/>
  <c r="D1919" i="4" l="1"/>
  <c r="F1919" i="4"/>
  <c r="E1919" i="4"/>
  <c r="B1921" i="4"/>
  <c r="C1920" i="4"/>
  <c r="H1920" i="4"/>
  <c r="F2019" i="3"/>
  <c r="D2019" i="3"/>
  <c r="E2019" i="3"/>
  <c r="B2021" i="3"/>
  <c r="H2020" i="3"/>
  <c r="C2020" i="3"/>
  <c r="E1921" i="1"/>
  <c r="F1921" i="1"/>
  <c r="D1921" i="1"/>
  <c r="H1922" i="1"/>
  <c r="C1922" i="1"/>
  <c r="B1923" i="1"/>
  <c r="D1920" i="4" l="1"/>
  <c r="F1920" i="4"/>
  <c r="E1920" i="4"/>
  <c r="B1922" i="4"/>
  <c r="H1921" i="4"/>
  <c r="C1921" i="4"/>
  <c r="F2020" i="3"/>
  <c r="D2020" i="3"/>
  <c r="E2020" i="3"/>
  <c r="B2022" i="3"/>
  <c r="H2021" i="3"/>
  <c r="C2021" i="3"/>
  <c r="E1922" i="1"/>
  <c r="F1922" i="1"/>
  <c r="D1922" i="1"/>
  <c r="H1923" i="1"/>
  <c r="C1923" i="1"/>
  <c r="B1924" i="1"/>
  <c r="D1921" i="4" l="1"/>
  <c r="F1921" i="4"/>
  <c r="E1921" i="4"/>
  <c r="B1923" i="4"/>
  <c r="C1922" i="4"/>
  <c r="H1922" i="4"/>
  <c r="F2021" i="3"/>
  <c r="D2021" i="3"/>
  <c r="E2021" i="3"/>
  <c r="B2023" i="3"/>
  <c r="H2022" i="3"/>
  <c r="C2022" i="3"/>
  <c r="H1924" i="1"/>
  <c r="B1925" i="1"/>
  <c r="C1924" i="1"/>
  <c r="E1923" i="1"/>
  <c r="F1923" i="1"/>
  <c r="D1923" i="1"/>
  <c r="D1922" i="4" l="1"/>
  <c r="F1922" i="4"/>
  <c r="E1922" i="4"/>
  <c r="B1924" i="4"/>
  <c r="C1923" i="4"/>
  <c r="H1923" i="4"/>
  <c r="F2022" i="3"/>
  <c r="D2022" i="3"/>
  <c r="E2022" i="3"/>
  <c r="B2024" i="3"/>
  <c r="H2023" i="3"/>
  <c r="C2023" i="3"/>
  <c r="D1924" i="1"/>
  <c r="E1924" i="1"/>
  <c r="F1924" i="1"/>
  <c r="C1925" i="1"/>
  <c r="B1926" i="1"/>
  <c r="H1925" i="1"/>
  <c r="D1923" i="4" l="1"/>
  <c r="E1923" i="4"/>
  <c r="F1923" i="4"/>
  <c r="B1925" i="4"/>
  <c r="C1924" i="4"/>
  <c r="H1924" i="4"/>
  <c r="F2023" i="3"/>
  <c r="D2023" i="3"/>
  <c r="E2023" i="3"/>
  <c r="B2025" i="3"/>
  <c r="H2024" i="3"/>
  <c r="C2024" i="3"/>
  <c r="H1926" i="1"/>
  <c r="C1926" i="1"/>
  <c r="B1927" i="1"/>
  <c r="E1925" i="1"/>
  <c r="F1925" i="1"/>
  <c r="D1925" i="1"/>
  <c r="D1924" i="4" l="1"/>
  <c r="F1924" i="4"/>
  <c r="E1924" i="4"/>
  <c r="B1926" i="4"/>
  <c r="H1925" i="4"/>
  <c r="C1925" i="4"/>
  <c r="F2024" i="3"/>
  <c r="D2024" i="3"/>
  <c r="E2024" i="3"/>
  <c r="B2026" i="3"/>
  <c r="H2025" i="3"/>
  <c r="C2025" i="3"/>
  <c r="H1927" i="1"/>
  <c r="C1927" i="1"/>
  <c r="B1928" i="1"/>
  <c r="E1926" i="1"/>
  <c r="F1926" i="1"/>
  <c r="D1926" i="1"/>
  <c r="D1925" i="4" l="1"/>
  <c r="E1925" i="4"/>
  <c r="F1925" i="4"/>
  <c r="B1927" i="4"/>
  <c r="C1926" i="4"/>
  <c r="H1926" i="4"/>
  <c r="F2025" i="3"/>
  <c r="D2025" i="3"/>
  <c r="E2025" i="3"/>
  <c r="B2027" i="3"/>
  <c r="H2026" i="3"/>
  <c r="C2026" i="3"/>
  <c r="H1928" i="1"/>
  <c r="C1928" i="1"/>
  <c r="B1929" i="1"/>
  <c r="E1927" i="1"/>
  <c r="F1927" i="1"/>
  <c r="D1927" i="1"/>
  <c r="D1926" i="4" l="1"/>
  <c r="F1926" i="4"/>
  <c r="E1926" i="4"/>
  <c r="B1928" i="4"/>
  <c r="C1927" i="4"/>
  <c r="H1927" i="4"/>
  <c r="B2028" i="3"/>
  <c r="H2027" i="3"/>
  <c r="C2027" i="3"/>
  <c r="F2026" i="3"/>
  <c r="D2026" i="3"/>
  <c r="E2026" i="3"/>
  <c r="H1929" i="1"/>
  <c r="C1929" i="1"/>
  <c r="B1930" i="1"/>
  <c r="E1928" i="1"/>
  <c r="F1928" i="1"/>
  <c r="D1928" i="1"/>
  <c r="D1927" i="4" l="1"/>
  <c r="E1927" i="4"/>
  <c r="F1927" i="4"/>
  <c r="B1929" i="4"/>
  <c r="C1928" i="4"/>
  <c r="H1928" i="4"/>
  <c r="F2027" i="3"/>
  <c r="D2027" i="3"/>
  <c r="E2027" i="3"/>
  <c r="B2029" i="3"/>
  <c r="H2028" i="3"/>
  <c r="C2028" i="3"/>
  <c r="H1930" i="1"/>
  <c r="C1930" i="1"/>
  <c r="B1931" i="1"/>
  <c r="E1929" i="1"/>
  <c r="F1929" i="1"/>
  <c r="D1929" i="1"/>
  <c r="D1928" i="4" l="1"/>
  <c r="E1928" i="4"/>
  <c r="F1928" i="4"/>
  <c r="B1930" i="4"/>
  <c r="H1929" i="4"/>
  <c r="C1929" i="4"/>
  <c r="B2030" i="3"/>
  <c r="H2029" i="3"/>
  <c r="C2029" i="3"/>
  <c r="F2028" i="3"/>
  <c r="D2028" i="3"/>
  <c r="E2028" i="3"/>
  <c r="H1931" i="1"/>
  <c r="C1931" i="1"/>
  <c r="B1932" i="1"/>
  <c r="E1930" i="1"/>
  <c r="F1930" i="1"/>
  <c r="D1930" i="1"/>
  <c r="D1929" i="4" l="1"/>
  <c r="F1929" i="4"/>
  <c r="E1929" i="4"/>
  <c r="B1931" i="4"/>
  <c r="C1930" i="4"/>
  <c r="H1930" i="4"/>
  <c r="B2031" i="3"/>
  <c r="H2030" i="3"/>
  <c r="C2030" i="3"/>
  <c r="F2029" i="3"/>
  <c r="D2029" i="3"/>
  <c r="E2029" i="3"/>
  <c r="H1932" i="1"/>
  <c r="C1932" i="1"/>
  <c r="B1933" i="1"/>
  <c r="E1931" i="1"/>
  <c r="F1931" i="1"/>
  <c r="D1931" i="1"/>
  <c r="D1930" i="4" l="1"/>
  <c r="F1930" i="4"/>
  <c r="E1930" i="4"/>
  <c r="B1932" i="4"/>
  <c r="C1931" i="4"/>
  <c r="H1931" i="4"/>
  <c r="F2030" i="3"/>
  <c r="D2030" i="3"/>
  <c r="E2030" i="3"/>
  <c r="B2032" i="3"/>
  <c r="H2031" i="3"/>
  <c r="C2031" i="3"/>
  <c r="E1932" i="1"/>
  <c r="F1932" i="1"/>
  <c r="D1932" i="1"/>
  <c r="H1933" i="1"/>
  <c r="C1933" i="1"/>
  <c r="B1934" i="1"/>
  <c r="D1931" i="4" l="1"/>
  <c r="F1931" i="4"/>
  <c r="E1931" i="4"/>
  <c r="B1933" i="4"/>
  <c r="C1932" i="4"/>
  <c r="H1932" i="4"/>
  <c r="F2031" i="3"/>
  <c r="D2031" i="3"/>
  <c r="E2031" i="3"/>
  <c r="B2033" i="3"/>
  <c r="H2032" i="3"/>
  <c r="C2032" i="3"/>
  <c r="D1933" i="1"/>
  <c r="E1933" i="1"/>
  <c r="F1933" i="1"/>
  <c r="C1934" i="1"/>
  <c r="B1935" i="1"/>
  <c r="H1934" i="1"/>
  <c r="D1932" i="4" l="1"/>
  <c r="E1932" i="4"/>
  <c r="F1932" i="4"/>
  <c r="B1934" i="4"/>
  <c r="H1933" i="4"/>
  <c r="C1933" i="4"/>
  <c r="F2032" i="3"/>
  <c r="D2032" i="3"/>
  <c r="E2032" i="3"/>
  <c r="B2034" i="3"/>
  <c r="H2033" i="3"/>
  <c r="C2033" i="3"/>
  <c r="H1935" i="1"/>
  <c r="C1935" i="1"/>
  <c r="B1936" i="1"/>
  <c r="E1934" i="1"/>
  <c r="F1934" i="1"/>
  <c r="D1934" i="1"/>
  <c r="D1933" i="4" l="1"/>
  <c r="F1933" i="4"/>
  <c r="E1933" i="4"/>
  <c r="B1935" i="4"/>
  <c r="C1934" i="4"/>
  <c r="H1934" i="4"/>
  <c r="F2033" i="3"/>
  <c r="D2033" i="3"/>
  <c r="E2033" i="3"/>
  <c r="B2035" i="3"/>
  <c r="H2034" i="3"/>
  <c r="C2034" i="3"/>
  <c r="H1936" i="1"/>
  <c r="C1936" i="1"/>
  <c r="B1937" i="1"/>
  <c r="E1935" i="1"/>
  <c r="F1935" i="1"/>
  <c r="D1935" i="1"/>
  <c r="D1934" i="4" l="1"/>
  <c r="F1934" i="4"/>
  <c r="E1934" i="4"/>
  <c r="B1936" i="4"/>
  <c r="C1935" i="4"/>
  <c r="H1935" i="4"/>
  <c r="F2034" i="3"/>
  <c r="D2034" i="3"/>
  <c r="E2034" i="3"/>
  <c r="B2036" i="3"/>
  <c r="H2035" i="3"/>
  <c r="C2035" i="3"/>
  <c r="H1937" i="1"/>
  <c r="C1937" i="1"/>
  <c r="B1938" i="1"/>
  <c r="E1936" i="1"/>
  <c r="F1936" i="1"/>
  <c r="D1936" i="1"/>
  <c r="D1935" i="4" l="1"/>
  <c r="F1935" i="4"/>
  <c r="E1935" i="4"/>
  <c r="B1937" i="4"/>
  <c r="C1936" i="4"/>
  <c r="H1936" i="4"/>
  <c r="F2035" i="3"/>
  <c r="D2035" i="3"/>
  <c r="E2035" i="3"/>
  <c r="B2037" i="3"/>
  <c r="H2036" i="3"/>
  <c r="C2036" i="3"/>
  <c r="H1938" i="1"/>
  <c r="B1939" i="1"/>
  <c r="C1938" i="1"/>
  <c r="E1937" i="1"/>
  <c r="F1937" i="1"/>
  <c r="D1937" i="1"/>
  <c r="D1936" i="4" l="1"/>
  <c r="E1936" i="4"/>
  <c r="F1936" i="4"/>
  <c r="B1938" i="4"/>
  <c r="H1937" i="4"/>
  <c r="C1937" i="4"/>
  <c r="F2036" i="3"/>
  <c r="D2036" i="3"/>
  <c r="E2036" i="3"/>
  <c r="B2038" i="3"/>
  <c r="H2037" i="3"/>
  <c r="C2037" i="3"/>
  <c r="E1938" i="1"/>
  <c r="F1938" i="1"/>
  <c r="D1938" i="1"/>
  <c r="H1939" i="1"/>
  <c r="C1939" i="1"/>
  <c r="B1940" i="1"/>
  <c r="D1937" i="4" l="1"/>
  <c r="F1937" i="4"/>
  <c r="E1937" i="4"/>
  <c r="B1939" i="4"/>
  <c r="C1938" i="4"/>
  <c r="H1938" i="4"/>
  <c r="F2037" i="3"/>
  <c r="D2037" i="3"/>
  <c r="E2037" i="3"/>
  <c r="B2039" i="3"/>
  <c r="H2038" i="3"/>
  <c r="C2038" i="3"/>
  <c r="E1939" i="1"/>
  <c r="F1939" i="1"/>
  <c r="D1939" i="1"/>
  <c r="H1940" i="1"/>
  <c r="C1940" i="1"/>
  <c r="B1941" i="1"/>
  <c r="D1938" i="4" l="1"/>
  <c r="F1938" i="4"/>
  <c r="E1938" i="4"/>
  <c r="B1940" i="4"/>
  <c r="C1939" i="4"/>
  <c r="H1939" i="4"/>
  <c r="F2038" i="3"/>
  <c r="D2038" i="3"/>
  <c r="E2038" i="3"/>
  <c r="B2040" i="3"/>
  <c r="H2039" i="3"/>
  <c r="C2039" i="3"/>
  <c r="E1940" i="1"/>
  <c r="F1940" i="1"/>
  <c r="D1940" i="1"/>
  <c r="H1941" i="1"/>
  <c r="C1941" i="1"/>
  <c r="B1942" i="1"/>
  <c r="D1939" i="4" l="1"/>
  <c r="F1939" i="4"/>
  <c r="E1939" i="4"/>
  <c r="B1941" i="4"/>
  <c r="C1940" i="4"/>
  <c r="H1940" i="4"/>
  <c r="F2039" i="3"/>
  <c r="D2039" i="3"/>
  <c r="E2039" i="3"/>
  <c r="B2041" i="3"/>
  <c r="H2040" i="3"/>
  <c r="C2040" i="3"/>
  <c r="H1942" i="1"/>
  <c r="B1943" i="1"/>
  <c r="C1942" i="1"/>
  <c r="E1941" i="1"/>
  <c r="F1941" i="1"/>
  <c r="D1941" i="1"/>
  <c r="D1940" i="4" l="1"/>
  <c r="F1940" i="4"/>
  <c r="E1940" i="4"/>
  <c r="B1942" i="4"/>
  <c r="H1941" i="4"/>
  <c r="C1941" i="4"/>
  <c r="F2040" i="3"/>
  <c r="D2040" i="3"/>
  <c r="E2040" i="3"/>
  <c r="B2042" i="3"/>
  <c r="H2041" i="3"/>
  <c r="C2041" i="3"/>
  <c r="D1942" i="1"/>
  <c r="E1942" i="1"/>
  <c r="F1942" i="1"/>
  <c r="C1943" i="1"/>
  <c r="B1944" i="1"/>
  <c r="H1943" i="1"/>
  <c r="D1941" i="4" l="1"/>
  <c r="F1941" i="4"/>
  <c r="E1941" i="4"/>
  <c r="B1943" i="4"/>
  <c r="C1942" i="4"/>
  <c r="H1942" i="4"/>
  <c r="F2041" i="3"/>
  <c r="D2041" i="3"/>
  <c r="E2041" i="3"/>
  <c r="B2043" i="3"/>
  <c r="H2042" i="3"/>
  <c r="C2042" i="3"/>
  <c r="H1944" i="1"/>
  <c r="C1944" i="1"/>
  <c r="B1945" i="1"/>
  <c r="E1943" i="1"/>
  <c r="F1943" i="1"/>
  <c r="D1943" i="1"/>
  <c r="D1942" i="4" l="1"/>
  <c r="E1942" i="4"/>
  <c r="F1942" i="4"/>
  <c r="B1944" i="4"/>
  <c r="C1943" i="4"/>
  <c r="H1943" i="4"/>
  <c r="F2042" i="3"/>
  <c r="D2042" i="3"/>
  <c r="E2042" i="3"/>
  <c r="B2044" i="3"/>
  <c r="H2043" i="3"/>
  <c r="C2043" i="3"/>
  <c r="H1945" i="1"/>
  <c r="C1945" i="1"/>
  <c r="B1946" i="1"/>
  <c r="E1944" i="1"/>
  <c r="F1944" i="1"/>
  <c r="D1944" i="1"/>
  <c r="D1943" i="4" l="1"/>
  <c r="F1943" i="4"/>
  <c r="E1943" i="4"/>
  <c r="C1944" i="4"/>
  <c r="H1944" i="4"/>
  <c r="B1945" i="4"/>
  <c r="F2043" i="3"/>
  <c r="D2043" i="3"/>
  <c r="E2043" i="3"/>
  <c r="B2045" i="3"/>
  <c r="H2044" i="3"/>
  <c r="C2044" i="3"/>
  <c r="H1946" i="1"/>
  <c r="B1947" i="1"/>
  <c r="C1946" i="1"/>
  <c r="E1945" i="1"/>
  <c r="F1945" i="1"/>
  <c r="D1945" i="1"/>
  <c r="B1946" i="4" l="1"/>
  <c r="H1945" i="4"/>
  <c r="C1945" i="4"/>
  <c r="D1944" i="4"/>
  <c r="E1944" i="4"/>
  <c r="F1944" i="4"/>
  <c r="F2044" i="3"/>
  <c r="D2044" i="3"/>
  <c r="E2044" i="3"/>
  <c r="B2046" i="3"/>
  <c r="H2045" i="3"/>
  <c r="C2045" i="3"/>
  <c r="E1946" i="1"/>
  <c r="F1946" i="1"/>
  <c r="D1946" i="1"/>
  <c r="H1947" i="1"/>
  <c r="C1947" i="1"/>
  <c r="B1948" i="1"/>
  <c r="D1945" i="4" l="1"/>
  <c r="F1945" i="4"/>
  <c r="E1945" i="4"/>
  <c r="B1947" i="4"/>
  <c r="C1946" i="4"/>
  <c r="H1946" i="4"/>
  <c r="F2045" i="3"/>
  <c r="D2045" i="3"/>
  <c r="E2045" i="3"/>
  <c r="B2047" i="3"/>
  <c r="H2046" i="3"/>
  <c r="C2046" i="3"/>
  <c r="E1947" i="1"/>
  <c r="F1947" i="1"/>
  <c r="D1947" i="1"/>
  <c r="H1948" i="1"/>
  <c r="B1949" i="1"/>
  <c r="C1948" i="1"/>
  <c r="D1946" i="4" l="1"/>
  <c r="F1946" i="4"/>
  <c r="E1946" i="4"/>
  <c r="B1948" i="4"/>
  <c r="C1947" i="4"/>
  <c r="H1947" i="4"/>
  <c r="F2046" i="3"/>
  <c r="D2046" i="3"/>
  <c r="E2046" i="3"/>
  <c r="B2048" i="3"/>
  <c r="H2047" i="3"/>
  <c r="C2047" i="3"/>
  <c r="H1949" i="1"/>
  <c r="B1950" i="1"/>
  <c r="C1949" i="1"/>
  <c r="E1948" i="1"/>
  <c r="F1948" i="1"/>
  <c r="D1948" i="1"/>
  <c r="D1947" i="4" l="1"/>
  <c r="F1947" i="4"/>
  <c r="E1947" i="4"/>
  <c r="B1949" i="4"/>
  <c r="C1948" i="4"/>
  <c r="H1948" i="4"/>
  <c r="F2047" i="3"/>
  <c r="D2047" i="3"/>
  <c r="E2047" i="3"/>
  <c r="B2049" i="3"/>
  <c r="H2048" i="3"/>
  <c r="C2048" i="3"/>
  <c r="E1949" i="1"/>
  <c r="F1949" i="1"/>
  <c r="D1949" i="1"/>
  <c r="H1950" i="1"/>
  <c r="C1950" i="1"/>
  <c r="B1951" i="1"/>
  <c r="D1948" i="4" l="1"/>
  <c r="E1948" i="4"/>
  <c r="F1948" i="4"/>
  <c r="B1950" i="4"/>
  <c r="H1949" i="4"/>
  <c r="C1949" i="4"/>
  <c r="F2048" i="3"/>
  <c r="D2048" i="3"/>
  <c r="E2048" i="3"/>
  <c r="B2050" i="3"/>
  <c r="H2049" i="3"/>
  <c r="C2049" i="3"/>
  <c r="H1951" i="1"/>
  <c r="C1951" i="1"/>
  <c r="B1952" i="1"/>
  <c r="E1950" i="1"/>
  <c r="F1950" i="1"/>
  <c r="D1950" i="1"/>
  <c r="F1949" i="4" l="1"/>
  <c r="E1949" i="4"/>
  <c r="D1949" i="4"/>
  <c r="H1950" i="4"/>
  <c r="B1951" i="4"/>
  <c r="C1950" i="4"/>
  <c r="F2049" i="3"/>
  <c r="D2049" i="3"/>
  <c r="E2049" i="3"/>
  <c r="B2051" i="3"/>
  <c r="H2050" i="3"/>
  <c r="C2050" i="3"/>
  <c r="C1952" i="1"/>
  <c r="B1953" i="1"/>
  <c r="H1952" i="1"/>
  <c r="D1951" i="1"/>
  <c r="E1951" i="1"/>
  <c r="F1951" i="1"/>
  <c r="B1952" i="4" l="1"/>
  <c r="C1951" i="4"/>
  <c r="H1951" i="4"/>
  <c r="D1950" i="4"/>
  <c r="F1950" i="4"/>
  <c r="E1950" i="4"/>
  <c r="F2050" i="3"/>
  <c r="D2050" i="3"/>
  <c r="E2050" i="3"/>
  <c r="B2052" i="3"/>
  <c r="H2051" i="3"/>
  <c r="C2051" i="3"/>
  <c r="E1952" i="1"/>
  <c r="F1952" i="1"/>
  <c r="D1952" i="1"/>
  <c r="H1953" i="1"/>
  <c r="C1953" i="1"/>
  <c r="B1954" i="1"/>
  <c r="B1953" i="4" l="1"/>
  <c r="C1952" i="4"/>
  <c r="H1952" i="4"/>
  <c r="D1951" i="4"/>
  <c r="F1951" i="4"/>
  <c r="E1951" i="4"/>
  <c r="F2051" i="3"/>
  <c r="D2051" i="3"/>
  <c r="E2051" i="3"/>
  <c r="B2053" i="3"/>
  <c r="H2052" i="3"/>
  <c r="C2052" i="3"/>
  <c r="E1953" i="1"/>
  <c r="F1953" i="1"/>
  <c r="D1953" i="1"/>
  <c r="H1954" i="1"/>
  <c r="C1954" i="1"/>
  <c r="B1955" i="1"/>
  <c r="B1954" i="4" l="1"/>
  <c r="H1953" i="4"/>
  <c r="C1953" i="4"/>
  <c r="D1952" i="4"/>
  <c r="F1952" i="4"/>
  <c r="E1952" i="4"/>
  <c r="F2052" i="3"/>
  <c r="D2052" i="3"/>
  <c r="E2052" i="3"/>
  <c r="B2054" i="3"/>
  <c r="H2053" i="3"/>
  <c r="C2053" i="3"/>
  <c r="E1954" i="1"/>
  <c r="F1954" i="1"/>
  <c r="D1954" i="1"/>
  <c r="H1955" i="1"/>
  <c r="C1955" i="1"/>
  <c r="B1956" i="1"/>
  <c r="F1953" i="4" l="1"/>
  <c r="E1953" i="4"/>
  <c r="D1953" i="4"/>
  <c r="H1954" i="4"/>
  <c r="B1955" i="4"/>
  <c r="C1954" i="4"/>
  <c r="F2053" i="3"/>
  <c r="D2053" i="3"/>
  <c r="E2053" i="3"/>
  <c r="B2055" i="3"/>
  <c r="H2054" i="3"/>
  <c r="C2054" i="3"/>
  <c r="E1955" i="1"/>
  <c r="F1955" i="1"/>
  <c r="D1955" i="1"/>
  <c r="H1956" i="1"/>
  <c r="C1956" i="1"/>
  <c r="B1957" i="1"/>
  <c r="B1956" i="4" l="1"/>
  <c r="C1955" i="4"/>
  <c r="H1955" i="4"/>
  <c r="D1954" i="4"/>
  <c r="F1954" i="4"/>
  <c r="E1954" i="4"/>
  <c r="F2054" i="3"/>
  <c r="D2054" i="3"/>
  <c r="E2054" i="3"/>
  <c r="B2056" i="3"/>
  <c r="H2055" i="3"/>
  <c r="C2055" i="3"/>
  <c r="E1956" i="1"/>
  <c r="F1956" i="1"/>
  <c r="D1956" i="1"/>
  <c r="H1957" i="1"/>
  <c r="C1957" i="1"/>
  <c r="B1958" i="1"/>
  <c r="B1957" i="4" l="1"/>
  <c r="C1956" i="4"/>
  <c r="H1956" i="4"/>
  <c r="D1955" i="4"/>
  <c r="E1955" i="4"/>
  <c r="F1955" i="4"/>
  <c r="F2055" i="3"/>
  <c r="D2055" i="3"/>
  <c r="E2055" i="3"/>
  <c r="B2057" i="3"/>
  <c r="H2056" i="3"/>
  <c r="C2056" i="3"/>
  <c r="E1957" i="1"/>
  <c r="F1957" i="1"/>
  <c r="D1957" i="1"/>
  <c r="H1958" i="1"/>
  <c r="C1958" i="1"/>
  <c r="B1959" i="1"/>
  <c r="B1958" i="4" l="1"/>
  <c r="H1957" i="4"/>
  <c r="C1957" i="4"/>
  <c r="D1956" i="4"/>
  <c r="F1956" i="4"/>
  <c r="E1956" i="4"/>
  <c r="F2056" i="3"/>
  <c r="D2056" i="3"/>
  <c r="E2056" i="3"/>
  <c r="B2058" i="3"/>
  <c r="H2057" i="3"/>
  <c r="C2057" i="3"/>
  <c r="E1958" i="1"/>
  <c r="F1958" i="1"/>
  <c r="D1958" i="1"/>
  <c r="H1959" i="1"/>
  <c r="C1959" i="1"/>
  <c r="B1960" i="1"/>
  <c r="D1957" i="4" l="1"/>
  <c r="F1957" i="4"/>
  <c r="E1957" i="4"/>
  <c r="B1959" i="4"/>
  <c r="C1958" i="4"/>
  <c r="H1958" i="4"/>
  <c r="F2057" i="3"/>
  <c r="D2057" i="3"/>
  <c r="E2057" i="3"/>
  <c r="B2059" i="3"/>
  <c r="H2058" i="3"/>
  <c r="C2058" i="3"/>
  <c r="E1959" i="1"/>
  <c r="F1959" i="1"/>
  <c r="D1959" i="1"/>
  <c r="H1960" i="1"/>
  <c r="B1961" i="1"/>
  <c r="C1960" i="1"/>
  <c r="D1958" i="4" l="1"/>
  <c r="F1958" i="4"/>
  <c r="E1958" i="4"/>
  <c r="B1960" i="4"/>
  <c r="C1959" i="4"/>
  <c r="H1959" i="4"/>
  <c r="F2058" i="3"/>
  <c r="D2058" i="3"/>
  <c r="E2058" i="3"/>
  <c r="B2060" i="3"/>
  <c r="H2059" i="3"/>
  <c r="C2059" i="3"/>
  <c r="C1961" i="1"/>
  <c r="B1962" i="1"/>
  <c r="H1961" i="1"/>
  <c r="D1960" i="1"/>
  <c r="E1960" i="1"/>
  <c r="F1960" i="1"/>
  <c r="F1959" i="4" l="1"/>
  <c r="E1959" i="4"/>
  <c r="D1959" i="4"/>
  <c r="H1960" i="4"/>
  <c r="B1961" i="4"/>
  <c r="C1960" i="4"/>
  <c r="F2059" i="3"/>
  <c r="D2059" i="3"/>
  <c r="E2059" i="3"/>
  <c r="B2061" i="3"/>
  <c r="H2060" i="3"/>
  <c r="C2060" i="3"/>
  <c r="E1961" i="1"/>
  <c r="F1961" i="1"/>
  <c r="D1961" i="1"/>
  <c r="H1962" i="1"/>
  <c r="B1963" i="1"/>
  <c r="C1962" i="1"/>
  <c r="C1961" i="4" l="1"/>
  <c r="H1961" i="4"/>
  <c r="B1962" i="4"/>
  <c r="F1960" i="4"/>
  <c r="E1960" i="4"/>
  <c r="D1960" i="4"/>
  <c r="F2060" i="3"/>
  <c r="D2060" i="3"/>
  <c r="E2060" i="3"/>
  <c r="B2062" i="3"/>
  <c r="H2061" i="3"/>
  <c r="C2061" i="3"/>
  <c r="H1963" i="1"/>
  <c r="C1963" i="1"/>
  <c r="B1964" i="1"/>
  <c r="E1962" i="1"/>
  <c r="F1962" i="1"/>
  <c r="D1962" i="1"/>
  <c r="H1962" i="4" l="1"/>
  <c r="B1963" i="4"/>
  <c r="C1962" i="4"/>
  <c r="F1961" i="4"/>
  <c r="E1961" i="4"/>
  <c r="D1961" i="4"/>
  <c r="F2061" i="3"/>
  <c r="D2061" i="3"/>
  <c r="E2061" i="3"/>
  <c r="B2063" i="3"/>
  <c r="H2062" i="3"/>
  <c r="C2062" i="3"/>
  <c r="H1964" i="1"/>
  <c r="C1964" i="1"/>
  <c r="B1965" i="1"/>
  <c r="E1963" i="1"/>
  <c r="F1963" i="1"/>
  <c r="D1963" i="1"/>
  <c r="F1962" i="4" l="1"/>
  <c r="E1962" i="4"/>
  <c r="D1962" i="4"/>
  <c r="H1963" i="4"/>
  <c r="C1963" i="4"/>
  <c r="B1964" i="4"/>
  <c r="F2062" i="3"/>
  <c r="D2062" i="3"/>
  <c r="E2062" i="3"/>
  <c r="B2064" i="3"/>
  <c r="H2063" i="3"/>
  <c r="C2063" i="3"/>
  <c r="H1965" i="1"/>
  <c r="C1965" i="1"/>
  <c r="B1966" i="1"/>
  <c r="E1964" i="1"/>
  <c r="F1964" i="1"/>
  <c r="D1964" i="1"/>
  <c r="F1963" i="4" l="1"/>
  <c r="E1963" i="4"/>
  <c r="D1963" i="4"/>
  <c r="H1964" i="4"/>
  <c r="B1965" i="4"/>
  <c r="C1964" i="4"/>
  <c r="F2063" i="3"/>
  <c r="D2063" i="3"/>
  <c r="E2063" i="3"/>
  <c r="B2065" i="3"/>
  <c r="H2064" i="3"/>
  <c r="C2064" i="3"/>
  <c r="H1966" i="1"/>
  <c r="C1966" i="1"/>
  <c r="B1967" i="1"/>
  <c r="E1965" i="1"/>
  <c r="F1965" i="1"/>
  <c r="D1965" i="1"/>
  <c r="C1965" i="4" l="1"/>
  <c r="B1966" i="4"/>
  <c r="H1965" i="4"/>
  <c r="F1964" i="4"/>
  <c r="E1964" i="4"/>
  <c r="D1964" i="4"/>
  <c r="F2064" i="3"/>
  <c r="D2064" i="3"/>
  <c r="E2064" i="3"/>
  <c r="B2066" i="3"/>
  <c r="H2065" i="3"/>
  <c r="C2065" i="3"/>
  <c r="H1967" i="1"/>
  <c r="C1967" i="1"/>
  <c r="B1968" i="1"/>
  <c r="E1966" i="1"/>
  <c r="F1966" i="1"/>
  <c r="D1966" i="1"/>
  <c r="F1965" i="4" l="1"/>
  <c r="E1965" i="4"/>
  <c r="D1965" i="4"/>
  <c r="H1966" i="4"/>
  <c r="B1967" i="4"/>
  <c r="C1966" i="4"/>
  <c r="F2065" i="3"/>
  <c r="D2065" i="3"/>
  <c r="E2065" i="3"/>
  <c r="B2067" i="3"/>
  <c r="H2066" i="3"/>
  <c r="C2066" i="3"/>
  <c r="H1968" i="1"/>
  <c r="C1968" i="1"/>
  <c r="B1969" i="1"/>
  <c r="E1967" i="1"/>
  <c r="F1967" i="1"/>
  <c r="D1967" i="1"/>
  <c r="H1967" i="4" l="1"/>
  <c r="C1967" i="4"/>
  <c r="B1968" i="4"/>
  <c r="F1966" i="4"/>
  <c r="E1966" i="4"/>
  <c r="D1966" i="4"/>
  <c r="F2066" i="3"/>
  <c r="D2066" i="3"/>
  <c r="E2066" i="3"/>
  <c r="B2068" i="3"/>
  <c r="H2067" i="3"/>
  <c r="C2067" i="3"/>
  <c r="H1969" i="1"/>
  <c r="C1969" i="1"/>
  <c r="B1970" i="1"/>
  <c r="E1968" i="1"/>
  <c r="F1968" i="1"/>
  <c r="D1968" i="1"/>
  <c r="B1969" i="4" l="1"/>
  <c r="C1968" i="4"/>
  <c r="H1968" i="4"/>
  <c r="D1967" i="4"/>
  <c r="F1967" i="4"/>
  <c r="E1967" i="4"/>
  <c r="F2067" i="3"/>
  <c r="D2067" i="3"/>
  <c r="E2067" i="3"/>
  <c r="B2069" i="3"/>
  <c r="H2068" i="3"/>
  <c r="C2068" i="3"/>
  <c r="C1970" i="1"/>
  <c r="B1971" i="1"/>
  <c r="H1970" i="1"/>
  <c r="D1969" i="1"/>
  <c r="E1969" i="1"/>
  <c r="F1969" i="1"/>
  <c r="B1970" i="4" l="1"/>
  <c r="H1969" i="4"/>
  <c r="C1969" i="4"/>
  <c r="D1968" i="4"/>
  <c r="F1968" i="4"/>
  <c r="E1968" i="4"/>
  <c r="F2068" i="3"/>
  <c r="D2068" i="3"/>
  <c r="E2068" i="3"/>
  <c r="B2070" i="3"/>
  <c r="H2069" i="3"/>
  <c r="C2069" i="3"/>
  <c r="E1970" i="1"/>
  <c r="F1970" i="1"/>
  <c r="D1970" i="1"/>
  <c r="H1971" i="1"/>
  <c r="C1971" i="1"/>
  <c r="B1972" i="1"/>
  <c r="F1969" i="4" l="1"/>
  <c r="E1969" i="4"/>
  <c r="D1969" i="4"/>
  <c r="H1970" i="4"/>
  <c r="B1971" i="4"/>
  <c r="C1970" i="4"/>
  <c r="F2069" i="3"/>
  <c r="D2069" i="3"/>
  <c r="E2069" i="3"/>
  <c r="B2071" i="3"/>
  <c r="H2070" i="3"/>
  <c r="C2070" i="3"/>
  <c r="E1971" i="1"/>
  <c r="F1971" i="1"/>
  <c r="D1971" i="1"/>
  <c r="H1972" i="1"/>
  <c r="C1972" i="1"/>
  <c r="B1973" i="1"/>
  <c r="B1972" i="4" l="1"/>
  <c r="C1971" i="4"/>
  <c r="H1971" i="4"/>
  <c r="D1970" i="4"/>
  <c r="F1970" i="4"/>
  <c r="E1970" i="4"/>
  <c r="F2070" i="3"/>
  <c r="D2070" i="3"/>
  <c r="E2070" i="3"/>
  <c r="B2072" i="3"/>
  <c r="H2071" i="3"/>
  <c r="C2071" i="3"/>
  <c r="H1973" i="1"/>
  <c r="B1974" i="1"/>
  <c r="C1973" i="1"/>
  <c r="E1972" i="1"/>
  <c r="F1972" i="1"/>
  <c r="D1972" i="1"/>
  <c r="B1973" i="4" l="1"/>
  <c r="C1972" i="4"/>
  <c r="H1972" i="4"/>
  <c r="D1971" i="4"/>
  <c r="F1971" i="4"/>
  <c r="E1971" i="4"/>
  <c r="F2071" i="3"/>
  <c r="D2071" i="3"/>
  <c r="E2071" i="3"/>
  <c r="B2073" i="3"/>
  <c r="H2072" i="3"/>
  <c r="C2072" i="3"/>
  <c r="E1973" i="1"/>
  <c r="F1973" i="1"/>
  <c r="D1973" i="1"/>
  <c r="H1974" i="1"/>
  <c r="C1974" i="1"/>
  <c r="B1975" i="1"/>
  <c r="B1974" i="4" l="1"/>
  <c r="H1973" i="4"/>
  <c r="C1973" i="4"/>
  <c r="D1972" i="4"/>
  <c r="F1972" i="4"/>
  <c r="E1972" i="4"/>
  <c r="F2072" i="3"/>
  <c r="D2072" i="3"/>
  <c r="E2072" i="3"/>
  <c r="B2074" i="3"/>
  <c r="H2073" i="3"/>
  <c r="C2073" i="3"/>
  <c r="E1974" i="1"/>
  <c r="F1974" i="1"/>
  <c r="D1974" i="1"/>
  <c r="H1975" i="1"/>
  <c r="C1975" i="1"/>
  <c r="B1976" i="1"/>
  <c r="F1973" i="4" l="1"/>
  <c r="E1973" i="4"/>
  <c r="D1973" i="4"/>
  <c r="H1974" i="4"/>
  <c r="B1975" i="4"/>
  <c r="C1974" i="4"/>
  <c r="F2073" i="3"/>
  <c r="D2073" i="3"/>
  <c r="E2073" i="3"/>
  <c r="B2075" i="3"/>
  <c r="H2074" i="3"/>
  <c r="C2074" i="3"/>
  <c r="E1975" i="1"/>
  <c r="F1975" i="1"/>
  <c r="D1975" i="1"/>
  <c r="H1976" i="1"/>
  <c r="C1976" i="1"/>
  <c r="B1977" i="1"/>
  <c r="B1976" i="4" l="1"/>
  <c r="C1975" i="4"/>
  <c r="H1975" i="4"/>
  <c r="D1974" i="4"/>
  <c r="F1974" i="4"/>
  <c r="E1974" i="4"/>
  <c r="F2074" i="3"/>
  <c r="D2074" i="3"/>
  <c r="E2074" i="3"/>
  <c r="B2076" i="3"/>
  <c r="H2075" i="3"/>
  <c r="C2075" i="3"/>
  <c r="E1976" i="1"/>
  <c r="F1976" i="1"/>
  <c r="D1976" i="1"/>
  <c r="H1977" i="1"/>
  <c r="B1978" i="1"/>
  <c r="C1977" i="1"/>
  <c r="B1977" i="4" l="1"/>
  <c r="C1976" i="4"/>
  <c r="H1976" i="4"/>
  <c r="D1975" i="4"/>
  <c r="F1975" i="4"/>
  <c r="E1975" i="4"/>
  <c r="F2075" i="3"/>
  <c r="D2075" i="3"/>
  <c r="E2075" i="3"/>
  <c r="B2077" i="3"/>
  <c r="H2076" i="3"/>
  <c r="C2076" i="3"/>
  <c r="H1978" i="1"/>
  <c r="C1978" i="1"/>
  <c r="B1979" i="1"/>
  <c r="E1977" i="1"/>
  <c r="F1977" i="1"/>
  <c r="D1977" i="1"/>
  <c r="B1978" i="4" l="1"/>
  <c r="H1977" i="4"/>
  <c r="C1977" i="4"/>
  <c r="D1976" i="4"/>
  <c r="F1976" i="4"/>
  <c r="E1976" i="4"/>
  <c r="F2076" i="3"/>
  <c r="D2076" i="3"/>
  <c r="E2076" i="3"/>
  <c r="B2078" i="3"/>
  <c r="H2077" i="3"/>
  <c r="C2077" i="3"/>
  <c r="C1979" i="1"/>
  <c r="B1980" i="1"/>
  <c r="H1979" i="1"/>
  <c r="D1978" i="1"/>
  <c r="E1978" i="1"/>
  <c r="F1978" i="1"/>
  <c r="F1977" i="4" l="1"/>
  <c r="E1977" i="4"/>
  <c r="D1977" i="4"/>
  <c r="H1978" i="4"/>
  <c r="C1978" i="4"/>
  <c r="B1979" i="4"/>
  <c r="F2077" i="3"/>
  <c r="D2077" i="3"/>
  <c r="E2077" i="3"/>
  <c r="B2079" i="3"/>
  <c r="H2078" i="3"/>
  <c r="C2078" i="3"/>
  <c r="F1979" i="1"/>
  <c r="D1979" i="1"/>
  <c r="E1979" i="1"/>
  <c r="C1980" i="1"/>
  <c r="B1981" i="1"/>
  <c r="H1980" i="1"/>
  <c r="D1978" i="4" l="1"/>
  <c r="F1978" i="4"/>
  <c r="E1978" i="4"/>
  <c r="B1980" i="4"/>
  <c r="C1979" i="4"/>
  <c r="H1979" i="4"/>
  <c r="F2078" i="3"/>
  <c r="D2078" i="3"/>
  <c r="E2078" i="3"/>
  <c r="B2080" i="3"/>
  <c r="H2079" i="3"/>
  <c r="C2079" i="3"/>
  <c r="H1981" i="1"/>
  <c r="C1981" i="1"/>
  <c r="B1982" i="1"/>
  <c r="E1980" i="1"/>
  <c r="F1980" i="1"/>
  <c r="D1980" i="1"/>
  <c r="D1979" i="4" l="1"/>
  <c r="E1979" i="4"/>
  <c r="F1979" i="4"/>
  <c r="B1981" i="4"/>
  <c r="C1980" i="4"/>
  <c r="H1980" i="4"/>
  <c r="F2079" i="3"/>
  <c r="D2079" i="3"/>
  <c r="E2079" i="3"/>
  <c r="B2081" i="3"/>
  <c r="H2080" i="3"/>
  <c r="C2080" i="3"/>
  <c r="H1982" i="1"/>
  <c r="C1982" i="1"/>
  <c r="B1983" i="1"/>
  <c r="E1981" i="1"/>
  <c r="F1981" i="1"/>
  <c r="D1981" i="1"/>
  <c r="D1980" i="4" l="1"/>
  <c r="F1980" i="4"/>
  <c r="E1980" i="4"/>
  <c r="B1982" i="4"/>
  <c r="H1981" i="4"/>
  <c r="C1981" i="4"/>
  <c r="F2080" i="3"/>
  <c r="D2080" i="3"/>
  <c r="E2080" i="3"/>
  <c r="B2082" i="3"/>
  <c r="H2081" i="3"/>
  <c r="C2081" i="3"/>
  <c r="H1983" i="1"/>
  <c r="C1983" i="1"/>
  <c r="B1984" i="1"/>
  <c r="E1982" i="1"/>
  <c r="F1982" i="1"/>
  <c r="D1982" i="1"/>
  <c r="D1981" i="4" l="1"/>
  <c r="F1981" i="4"/>
  <c r="E1981" i="4"/>
  <c r="B1983" i="4"/>
  <c r="C1982" i="4"/>
  <c r="H1982" i="4"/>
  <c r="F2081" i="3"/>
  <c r="D2081" i="3"/>
  <c r="E2081" i="3"/>
  <c r="B2083" i="3"/>
  <c r="H2082" i="3"/>
  <c r="C2082" i="3"/>
  <c r="H1984" i="1"/>
  <c r="C1984" i="1"/>
  <c r="B1985" i="1"/>
  <c r="E1983" i="1"/>
  <c r="F1983" i="1"/>
  <c r="D1983" i="1"/>
  <c r="D1982" i="4" l="1"/>
  <c r="F1982" i="4"/>
  <c r="E1982" i="4"/>
  <c r="B1984" i="4"/>
  <c r="C1983" i="4"/>
  <c r="H1983" i="4"/>
  <c r="F2082" i="3"/>
  <c r="D2082" i="3"/>
  <c r="E2082" i="3"/>
  <c r="B2084" i="3"/>
  <c r="H2083" i="3"/>
  <c r="C2083" i="3"/>
  <c r="H1985" i="1"/>
  <c r="C1985" i="1"/>
  <c r="B1986" i="1"/>
  <c r="E1984" i="1"/>
  <c r="F1984" i="1"/>
  <c r="D1984" i="1"/>
  <c r="H1984" i="4" l="1"/>
  <c r="B1985" i="4"/>
  <c r="C1984" i="4"/>
  <c r="F1983" i="4"/>
  <c r="E1983" i="4"/>
  <c r="D1983" i="4"/>
  <c r="F2083" i="3"/>
  <c r="D2083" i="3"/>
  <c r="E2083" i="3"/>
  <c r="B2085" i="3"/>
  <c r="H2084" i="3"/>
  <c r="C2084" i="3"/>
  <c r="H1986" i="1"/>
  <c r="C1986" i="1"/>
  <c r="B1987" i="1"/>
  <c r="E1985" i="1"/>
  <c r="F1985" i="1"/>
  <c r="D1985" i="1"/>
  <c r="D1984" i="4" l="1"/>
  <c r="F1984" i="4"/>
  <c r="E1984" i="4"/>
  <c r="B1986" i="4"/>
  <c r="H1985" i="4"/>
  <c r="C1985" i="4"/>
  <c r="F2084" i="3"/>
  <c r="D2084" i="3"/>
  <c r="E2084" i="3"/>
  <c r="B2086" i="3"/>
  <c r="H2085" i="3"/>
  <c r="C2085" i="3"/>
  <c r="H1987" i="1"/>
  <c r="C1987" i="1"/>
  <c r="B1988" i="1"/>
  <c r="E1986" i="1"/>
  <c r="F1986" i="1"/>
  <c r="D1986" i="1"/>
  <c r="B1987" i="4" l="1"/>
  <c r="C1986" i="4"/>
  <c r="H1986" i="4"/>
  <c r="D1985" i="4"/>
  <c r="F1985" i="4"/>
  <c r="E1985" i="4"/>
  <c r="F2085" i="3"/>
  <c r="D2085" i="3"/>
  <c r="E2085" i="3"/>
  <c r="B2087" i="3"/>
  <c r="H2086" i="3"/>
  <c r="C2086" i="3"/>
  <c r="H1988" i="1"/>
  <c r="C1988" i="1"/>
  <c r="B1989" i="1"/>
  <c r="E1987" i="1"/>
  <c r="F1987" i="1"/>
  <c r="D1987" i="1"/>
  <c r="B1988" i="4" l="1"/>
  <c r="C1987" i="4"/>
  <c r="H1987" i="4"/>
  <c r="D1986" i="4"/>
  <c r="F1986" i="4"/>
  <c r="E1986" i="4"/>
  <c r="F2086" i="3"/>
  <c r="D2086" i="3"/>
  <c r="E2086" i="3"/>
  <c r="B2088" i="3"/>
  <c r="H2087" i="3"/>
  <c r="C2087" i="3"/>
  <c r="H1989" i="1"/>
  <c r="C1989" i="1"/>
  <c r="B1990" i="1"/>
  <c r="E1988" i="1"/>
  <c r="F1988" i="1"/>
  <c r="D1988" i="1"/>
  <c r="B1989" i="4" l="1"/>
  <c r="C1988" i="4"/>
  <c r="H1988" i="4"/>
  <c r="D1987" i="4"/>
  <c r="F1987" i="4"/>
  <c r="E1987" i="4"/>
  <c r="F2087" i="3"/>
  <c r="D2087" i="3"/>
  <c r="E2087" i="3"/>
  <c r="B2089" i="3"/>
  <c r="H2088" i="3"/>
  <c r="C2088" i="3"/>
  <c r="H1990" i="1"/>
  <c r="C1990" i="1"/>
  <c r="B1991" i="1"/>
  <c r="E1989" i="1"/>
  <c r="F1989" i="1"/>
  <c r="D1989" i="1"/>
  <c r="B1990" i="4" l="1"/>
  <c r="H1989" i="4"/>
  <c r="C1989" i="4"/>
  <c r="D1988" i="4"/>
  <c r="F1988" i="4"/>
  <c r="E1988" i="4"/>
  <c r="F2088" i="3"/>
  <c r="D2088" i="3"/>
  <c r="E2088" i="3"/>
  <c r="B2090" i="3"/>
  <c r="H2089" i="3"/>
  <c r="C2089" i="3"/>
  <c r="H1991" i="1"/>
  <c r="C1991" i="1"/>
  <c r="B1992" i="1"/>
  <c r="E1990" i="1"/>
  <c r="F1990" i="1"/>
  <c r="D1990" i="1"/>
  <c r="D1989" i="4" l="1"/>
  <c r="F1989" i="4"/>
  <c r="E1989" i="4"/>
  <c r="B1991" i="4"/>
  <c r="C1990" i="4"/>
  <c r="H1990" i="4"/>
  <c r="F2089" i="3"/>
  <c r="D2089" i="3"/>
  <c r="E2089" i="3"/>
  <c r="B2091" i="3"/>
  <c r="H2090" i="3"/>
  <c r="C2090" i="3"/>
  <c r="H1992" i="1"/>
  <c r="B1993" i="1"/>
  <c r="C1992" i="1"/>
  <c r="E1991" i="1"/>
  <c r="F1991" i="1"/>
  <c r="D1991" i="1"/>
  <c r="D1990" i="4" l="1"/>
  <c r="F1990" i="4"/>
  <c r="E1990" i="4"/>
  <c r="B1992" i="4"/>
  <c r="C1991" i="4"/>
  <c r="H1991" i="4"/>
  <c r="F2090" i="3"/>
  <c r="D2090" i="3"/>
  <c r="E2090" i="3"/>
  <c r="B2092" i="3"/>
  <c r="H2091" i="3"/>
  <c r="C2091" i="3"/>
  <c r="E1992" i="1"/>
  <c r="F1992" i="1"/>
  <c r="D1992" i="1"/>
  <c r="H1993" i="1"/>
  <c r="C1993" i="1"/>
  <c r="B1994" i="1"/>
  <c r="D1991" i="4" l="1"/>
  <c r="F1991" i="4"/>
  <c r="E1991" i="4"/>
  <c r="C1992" i="4"/>
  <c r="H1992" i="4"/>
  <c r="B1993" i="4"/>
  <c r="F2091" i="3"/>
  <c r="D2091" i="3"/>
  <c r="E2091" i="3"/>
  <c r="B2093" i="3"/>
  <c r="H2092" i="3"/>
  <c r="C2092" i="3"/>
  <c r="E1993" i="1"/>
  <c r="F1993" i="1"/>
  <c r="D1993" i="1"/>
  <c r="H1994" i="1"/>
  <c r="C1994" i="1"/>
  <c r="B1995" i="1"/>
  <c r="B1994" i="4" l="1"/>
  <c r="H1993" i="4"/>
  <c r="C1993" i="4"/>
  <c r="D1992" i="4"/>
  <c r="F1992" i="4"/>
  <c r="E1992" i="4"/>
  <c r="F2092" i="3"/>
  <c r="D2092" i="3"/>
  <c r="E2092" i="3"/>
  <c r="B2094" i="3"/>
  <c r="H2093" i="3"/>
  <c r="C2093" i="3"/>
  <c r="E1994" i="1"/>
  <c r="F1994" i="1"/>
  <c r="D1994" i="1"/>
  <c r="H1995" i="1"/>
  <c r="C1995" i="1"/>
  <c r="B1996" i="1"/>
  <c r="D1993" i="4" l="1"/>
  <c r="F1993" i="4"/>
  <c r="E1993" i="4"/>
  <c r="B1995" i="4"/>
  <c r="C1994" i="4"/>
  <c r="H1994" i="4"/>
  <c r="F2093" i="3"/>
  <c r="D2093" i="3"/>
  <c r="E2093" i="3"/>
  <c r="B2095" i="3"/>
  <c r="H2094" i="3"/>
  <c r="C2094" i="3"/>
  <c r="E1995" i="1"/>
  <c r="F1995" i="1"/>
  <c r="D1995" i="1"/>
  <c r="H1996" i="1"/>
  <c r="B1997" i="1"/>
  <c r="C1996" i="1"/>
  <c r="D1994" i="4" l="1"/>
  <c r="F1994" i="4"/>
  <c r="E1994" i="4"/>
  <c r="B1996" i="4"/>
  <c r="C1995" i="4"/>
  <c r="H1995" i="4"/>
  <c r="F2094" i="3"/>
  <c r="D2094" i="3"/>
  <c r="E2094" i="3"/>
  <c r="B2096" i="3"/>
  <c r="H2095" i="3"/>
  <c r="C2095" i="3"/>
  <c r="C1997" i="1"/>
  <c r="B1998" i="1"/>
  <c r="H1997" i="1"/>
  <c r="D1996" i="1"/>
  <c r="E1996" i="1"/>
  <c r="F1996" i="1"/>
  <c r="D1995" i="4" l="1"/>
  <c r="F1995" i="4"/>
  <c r="E1995" i="4"/>
  <c r="B1997" i="4"/>
  <c r="C1996" i="4"/>
  <c r="H1996" i="4"/>
  <c r="F2095" i="3"/>
  <c r="D2095" i="3"/>
  <c r="E2095" i="3"/>
  <c r="B2097" i="3"/>
  <c r="H2096" i="3"/>
  <c r="C2096" i="3"/>
  <c r="E1997" i="1"/>
  <c r="F1997" i="1"/>
  <c r="D1997" i="1"/>
  <c r="H1998" i="1"/>
  <c r="C1998" i="1"/>
  <c r="B1999" i="1"/>
  <c r="D1996" i="4" l="1"/>
  <c r="F1996" i="4"/>
  <c r="E1996" i="4"/>
  <c r="B1998" i="4"/>
  <c r="H1997" i="4"/>
  <c r="C1997" i="4"/>
  <c r="F2096" i="3"/>
  <c r="D2096" i="3"/>
  <c r="E2096" i="3"/>
  <c r="B2098" i="3"/>
  <c r="H2097" i="3"/>
  <c r="C2097" i="3"/>
  <c r="E1998" i="1"/>
  <c r="F1998" i="1"/>
  <c r="D1998" i="1"/>
  <c r="H1999" i="1"/>
  <c r="C1999" i="1"/>
  <c r="B2000" i="1"/>
  <c r="F1997" i="4" l="1"/>
  <c r="E1997" i="4"/>
  <c r="D1997" i="4"/>
  <c r="H1998" i="4"/>
  <c r="C1998" i="4"/>
  <c r="B1999" i="4"/>
  <c r="F2097" i="3"/>
  <c r="D2097" i="3"/>
  <c r="E2097" i="3"/>
  <c r="B2099" i="3"/>
  <c r="H2098" i="3"/>
  <c r="C2098" i="3"/>
  <c r="E1999" i="1"/>
  <c r="F1999" i="1"/>
  <c r="D1999" i="1"/>
  <c r="H2000" i="1"/>
  <c r="C2000" i="1"/>
  <c r="B2001" i="1"/>
  <c r="D1998" i="4" l="1"/>
  <c r="F1998" i="4"/>
  <c r="E1998" i="4"/>
  <c r="B2000" i="4"/>
  <c r="C1999" i="4"/>
  <c r="H1999" i="4"/>
  <c r="F2098" i="3"/>
  <c r="D2098" i="3"/>
  <c r="E2098" i="3"/>
  <c r="B2100" i="3"/>
  <c r="H2099" i="3"/>
  <c r="C2099" i="3"/>
  <c r="E2000" i="1"/>
  <c r="F2000" i="1"/>
  <c r="D2000" i="1"/>
  <c r="H2001" i="1"/>
  <c r="C2001" i="1"/>
  <c r="B2002" i="1"/>
  <c r="D1999" i="4" l="1"/>
  <c r="F1999" i="4"/>
  <c r="E1999" i="4"/>
  <c r="B2001" i="4"/>
  <c r="C2000" i="4"/>
  <c r="H2000" i="4"/>
  <c r="F2099" i="3"/>
  <c r="D2099" i="3"/>
  <c r="E2099" i="3"/>
  <c r="B2101" i="3"/>
  <c r="H2100" i="3"/>
  <c r="C2100" i="3"/>
  <c r="E2001" i="1"/>
  <c r="F2001" i="1"/>
  <c r="D2001" i="1"/>
  <c r="H2002" i="1"/>
  <c r="C2002" i="1"/>
  <c r="B2003" i="1"/>
  <c r="D2000" i="4" l="1"/>
  <c r="E2000" i="4"/>
  <c r="F2000" i="4"/>
  <c r="B2002" i="4"/>
  <c r="H2001" i="4"/>
  <c r="C2001" i="4"/>
  <c r="F2100" i="3"/>
  <c r="D2100" i="3"/>
  <c r="E2100" i="3"/>
  <c r="B2102" i="3"/>
  <c r="H2101" i="3"/>
  <c r="C2101" i="3"/>
  <c r="E2002" i="1"/>
  <c r="F2002" i="1"/>
  <c r="D2002" i="1"/>
  <c r="H2003" i="1"/>
  <c r="C2003" i="1"/>
  <c r="B2004" i="1"/>
  <c r="F2001" i="4" l="1"/>
  <c r="E2001" i="4"/>
  <c r="D2001" i="4"/>
  <c r="H2002" i="4"/>
  <c r="B2003" i="4"/>
  <c r="C2002" i="4"/>
  <c r="F2101" i="3"/>
  <c r="D2101" i="3"/>
  <c r="E2101" i="3"/>
  <c r="B2103" i="3"/>
  <c r="H2102" i="3"/>
  <c r="C2102" i="3"/>
  <c r="E2003" i="1"/>
  <c r="F2003" i="1"/>
  <c r="D2003" i="1"/>
  <c r="H2004" i="1"/>
  <c r="C2004" i="1"/>
  <c r="B2005" i="1"/>
  <c r="B2004" i="4" l="1"/>
  <c r="C2003" i="4"/>
  <c r="H2003" i="4"/>
  <c r="D2002" i="4"/>
  <c r="F2002" i="4"/>
  <c r="E2002" i="4"/>
  <c r="F2102" i="3"/>
  <c r="D2102" i="3"/>
  <c r="E2102" i="3"/>
  <c r="B2104" i="3"/>
  <c r="H2103" i="3"/>
  <c r="C2103" i="3"/>
  <c r="E2004" i="1"/>
  <c r="F2004" i="1"/>
  <c r="D2004" i="1"/>
  <c r="H2005" i="1"/>
  <c r="C2005" i="1"/>
  <c r="B2006" i="1"/>
  <c r="B2005" i="4" l="1"/>
  <c r="C2004" i="4"/>
  <c r="H2004" i="4"/>
  <c r="D2003" i="4"/>
  <c r="F2003" i="4"/>
  <c r="E2003" i="4"/>
  <c r="F2103" i="3"/>
  <c r="D2103" i="3"/>
  <c r="E2103" i="3"/>
  <c r="H2104" i="3"/>
  <c r="C2104" i="3"/>
  <c r="D17" i="3"/>
  <c r="J8" i="3"/>
  <c r="E2005" i="1"/>
  <c r="F2005" i="1"/>
  <c r="D2005" i="1"/>
  <c r="H2006" i="1"/>
  <c r="B2007" i="1"/>
  <c r="C2006" i="1"/>
  <c r="B2006" i="4" l="1"/>
  <c r="H2005" i="4"/>
  <c r="C2005" i="4"/>
  <c r="D2004" i="4"/>
  <c r="F2004" i="4"/>
  <c r="E2004" i="4"/>
  <c r="F2104" i="3"/>
  <c r="D18" i="3" s="1"/>
  <c r="D2104" i="3"/>
  <c r="D21" i="3" s="1"/>
  <c r="E2104" i="3"/>
  <c r="H2007" i="1"/>
  <c r="C2007" i="1"/>
  <c r="B2008" i="1"/>
  <c r="E2006" i="1"/>
  <c r="F2006" i="1"/>
  <c r="D2006" i="1"/>
  <c r="F2005" i="4" l="1"/>
  <c r="E2005" i="4"/>
  <c r="D2005" i="4"/>
  <c r="H2006" i="4"/>
  <c r="B2007" i="4"/>
  <c r="C2006" i="4"/>
  <c r="D20" i="3"/>
  <c r="D19" i="3"/>
  <c r="H2008" i="1"/>
  <c r="C2008" i="1"/>
  <c r="B2009" i="1"/>
  <c r="E2007" i="1"/>
  <c r="F2007" i="1"/>
  <c r="D2007" i="1"/>
  <c r="B2008" i="4" l="1"/>
  <c r="C2007" i="4"/>
  <c r="H2007" i="4"/>
  <c r="D2006" i="4"/>
  <c r="F2006" i="4"/>
  <c r="E2006" i="4"/>
  <c r="H2009" i="1"/>
  <c r="C2009" i="1"/>
  <c r="B2010" i="1"/>
  <c r="E2008" i="1"/>
  <c r="F2008" i="1"/>
  <c r="D2008" i="1"/>
  <c r="B2009" i="4" l="1"/>
  <c r="C2008" i="4"/>
  <c r="H2008" i="4"/>
  <c r="D2007" i="4"/>
  <c r="F2007" i="4"/>
  <c r="E2007" i="4"/>
  <c r="H2010" i="1"/>
  <c r="C2010" i="1"/>
  <c r="B2011" i="1"/>
  <c r="E2009" i="1"/>
  <c r="F2009" i="1"/>
  <c r="D2009" i="1"/>
  <c r="B2010" i="4" l="1"/>
  <c r="H2009" i="4"/>
  <c r="C2009" i="4"/>
  <c r="D2008" i="4"/>
  <c r="F2008" i="4"/>
  <c r="E2008" i="4"/>
  <c r="H2011" i="1"/>
  <c r="C2011" i="1"/>
  <c r="B2012" i="1"/>
  <c r="E2010" i="1"/>
  <c r="F2010" i="1"/>
  <c r="D2010" i="1"/>
  <c r="F2009" i="4" l="1"/>
  <c r="E2009" i="4"/>
  <c r="D2009" i="4"/>
  <c r="H2010" i="4"/>
  <c r="B2011" i="4"/>
  <c r="C2010" i="4"/>
  <c r="H2012" i="1"/>
  <c r="C2012" i="1"/>
  <c r="B2013" i="1"/>
  <c r="E2011" i="1"/>
  <c r="F2011" i="1"/>
  <c r="D2011" i="1"/>
  <c r="B2012" i="4" l="1"/>
  <c r="C2011" i="4"/>
  <c r="H2011" i="4"/>
  <c r="D2010" i="4"/>
  <c r="F2010" i="4"/>
  <c r="E2010" i="4"/>
  <c r="H2013" i="1"/>
  <c r="C2013" i="1"/>
  <c r="B2014" i="1"/>
  <c r="E2012" i="1"/>
  <c r="F2012" i="1"/>
  <c r="D2012" i="1"/>
  <c r="B2013" i="4" l="1"/>
  <c r="C2012" i="4"/>
  <c r="H2012" i="4"/>
  <c r="D2011" i="4"/>
  <c r="F2011" i="4"/>
  <c r="E2011" i="4"/>
  <c r="H2014" i="1"/>
  <c r="C2014" i="1"/>
  <c r="B2015" i="1"/>
  <c r="E2013" i="1"/>
  <c r="F2013" i="1"/>
  <c r="D2013" i="1"/>
  <c r="B2014" i="4" l="1"/>
  <c r="H2013" i="4"/>
  <c r="C2013" i="4"/>
  <c r="D2012" i="4"/>
  <c r="F2012" i="4"/>
  <c r="E2012" i="4"/>
  <c r="C2015" i="1"/>
  <c r="B2016" i="1"/>
  <c r="H2015" i="1"/>
  <c r="D2014" i="1"/>
  <c r="E2014" i="1"/>
  <c r="F2014" i="1"/>
  <c r="H2014" i="4" l="1"/>
  <c r="B2015" i="4"/>
  <c r="C2014" i="4"/>
  <c r="F2013" i="4"/>
  <c r="E2013" i="4"/>
  <c r="D2013" i="4"/>
  <c r="E2015" i="1"/>
  <c r="F2015" i="1"/>
  <c r="D2015" i="1"/>
  <c r="H2016" i="1"/>
  <c r="B2017" i="1"/>
  <c r="C2016" i="1"/>
  <c r="D2014" i="4" l="1"/>
  <c r="F2014" i="4"/>
  <c r="E2014" i="4"/>
  <c r="B2016" i="4"/>
  <c r="C2015" i="4"/>
  <c r="H2015" i="4"/>
  <c r="H2017" i="1"/>
  <c r="C2017" i="1"/>
  <c r="B2018" i="1"/>
  <c r="E2016" i="1"/>
  <c r="F2016" i="1"/>
  <c r="D2016" i="1"/>
  <c r="D2015" i="4" l="1"/>
  <c r="F2015" i="4"/>
  <c r="E2015" i="4"/>
  <c r="B2017" i="4"/>
  <c r="C2016" i="4"/>
  <c r="H2016" i="4"/>
  <c r="H2018" i="1"/>
  <c r="C2018" i="1"/>
  <c r="B2019" i="1"/>
  <c r="E2017" i="1"/>
  <c r="F2017" i="1"/>
  <c r="D2017" i="1"/>
  <c r="D2016" i="4" l="1"/>
  <c r="F2016" i="4"/>
  <c r="E2016" i="4"/>
  <c r="B2018" i="4"/>
  <c r="H2017" i="4"/>
  <c r="C2017" i="4"/>
  <c r="H2019" i="1"/>
  <c r="C2019" i="1"/>
  <c r="B2020" i="1"/>
  <c r="E2018" i="1"/>
  <c r="F2018" i="1"/>
  <c r="D2018" i="1"/>
  <c r="F2017" i="4" l="1"/>
  <c r="E2017" i="4"/>
  <c r="D2017" i="4"/>
  <c r="H2018" i="4"/>
  <c r="C2018" i="4"/>
  <c r="B2019" i="4"/>
  <c r="H2020" i="1"/>
  <c r="C2020" i="1"/>
  <c r="B2021" i="1"/>
  <c r="E2019" i="1"/>
  <c r="F2019" i="1"/>
  <c r="D2019" i="1"/>
  <c r="D2018" i="4" l="1"/>
  <c r="F2018" i="4"/>
  <c r="E2018" i="4"/>
  <c r="B2020" i="4"/>
  <c r="C2019" i="4"/>
  <c r="H2019" i="4"/>
  <c r="H2021" i="1"/>
  <c r="B2022" i="1"/>
  <c r="C2021" i="1"/>
  <c r="E2020" i="1"/>
  <c r="F2020" i="1"/>
  <c r="D2020" i="1"/>
  <c r="D2019" i="4" l="1"/>
  <c r="F2019" i="4"/>
  <c r="E2019" i="4"/>
  <c r="B2021" i="4"/>
  <c r="C2020" i="4"/>
  <c r="H2020" i="4"/>
  <c r="E2021" i="1"/>
  <c r="F2021" i="1"/>
  <c r="D2021" i="1"/>
  <c r="H2022" i="1"/>
  <c r="C2022" i="1"/>
  <c r="B2023" i="1"/>
  <c r="D2020" i="4" l="1"/>
  <c r="F2020" i="4"/>
  <c r="E2020" i="4"/>
  <c r="B2022" i="4"/>
  <c r="C2021" i="4"/>
  <c r="H2021" i="4"/>
  <c r="E2022" i="1"/>
  <c r="F2022" i="1"/>
  <c r="D2022" i="1"/>
  <c r="H2023" i="1"/>
  <c r="B2024" i="1"/>
  <c r="C2023" i="1"/>
  <c r="D2021" i="4" l="1"/>
  <c r="E2021" i="4"/>
  <c r="F2021" i="4"/>
  <c r="B2023" i="4"/>
  <c r="C2022" i="4"/>
  <c r="H2022" i="4"/>
  <c r="H2024" i="1"/>
  <c r="C2024" i="1"/>
  <c r="B2025" i="1"/>
  <c r="E2023" i="1"/>
  <c r="F2023" i="1"/>
  <c r="D2023" i="1"/>
  <c r="D2022" i="4" l="1"/>
  <c r="F2022" i="4"/>
  <c r="E2022" i="4"/>
  <c r="B2024" i="4"/>
  <c r="C2023" i="4"/>
  <c r="H2023" i="4"/>
  <c r="H2025" i="1"/>
  <c r="C2025" i="1"/>
  <c r="B2026" i="1"/>
  <c r="E2024" i="1"/>
  <c r="F2024" i="1"/>
  <c r="D2024" i="1"/>
  <c r="D2023" i="4" l="1"/>
  <c r="F2023" i="4"/>
  <c r="E2023" i="4"/>
  <c r="B2025" i="4"/>
  <c r="C2024" i="4"/>
  <c r="H2024" i="4"/>
  <c r="H2026" i="1"/>
  <c r="C2026" i="1"/>
  <c r="B2027" i="1"/>
  <c r="E2025" i="1"/>
  <c r="F2025" i="1"/>
  <c r="D2025" i="1"/>
  <c r="D2024" i="4" l="1"/>
  <c r="F2024" i="4"/>
  <c r="E2024" i="4"/>
  <c r="B2026" i="4"/>
  <c r="C2025" i="4"/>
  <c r="H2025" i="4"/>
  <c r="H2027" i="1"/>
  <c r="C2027" i="1"/>
  <c r="B2028" i="1"/>
  <c r="E2026" i="1"/>
  <c r="F2026" i="1"/>
  <c r="D2026" i="1"/>
  <c r="D2025" i="4" l="1"/>
  <c r="E2025" i="4"/>
  <c r="F2025" i="4"/>
  <c r="B2027" i="4"/>
  <c r="C2026" i="4"/>
  <c r="H2026" i="4"/>
  <c r="H2028" i="1"/>
  <c r="C2028" i="1"/>
  <c r="B2029" i="1"/>
  <c r="E2027" i="1"/>
  <c r="F2027" i="1"/>
  <c r="D2027" i="1"/>
  <c r="D2026" i="4" l="1"/>
  <c r="F2026" i="4"/>
  <c r="E2026" i="4"/>
  <c r="B2028" i="4"/>
  <c r="C2027" i="4"/>
  <c r="H2027" i="4"/>
  <c r="H2029" i="1"/>
  <c r="C2029" i="1"/>
  <c r="B2030" i="1"/>
  <c r="E2028" i="1"/>
  <c r="F2028" i="1"/>
  <c r="D2028" i="1"/>
  <c r="D2027" i="4" l="1"/>
  <c r="E2027" i="4"/>
  <c r="F2027" i="4"/>
  <c r="B2029" i="4"/>
  <c r="C2028" i="4"/>
  <c r="H2028" i="4"/>
  <c r="H2030" i="1"/>
  <c r="C2030" i="1"/>
  <c r="B2031" i="1"/>
  <c r="E2029" i="1"/>
  <c r="F2029" i="1"/>
  <c r="D2029" i="1"/>
  <c r="D2028" i="4" l="1"/>
  <c r="E2028" i="4"/>
  <c r="F2028" i="4"/>
  <c r="B2030" i="4"/>
  <c r="C2029" i="4"/>
  <c r="H2029" i="4"/>
  <c r="H2031" i="1"/>
  <c r="B2032" i="1"/>
  <c r="C2031" i="1"/>
  <c r="E2030" i="1"/>
  <c r="F2030" i="1"/>
  <c r="D2030" i="1"/>
  <c r="D2029" i="4" l="1"/>
  <c r="F2029" i="4"/>
  <c r="E2029" i="4"/>
  <c r="B2031" i="4"/>
  <c r="C2030" i="4"/>
  <c r="H2030" i="4"/>
  <c r="E2031" i="1"/>
  <c r="F2031" i="1"/>
  <c r="D2031" i="1"/>
  <c r="H2032" i="1"/>
  <c r="C2032" i="1"/>
  <c r="B2033" i="1"/>
  <c r="D2030" i="4" l="1"/>
  <c r="E2030" i="4"/>
  <c r="F2030" i="4"/>
  <c r="B2032" i="4"/>
  <c r="C2031" i="4"/>
  <c r="H2031" i="4"/>
  <c r="D2032" i="1"/>
  <c r="E2032" i="1"/>
  <c r="F2032" i="1"/>
  <c r="C2033" i="1"/>
  <c r="B2034" i="1"/>
  <c r="H2033" i="1"/>
  <c r="D2031" i="4" l="1"/>
  <c r="F2031" i="4"/>
  <c r="E2031" i="4"/>
  <c r="B2033" i="4"/>
  <c r="C2032" i="4"/>
  <c r="H2032" i="4"/>
  <c r="H2034" i="1"/>
  <c r="B2035" i="1"/>
  <c r="C2034" i="1"/>
  <c r="E2033" i="1"/>
  <c r="F2033" i="1"/>
  <c r="D2033" i="1"/>
  <c r="D2032" i="4" l="1"/>
  <c r="F2032" i="4"/>
  <c r="E2032" i="4"/>
  <c r="B2034" i="4"/>
  <c r="C2033" i="4"/>
  <c r="H2033" i="4"/>
  <c r="H2035" i="1"/>
  <c r="C2035" i="1"/>
  <c r="B2036" i="1"/>
  <c r="E2034" i="1"/>
  <c r="F2034" i="1"/>
  <c r="D2034" i="1"/>
  <c r="D2033" i="4" l="1"/>
  <c r="F2033" i="4"/>
  <c r="E2033" i="4"/>
  <c r="B2035" i="4"/>
  <c r="C2034" i="4"/>
  <c r="H2034" i="4"/>
  <c r="H2036" i="1"/>
  <c r="C2036" i="1"/>
  <c r="B2037" i="1"/>
  <c r="E2035" i="1"/>
  <c r="F2035" i="1"/>
  <c r="D2035" i="1"/>
  <c r="D2034" i="4" l="1"/>
  <c r="F2034" i="4"/>
  <c r="E2034" i="4"/>
  <c r="B2036" i="4"/>
  <c r="C2035" i="4"/>
  <c r="H2035" i="4"/>
  <c r="H2037" i="1"/>
  <c r="C2037" i="1"/>
  <c r="B2038" i="1"/>
  <c r="E2036" i="1"/>
  <c r="F2036" i="1"/>
  <c r="D2036" i="1"/>
  <c r="D2035" i="4" l="1"/>
  <c r="F2035" i="4"/>
  <c r="E2035" i="4"/>
  <c r="B2037" i="4"/>
  <c r="C2036" i="4"/>
  <c r="H2036" i="4"/>
  <c r="H2038" i="1"/>
  <c r="C2038" i="1"/>
  <c r="B2039" i="1"/>
  <c r="E2037" i="1"/>
  <c r="F2037" i="1"/>
  <c r="D2037" i="1"/>
  <c r="D2036" i="4" l="1"/>
  <c r="E2036" i="4"/>
  <c r="F2036" i="4"/>
  <c r="B2038" i="4"/>
  <c r="C2037" i="4"/>
  <c r="H2037" i="4"/>
  <c r="H2039" i="1"/>
  <c r="B2040" i="1"/>
  <c r="C2039" i="1"/>
  <c r="E2038" i="1"/>
  <c r="F2038" i="1"/>
  <c r="D2038" i="1"/>
  <c r="D2037" i="4" l="1"/>
  <c r="F2037" i="4"/>
  <c r="E2037" i="4"/>
  <c r="B2039" i="4"/>
  <c r="C2038" i="4"/>
  <c r="H2038" i="4"/>
  <c r="E2039" i="1"/>
  <c r="F2039" i="1"/>
  <c r="D2039" i="1"/>
  <c r="H2040" i="1"/>
  <c r="C2040" i="1"/>
  <c r="B2041" i="1"/>
  <c r="B2040" i="4" l="1"/>
  <c r="C2039" i="4"/>
  <c r="H2039" i="4"/>
  <c r="D2038" i="4"/>
  <c r="F2038" i="4"/>
  <c r="E2038" i="4"/>
  <c r="E2040" i="1"/>
  <c r="F2040" i="1"/>
  <c r="D2040" i="1"/>
  <c r="H2041" i="1"/>
  <c r="C2041" i="1"/>
  <c r="B2042" i="1"/>
  <c r="B2041" i="4" l="1"/>
  <c r="C2040" i="4"/>
  <c r="H2040" i="4"/>
  <c r="D2039" i="4"/>
  <c r="F2039" i="4"/>
  <c r="E2039" i="4"/>
  <c r="D2041" i="1"/>
  <c r="E2041" i="1"/>
  <c r="F2041" i="1"/>
  <c r="C2042" i="1"/>
  <c r="B2043" i="1"/>
  <c r="H2042" i="1"/>
  <c r="D2040" i="4" l="1"/>
  <c r="F2040" i="4"/>
  <c r="E2040" i="4"/>
  <c r="B2042" i="4"/>
  <c r="C2041" i="4"/>
  <c r="H2041" i="4"/>
  <c r="H2043" i="1"/>
  <c r="C2043" i="1"/>
  <c r="B2044" i="1"/>
  <c r="E2042" i="1"/>
  <c r="F2042" i="1"/>
  <c r="D2042" i="1"/>
  <c r="D2041" i="4" l="1"/>
  <c r="E2041" i="4"/>
  <c r="F2041" i="4"/>
  <c r="B2043" i="4"/>
  <c r="C2042" i="4"/>
  <c r="H2042" i="4"/>
  <c r="H2044" i="1"/>
  <c r="C2044" i="1"/>
  <c r="B2045" i="1"/>
  <c r="E2043" i="1"/>
  <c r="F2043" i="1"/>
  <c r="D2043" i="1"/>
  <c r="D2042" i="4" l="1"/>
  <c r="F2042" i="4"/>
  <c r="E2042" i="4"/>
  <c r="B2044" i="4"/>
  <c r="C2043" i="4"/>
  <c r="H2043" i="4"/>
  <c r="H2045" i="1"/>
  <c r="C2045" i="1"/>
  <c r="B2046" i="1"/>
  <c r="E2044" i="1"/>
  <c r="F2044" i="1"/>
  <c r="D2044" i="1"/>
  <c r="D2043" i="4" l="1"/>
  <c r="F2043" i="4"/>
  <c r="E2043" i="4"/>
  <c r="B2045" i="4"/>
  <c r="C2044" i="4"/>
  <c r="H2044" i="4"/>
  <c r="H2046" i="1"/>
  <c r="C2046" i="1"/>
  <c r="B2047" i="1"/>
  <c r="E2045" i="1"/>
  <c r="F2045" i="1"/>
  <c r="D2045" i="1"/>
  <c r="D2044" i="4" l="1"/>
  <c r="F2044" i="4"/>
  <c r="E2044" i="4"/>
  <c r="B2046" i="4"/>
  <c r="C2045" i="4"/>
  <c r="H2045" i="4"/>
  <c r="H2047" i="1"/>
  <c r="C2047" i="1"/>
  <c r="B2048" i="1"/>
  <c r="E2046" i="1"/>
  <c r="F2046" i="1"/>
  <c r="D2046" i="1"/>
  <c r="D2045" i="4" l="1"/>
  <c r="F2045" i="4"/>
  <c r="E2045" i="4"/>
  <c r="B2047" i="4"/>
  <c r="C2046" i="4"/>
  <c r="H2046" i="4"/>
  <c r="H2048" i="1"/>
  <c r="C2048" i="1"/>
  <c r="B2049" i="1"/>
  <c r="E2047" i="1"/>
  <c r="F2047" i="1"/>
  <c r="D2047" i="1"/>
  <c r="D2046" i="4" l="1"/>
  <c r="F2046" i="4"/>
  <c r="E2046" i="4"/>
  <c r="B2048" i="4"/>
  <c r="C2047" i="4"/>
  <c r="H2047" i="4"/>
  <c r="H2049" i="1"/>
  <c r="C2049" i="1"/>
  <c r="B2050" i="1"/>
  <c r="E2048" i="1"/>
  <c r="F2048" i="1"/>
  <c r="D2048" i="1"/>
  <c r="D2047" i="4" l="1"/>
  <c r="E2047" i="4"/>
  <c r="F2047" i="4"/>
  <c r="B2049" i="4"/>
  <c r="C2048" i="4"/>
  <c r="H2048" i="4"/>
  <c r="H2050" i="1"/>
  <c r="B2051" i="1"/>
  <c r="C2050" i="1"/>
  <c r="E2049" i="1"/>
  <c r="F2049" i="1"/>
  <c r="D2049" i="1"/>
  <c r="D2048" i="4" l="1"/>
  <c r="F2048" i="4"/>
  <c r="E2048" i="4"/>
  <c r="B2050" i="4"/>
  <c r="C2049" i="4"/>
  <c r="H2049" i="4"/>
  <c r="E2050" i="1"/>
  <c r="F2050" i="1"/>
  <c r="D2050" i="1"/>
  <c r="H2051" i="1"/>
  <c r="C2051" i="1"/>
  <c r="B2052" i="1"/>
  <c r="D2049" i="4" l="1"/>
  <c r="F2049" i="4"/>
  <c r="E2049" i="4"/>
  <c r="B2051" i="4"/>
  <c r="C2050" i="4"/>
  <c r="H2050" i="4"/>
  <c r="E2051" i="1"/>
  <c r="F2051" i="1"/>
  <c r="D2051" i="1"/>
  <c r="H2052" i="1"/>
  <c r="C2052" i="1"/>
  <c r="B2053" i="1"/>
  <c r="D2050" i="4" l="1"/>
  <c r="F2050" i="4"/>
  <c r="E2050" i="4"/>
  <c r="B2052" i="4"/>
  <c r="C2051" i="4"/>
  <c r="H2051" i="4"/>
  <c r="E2052" i="1"/>
  <c r="F2052" i="1"/>
  <c r="D2052" i="1"/>
  <c r="H2053" i="1"/>
  <c r="C2053" i="1"/>
  <c r="B2054" i="1"/>
  <c r="D2051" i="4" l="1"/>
  <c r="F2051" i="4"/>
  <c r="E2051" i="4"/>
  <c r="B2053" i="4"/>
  <c r="C2052" i="4"/>
  <c r="H2052" i="4"/>
  <c r="E2053" i="1"/>
  <c r="F2053" i="1"/>
  <c r="D2053" i="1"/>
  <c r="H2054" i="1"/>
  <c r="C2054" i="1"/>
  <c r="B2055" i="1"/>
  <c r="D2052" i="4" l="1"/>
  <c r="E2052" i="4"/>
  <c r="F2052" i="4"/>
  <c r="B2054" i="4"/>
  <c r="C2053" i="4"/>
  <c r="H2053" i="4"/>
  <c r="E2054" i="1"/>
  <c r="F2054" i="1"/>
  <c r="D2054" i="1"/>
  <c r="H2055" i="1"/>
  <c r="C2055" i="1"/>
  <c r="B2056" i="1"/>
  <c r="D2053" i="4" l="1"/>
  <c r="E2053" i="4"/>
  <c r="F2053" i="4"/>
  <c r="B2055" i="4"/>
  <c r="C2054" i="4"/>
  <c r="H2054" i="4"/>
  <c r="E2055" i="1"/>
  <c r="F2055" i="1"/>
  <c r="D2055" i="1"/>
  <c r="H2056" i="1"/>
  <c r="C2056" i="1"/>
  <c r="B2057" i="1"/>
  <c r="D2054" i="4" l="1"/>
  <c r="F2054" i="4"/>
  <c r="E2054" i="4"/>
  <c r="B2056" i="4"/>
  <c r="C2055" i="4"/>
  <c r="H2055" i="4"/>
  <c r="E2056" i="1"/>
  <c r="F2056" i="1"/>
  <c r="D2056" i="1"/>
  <c r="H2057" i="1"/>
  <c r="C2057" i="1"/>
  <c r="B2058" i="1"/>
  <c r="B2057" i="4" l="1"/>
  <c r="C2056" i="4"/>
  <c r="H2056" i="4"/>
  <c r="D2055" i="4"/>
  <c r="F2055" i="4"/>
  <c r="E2055" i="4"/>
  <c r="E2057" i="1"/>
  <c r="F2057" i="1"/>
  <c r="D2057" i="1"/>
  <c r="H2058" i="1"/>
  <c r="C2058" i="1"/>
  <c r="B2059" i="1"/>
  <c r="B2058" i="4" l="1"/>
  <c r="C2057" i="4"/>
  <c r="H2057" i="4"/>
  <c r="D2056" i="4"/>
  <c r="F2056" i="4"/>
  <c r="E2056" i="4"/>
  <c r="E2058" i="1"/>
  <c r="F2058" i="1"/>
  <c r="D2058" i="1"/>
  <c r="H2059" i="1"/>
  <c r="C2059" i="1"/>
  <c r="B2060" i="1"/>
  <c r="B2059" i="4" l="1"/>
  <c r="C2058" i="4"/>
  <c r="H2058" i="4"/>
  <c r="D2057" i="4"/>
  <c r="E2057" i="4"/>
  <c r="F2057" i="4"/>
  <c r="D2059" i="1"/>
  <c r="E2059" i="1"/>
  <c r="F2059" i="1"/>
  <c r="C2060" i="1"/>
  <c r="B2061" i="1"/>
  <c r="H2060" i="1"/>
  <c r="B2060" i="4" l="1"/>
  <c r="C2059" i="4"/>
  <c r="H2059" i="4"/>
  <c r="D2058" i="4"/>
  <c r="F2058" i="4"/>
  <c r="E2058" i="4"/>
  <c r="H2061" i="1"/>
  <c r="C2061" i="1"/>
  <c r="B2062" i="1"/>
  <c r="E2060" i="1"/>
  <c r="F2060" i="1"/>
  <c r="D2060" i="1"/>
  <c r="B2061" i="4" l="1"/>
  <c r="C2060" i="4"/>
  <c r="H2060" i="4"/>
  <c r="D2059" i="4"/>
  <c r="F2059" i="4"/>
  <c r="E2059" i="4"/>
  <c r="H2062" i="1"/>
  <c r="C2062" i="1"/>
  <c r="B2063" i="1"/>
  <c r="E2061" i="1"/>
  <c r="F2061" i="1"/>
  <c r="D2061" i="1"/>
  <c r="B2062" i="4" l="1"/>
  <c r="C2061" i="4"/>
  <c r="H2061" i="4"/>
  <c r="D2060" i="4"/>
  <c r="F2060" i="4"/>
  <c r="E2060" i="4"/>
  <c r="H2063" i="1"/>
  <c r="C2063" i="1"/>
  <c r="B2064" i="1"/>
  <c r="E2062" i="1"/>
  <c r="F2062" i="1"/>
  <c r="D2062" i="1"/>
  <c r="B2063" i="4" l="1"/>
  <c r="C2062" i="4"/>
  <c r="H2062" i="4"/>
  <c r="D2061" i="4"/>
  <c r="F2061" i="4"/>
  <c r="E2061" i="4"/>
  <c r="H2064" i="1"/>
  <c r="C2064" i="1"/>
  <c r="B2065" i="1"/>
  <c r="E2063" i="1"/>
  <c r="F2063" i="1"/>
  <c r="D2063" i="1"/>
  <c r="B2064" i="4" l="1"/>
  <c r="C2063" i="4"/>
  <c r="H2063" i="4"/>
  <c r="D2062" i="4"/>
  <c r="E2062" i="4"/>
  <c r="F2062" i="4"/>
  <c r="H2065" i="1"/>
  <c r="C2065" i="1"/>
  <c r="B2066" i="1"/>
  <c r="E2064" i="1"/>
  <c r="F2064" i="1"/>
  <c r="D2064" i="1"/>
  <c r="B2065" i="4" l="1"/>
  <c r="C2064" i="4"/>
  <c r="H2064" i="4"/>
  <c r="D2063" i="4"/>
  <c r="E2063" i="4"/>
  <c r="F2063" i="4"/>
  <c r="H2066" i="1"/>
  <c r="C2066" i="1"/>
  <c r="B2067" i="1"/>
  <c r="E2065" i="1"/>
  <c r="F2065" i="1"/>
  <c r="D2065" i="1"/>
  <c r="B2066" i="4" l="1"/>
  <c r="C2065" i="4"/>
  <c r="H2065" i="4"/>
  <c r="D2064" i="4"/>
  <c r="F2064" i="4"/>
  <c r="E2064" i="4"/>
  <c r="H2067" i="1"/>
  <c r="C2067" i="1"/>
  <c r="B2068" i="1"/>
  <c r="E2066" i="1"/>
  <c r="F2066" i="1"/>
  <c r="D2066" i="1"/>
  <c r="B2067" i="4" l="1"/>
  <c r="C2066" i="4"/>
  <c r="H2066" i="4"/>
  <c r="D2065" i="4"/>
  <c r="F2065" i="4"/>
  <c r="E2065" i="4"/>
  <c r="H2068" i="1"/>
  <c r="C2068" i="1"/>
  <c r="B2069" i="1"/>
  <c r="E2067" i="1"/>
  <c r="F2067" i="1"/>
  <c r="D2067" i="1"/>
  <c r="B2068" i="4" l="1"/>
  <c r="C2067" i="4"/>
  <c r="H2067" i="4"/>
  <c r="D2066" i="4"/>
  <c r="F2066" i="4"/>
  <c r="E2066" i="4"/>
  <c r="C2069" i="1"/>
  <c r="B2070" i="1"/>
  <c r="H2069" i="1"/>
  <c r="D2068" i="1"/>
  <c r="E2068" i="1"/>
  <c r="F2068" i="1"/>
  <c r="B2069" i="4" l="1"/>
  <c r="C2068" i="4"/>
  <c r="H2068" i="4"/>
  <c r="D2067" i="4"/>
  <c r="F2067" i="4"/>
  <c r="E2067" i="4"/>
  <c r="E2069" i="1"/>
  <c r="F2069" i="1"/>
  <c r="D2069" i="1"/>
  <c r="H2070" i="1"/>
  <c r="B2071" i="1"/>
  <c r="C2070" i="1"/>
  <c r="B2070" i="4" l="1"/>
  <c r="C2069" i="4"/>
  <c r="H2069" i="4"/>
  <c r="D2068" i="4"/>
  <c r="F2068" i="4"/>
  <c r="E2068" i="4"/>
  <c r="H2071" i="1"/>
  <c r="C2071" i="1"/>
  <c r="B2072" i="1"/>
  <c r="E2070" i="1"/>
  <c r="F2070" i="1"/>
  <c r="D2070" i="1"/>
  <c r="B2071" i="4" l="1"/>
  <c r="C2070" i="4"/>
  <c r="H2070" i="4"/>
  <c r="D2069" i="4"/>
  <c r="F2069" i="4"/>
  <c r="E2069" i="4"/>
  <c r="H2072" i="1"/>
  <c r="C2072" i="1"/>
  <c r="B2073" i="1"/>
  <c r="E2071" i="1"/>
  <c r="F2071" i="1"/>
  <c r="D2071" i="1"/>
  <c r="B2072" i="4" l="1"/>
  <c r="C2071" i="4"/>
  <c r="H2071" i="4"/>
  <c r="D2070" i="4"/>
  <c r="F2070" i="4"/>
  <c r="E2070" i="4"/>
  <c r="H2073" i="1"/>
  <c r="C2073" i="1"/>
  <c r="B2074" i="1"/>
  <c r="E2072" i="1"/>
  <c r="F2072" i="1"/>
  <c r="D2072" i="1"/>
  <c r="B2073" i="4" l="1"/>
  <c r="C2072" i="4"/>
  <c r="H2072" i="4"/>
  <c r="D2071" i="4"/>
  <c r="E2071" i="4"/>
  <c r="F2071" i="4"/>
  <c r="H2074" i="1"/>
  <c r="C2074" i="1"/>
  <c r="B2075" i="1"/>
  <c r="E2073" i="1"/>
  <c r="F2073" i="1"/>
  <c r="D2073" i="1"/>
  <c r="B2074" i="4" l="1"/>
  <c r="C2073" i="4"/>
  <c r="H2073" i="4"/>
  <c r="D2072" i="4"/>
  <c r="F2072" i="4"/>
  <c r="E2072" i="4"/>
  <c r="H2075" i="1"/>
  <c r="C2075" i="1"/>
  <c r="B2076" i="1"/>
  <c r="E2074" i="1"/>
  <c r="F2074" i="1"/>
  <c r="D2074" i="1"/>
  <c r="B2075" i="4" l="1"/>
  <c r="C2074" i="4"/>
  <c r="H2074" i="4"/>
  <c r="D2073" i="4"/>
  <c r="F2073" i="4"/>
  <c r="E2073" i="4"/>
  <c r="H2076" i="1"/>
  <c r="C2076" i="1"/>
  <c r="B2077" i="1"/>
  <c r="E2075" i="1"/>
  <c r="F2075" i="1"/>
  <c r="D2075" i="1"/>
  <c r="B2076" i="4" l="1"/>
  <c r="C2075" i="4"/>
  <c r="H2075" i="4"/>
  <c r="D2074" i="4"/>
  <c r="E2074" i="4"/>
  <c r="F2074" i="4"/>
  <c r="H2077" i="1"/>
  <c r="B2078" i="1"/>
  <c r="C2077" i="1"/>
  <c r="E2076" i="1"/>
  <c r="F2076" i="1"/>
  <c r="D2076" i="1"/>
  <c r="B2077" i="4" l="1"/>
  <c r="C2076" i="4"/>
  <c r="H2076" i="4"/>
  <c r="D2075" i="4"/>
  <c r="F2075" i="4"/>
  <c r="E2075" i="4"/>
  <c r="D2077" i="1"/>
  <c r="E2077" i="1"/>
  <c r="F2077" i="1"/>
  <c r="C2078" i="1"/>
  <c r="B2079" i="1"/>
  <c r="H2078" i="1"/>
  <c r="B2078" i="4" l="1"/>
  <c r="C2077" i="4"/>
  <c r="H2077" i="4"/>
  <c r="D2076" i="4"/>
  <c r="F2076" i="4"/>
  <c r="E2076" i="4"/>
  <c r="B2080" i="1"/>
  <c r="H2079" i="1"/>
  <c r="C2079" i="1"/>
  <c r="D2078" i="1"/>
  <c r="E2078" i="1"/>
  <c r="F2078" i="1"/>
  <c r="H2078" i="4" l="1"/>
  <c r="B2079" i="4"/>
  <c r="C2078" i="4"/>
  <c r="F2077" i="4"/>
  <c r="E2077" i="4"/>
  <c r="D2077" i="4"/>
  <c r="H2080" i="1"/>
  <c r="C2080" i="1"/>
  <c r="B2081" i="1"/>
  <c r="E2079" i="1"/>
  <c r="F2079" i="1"/>
  <c r="D2079" i="1"/>
  <c r="D2078" i="4" l="1"/>
  <c r="F2078" i="4"/>
  <c r="E2078" i="4"/>
  <c r="B2080" i="4"/>
  <c r="H2079" i="4"/>
  <c r="C2079" i="4"/>
  <c r="H2081" i="1"/>
  <c r="C2081" i="1"/>
  <c r="B2082" i="1"/>
  <c r="E2080" i="1"/>
  <c r="F2080" i="1"/>
  <c r="D2080" i="1"/>
  <c r="F2079" i="4" l="1"/>
  <c r="E2079" i="4"/>
  <c r="D2079" i="4"/>
  <c r="H2080" i="4"/>
  <c r="B2081" i="4"/>
  <c r="C2080" i="4"/>
  <c r="H2082" i="1"/>
  <c r="C2082" i="1"/>
  <c r="B2083" i="1"/>
  <c r="E2081" i="1"/>
  <c r="F2081" i="1"/>
  <c r="D2081" i="1"/>
  <c r="C2081" i="4" l="1"/>
  <c r="H2081" i="4"/>
  <c r="B2082" i="4"/>
  <c r="D2080" i="4"/>
  <c r="F2080" i="4"/>
  <c r="E2080" i="4"/>
  <c r="H2083" i="1"/>
  <c r="B2084" i="1"/>
  <c r="C2083" i="1"/>
  <c r="E2082" i="1"/>
  <c r="F2082" i="1"/>
  <c r="D2082" i="1"/>
  <c r="F2081" i="4" l="1"/>
  <c r="E2081" i="4"/>
  <c r="D2081" i="4"/>
  <c r="H2082" i="4"/>
  <c r="B2083" i="4"/>
  <c r="C2082" i="4"/>
  <c r="E2083" i="1"/>
  <c r="F2083" i="1"/>
  <c r="D2083" i="1"/>
  <c r="H2084" i="1"/>
  <c r="B2085" i="1"/>
  <c r="C2084" i="1"/>
  <c r="B2084" i="4" l="1"/>
  <c r="C2083" i="4"/>
  <c r="H2083" i="4"/>
  <c r="D2082" i="4"/>
  <c r="F2082" i="4"/>
  <c r="E2082" i="4"/>
  <c r="H2085" i="1"/>
  <c r="C2085" i="1"/>
  <c r="B2086" i="1"/>
  <c r="E2084" i="1"/>
  <c r="F2084" i="1"/>
  <c r="D2084" i="1"/>
  <c r="B2085" i="4" l="1"/>
  <c r="C2084" i="4"/>
  <c r="H2084" i="4"/>
  <c r="D2083" i="4"/>
  <c r="F2083" i="4"/>
  <c r="E2083" i="4"/>
  <c r="H2086" i="1"/>
  <c r="C2086" i="1"/>
  <c r="B2087" i="1"/>
  <c r="E2085" i="1"/>
  <c r="F2085" i="1"/>
  <c r="D2085" i="1"/>
  <c r="B2086" i="4" l="1"/>
  <c r="C2085" i="4"/>
  <c r="H2085" i="4"/>
  <c r="D2084" i="4"/>
  <c r="F2084" i="4"/>
  <c r="E2084" i="4"/>
  <c r="C2087" i="1"/>
  <c r="B2088" i="1"/>
  <c r="H2087" i="1"/>
  <c r="D2086" i="1"/>
  <c r="E2086" i="1"/>
  <c r="F2086" i="1"/>
  <c r="B2087" i="4" l="1"/>
  <c r="C2086" i="4"/>
  <c r="H2086" i="4"/>
  <c r="D2085" i="4"/>
  <c r="F2085" i="4"/>
  <c r="E2085" i="4"/>
  <c r="E2087" i="1"/>
  <c r="F2087" i="1"/>
  <c r="D2087" i="1"/>
  <c r="H2088" i="1"/>
  <c r="B2089" i="1"/>
  <c r="C2088" i="1"/>
  <c r="B2088" i="4" l="1"/>
  <c r="C2087" i="4"/>
  <c r="H2087" i="4"/>
  <c r="D2086" i="4"/>
  <c r="F2086" i="4"/>
  <c r="E2086" i="4"/>
  <c r="H2089" i="1"/>
  <c r="C2089" i="1"/>
  <c r="B2090" i="1"/>
  <c r="E2088" i="1"/>
  <c r="F2088" i="1"/>
  <c r="D2088" i="1"/>
  <c r="B2089" i="4" l="1"/>
  <c r="C2088" i="4"/>
  <c r="H2088" i="4"/>
  <c r="D2087" i="4"/>
  <c r="F2087" i="4"/>
  <c r="E2087" i="4"/>
  <c r="H2090" i="1"/>
  <c r="C2090" i="1"/>
  <c r="B2091" i="1"/>
  <c r="E2089" i="1"/>
  <c r="F2089" i="1"/>
  <c r="D2089" i="1"/>
  <c r="B2090" i="4" l="1"/>
  <c r="C2089" i="4"/>
  <c r="H2089" i="4"/>
  <c r="D2088" i="4"/>
  <c r="E2088" i="4"/>
  <c r="F2088" i="4"/>
  <c r="C2091" i="1"/>
  <c r="B2092" i="1"/>
  <c r="H2091" i="1"/>
  <c r="D2090" i="1"/>
  <c r="E2090" i="1"/>
  <c r="F2090" i="1"/>
  <c r="B2091" i="4" l="1"/>
  <c r="C2090" i="4"/>
  <c r="H2090" i="4"/>
  <c r="D2089" i="4"/>
  <c r="F2089" i="4"/>
  <c r="E2089" i="4"/>
  <c r="E2091" i="1"/>
  <c r="F2091" i="1"/>
  <c r="D2091" i="1"/>
  <c r="H2092" i="1"/>
  <c r="C2092" i="1"/>
  <c r="B2093" i="1"/>
  <c r="B2092" i="4" l="1"/>
  <c r="C2091" i="4"/>
  <c r="H2091" i="4"/>
  <c r="D2090" i="4"/>
  <c r="E2090" i="4"/>
  <c r="F2090" i="4"/>
  <c r="E2092" i="1"/>
  <c r="F2092" i="1"/>
  <c r="D2092" i="1"/>
  <c r="H2093" i="1"/>
  <c r="C2093" i="1"/>
  <c r="B2094" i="1"/>
  <c r="B2093" i="4" l="1"/>
  <c r="C2092" i="4"/>
  <c r="H2092" i="4"/>
  <c r="D2091" i="4"/>
  <c r="E2091" i="4"/>
  <c r="F2091" i="4"/>
  <c r="E2093" i="1"/>
  <c r="F2093" i="1"/>
  <c r="D2093" i="1"/>
  <c r="H2094" i="1"/>
  <c r="C2094" i="1"/>
  <c r="B2095" i="1"/>
  <c r="B2094" i="4" l="1"/>
  <c r="C2093" i="4"/>
  <c r="H2093" i="4"/>
  <c r="D2092" i="4"/>
  <c r="E2092" i="4"/>
  <c r="F2092" i="4"/>
  <c r="E2094" i="1"/>
  <c r="F2094" i="1"/>
  <c r="D2094" i="1"/>
  <c r="H2095" i="1"/>
  <c r="C2095" i="1"/>
  <c r="B2096" i="1"/>
  <c r="H2094" i="4" l="1"/>
  <c r="B2095" i="4"/>
  <c r="C2094" i="4"/>
  <c r="F2093" i="4"/>
  <c r="E2093" i="4"/>
  <c r="D2093" i="4"/>
  <c r="D2095" i="1"/>
  <c r="E2095" i="1"/>
  <c r="F2095" i="1"/>
  <c r="C2096" i="1"/>
  <c r="B2097" i="1"/>
  <c r="H2096" i="1"/>
  <c r="D2094" i="4" l="1"/>
  <c r="F2094" i="4"/>
  <c r="E2094" i="4"/>
  <c r="B2096" i="4"/>
  <c r="C2095" i="4"/>
  <c r="H2095" i="4"/>
  <c r="H2097" i="1"/>
  <c r="C2097" i="1"/>
  <c r="B2098" i="1"/>
  <c r="E2096" i="1"/>
  <c r="F2096" i="1"/>
  <c r="D2096" i="1"/>
  <c r="D2095" i="4" l="1"/>
  <c r="F2095" i="4"/>
  <c r="E2095" i="4"/>
  <c r="B2097" i="4"/>
  <c r="C2096" i="4"/>
  <c r="H2096" i="4"/>
  <c r="H2098" i="1"/>
  <c r="C2098" i="1"/>
  <c r="B2099" i="1"/>
  <c r="E2097" i="1"/>
  <c r="F2097" i="1"/>
  <c r="D2097" i="1"/>
  <c r="D2096" i="4" l="1"/>
  <c r="F2096" i="4"/>
  <c r="E2096" i="4"/>
  <c r="B2098" i="4"/>
  <c r="C2097" i="4"/>
  <c r="H2097" i="4"/>
  <c r="H2099" i="1"/>
  <c r="C2099" i="1"/>
  <c r="B2100" i="1"/>
  <c r="E2098" i="1"/>
  <c r="F2098" i="1"/>
  <c r="D2098" i="1"/>
  <c r="D2097" i="4" l="1"/>
  <c r="E2097" i="4"/>
  <c r="F2097" i="4"/>
  <c r="B2099" i="4"/>
  <c r="C2098" i="4"/>
  <c r="H2098" i="4"/>
  <c r="H2100" i="1"/>
  <c r="C2100" i="1"/>
  <c r="B2101" i="1"/>
  <c r="E2099" i="1"/>
  <c r="F2099" i="1"/>
  <c r="D2099" i="1"/>
  <c r="D2098" i="4" l="1"/>
  <c r="F2098" i="4"/>
  <c r="E2098" i="4"/>
  <c r="B2100" i="4"/>
  <c r="C2099" i="4"/>
  <c r="H2099" i="4"/>
  <c r="H2101" i="1"/>
  <c r="C2101" i="1"/>
  <c r="B2102" i="1"/>
  <c r="E2100" i="1"/>
  <c r="F2100" i="1"/>
  <c r="D2100" i="1"/>
  <c r="D2099" i="4" l="1"/>
  <c r="F2099" i="4"/>
  <c r="E2099" i="4"/>
  <c r="B2101" i="4"/>
  <c r="C2100" i="4"/>
  <c r="H2100" i="4"/>
  <c r="H2102" i="1"/>
  <c r="C2102" i="1"/>
  <c r="B2103" i="1"/>
  <c r="E2101" i="1"/>
  <c r="F2101" i="1"/>
  <c r="D2101" i="1"/>
  <c r="D2100" i="4" l="1"/>
  <c r="F2100" i="4"/>
  <c r="E2100" i="4"/>
  <c r="B2102" i="4"/>
  <c r="C2101" i="4"/>
  <c r="H2101" i="4"/>
  <c r="H2103" i="1"/>
  <c r="B2104" i="1"/>
  <c r="D17" i="1" s="1"/>
  <c r="C2103" i="1"/>
  <c r="E2102" i="1"/>
  <c r="F2102" i="1"/>
  <c r="D2102" i="1"/>
  <c r="D2101" i="4" l="1"/>
  <c r="E2101" i="4"/>
  <c r="F2101" i="4"/>
  <c r="B2103" i="4"/>
  <c r="C2102" i="4"/>
  <c r="H2102" i="4"/>
  <c r="H2104" i="1"/>
  <c r="C2104" i="1"/>
  <c r="J8" i="1"/>
  <c r="D2103" i="1"/>
  <c r="E2103" i="1"/>
  <c r="F2103" i="1"/>
  <c r="D2102" i="4" l="1"/>
  <c r="F2102" i="4"/>
  <c r="E2102" i="4"/>
  <c r="B2104" i="4"/>
  <c r="C2103" i="4"/>
  <c r="H2103" i="4"/>
  <c r="E2104" i="1"/>
  <c r="F2104" i="1"/>
  <c r="D18" i="1" s="1"/>
  <c r="D2104" i="1"/>
  <c r="D21" i="1" s="1"/>
  <c r="D2103" i="4" l="1"/>
  <c r="F2103" i="4"/>
  <c r="E2103" i="4"/>
  <c r="H2104" i="4"/>
  <c r="C2104" i="4"/>
  <c r="J8" i="4"/>
  <c r="D17" i="4"/>
  <c r="D19" i="1"/>
  <c r="D20" i="1"/>
  <c r="D2104" i="4" l="1"/>
  <c r="D21" i="4" s="1"/>
  <c r="F2104" i="4"/>
  <c r="D18" i="4" s="1"/>
  <c r="E2104" i="4"/>
  <c r="D19" i="4" l="1"/>
  <c r="D20" i="4"/>
</calcChain>
</file>

<file path=xl/sharedStrings.xml><?xml version="1.0" encoding="utf-8"?>
<sst xmlns="http://schemas.openxmlformats.org/spreadsheetml/2006/main" count="2154" uniqueCount="334">
  <si>
    <t>Loan E.M.I. Calculator</t>
  </si>
  <si>
    <t>Created by:- NITIN AGGARWAL</t>
  </si>
  <si>
    <t>http://www.taxutility.blogspot.com</t>
  </si>
  <si>
    <t>Data to Enter</t>
  </si>
  <si>
    <t>Loan Amount</t>
  </si>
  <si>
    <t>Annual Interest Rate</t>
  </si>
  <si>
    <t>Loan Period in Years</t>
  </si>
  <si>
    <t>Number of Payments Per Year</t>
  </si>
  <si>
    <t>Start Date</t>
  </si>
  <si>
    <t>Summary</t>
  </si>
  <si>
    <t>Payment (per period)</t>
  </si>
  <si>
    <t>Number of Payments</t>
  </si>
  <si>
    <t>Actual Number of Payments</t>
  </si>
  <si>
    <t>Total Interest Paid</t>
  </si>
  <si>
    <t>Total Interest</t>
  </si>
  <si>
    <t>Total Extra Payments</t>
  </si>
  <si>
    <t>Total Payment</t>
  </si>
  <si>
    <t>Payment No.</t>
  </si>
  <si>
    <t>Payment
Date</t>
  </si>
  <si>
    <t>Payment</t>
  </si>
  <si>
    <t>Principal</t>
  </si>
  <si>
    <t>Interest</t>
  </si>
  <si>
    <t>Extra Payments</t>
  </si>
  <si>
    <t>Balance</t>
  </si>
  <si>
    <r>
      <t xml:space="preserve">Loan Amount Availed </t>
    </r>
    <r>
      <rPr>
        <b/>
        <i/>
        <sz val="12"/>
        <color indexed="8"/>
        <rFont val="Arial"/>
        <family val="2"/>
      </rPr>
      <t>(in INR)</t>
    </r>
  </si>
  <si>
    <t xml:space="preserve">Amount paid at the end of </t>
  </si>
  <si>
    <r>
      <t xml:space="preserve">Annual Rate of Interest </t>
    </r>
    <r>
      <rPr>
        <b/>
        <i/>
        <sz val="12"/>
        <color indexed="8"/>
        <rFont val="Arial"/>
        <family val="2"/>
      </rPr>
      <t>(in %)</t>
    </r>
  </si>
  <si>
    <t>Legend</t>
  </si>
  <si>
    <t xml:space="preserve">Excess amount paid at the end of </t>
  </si>
  <si>
    <r>
      <t xml:space="preserve">Tenure </t>
    </r>
    <r>
      <rPr>
        <b/>
        <i/>
        <sz val="12"/>
        <color indexed="8"/>
        <rFont val="Arial"/>
        <family val="2"/>
      </rPr>
      <t>(in years)</t>
    </r>
  </si>
  <si>
    <r>
      <t xml:space="preserve">EMI Start Date </t>
    </r>
    <r>
      <rPr>
        <b/>
        <i/>
        <sz val="12"/>
        <color indexed="8"/>
        <rFont val="Arial"/>
        <family val="2"/>
      </rPr>
      <t>(in MM/DD/YYYY format)</t>
    </r>
  </si>
  <si>
    <t>Has to be filled by User</t>
  </si>
  <si>
    <t>EMI</t>
  </si>
  <si>
    <t>Automatically Calculated</t>
  </si>
  <si>
    <t>Amount paid at the end of 18 years</t>
  </si>
  <si>
    <t>Can be left as is or can be filled by User</t>
  </si>
  <si>
    <t>Excess amount paid at the end of 18 years</t>
  </si>
  <si>
    <t>Information for tax purposes</t>
  </si>
  <si>
    <t>End of chosen FY</t>
  </si>
  <si>
    <t>Choose Financial Year ending</t>
  </si>
  <si>
    <t>Start of Chosen FY</t>
  </si>
  <si>
    <t>Principle for the FY</t>
  </si>
  <si>
    <t>Interest for the FY</t>
  </si>
  <si>
    <t>EMI #</t>
  </si>
  <si>
    <t>EMI Month</t>
  </si>
  <si>
    <t>Interest (INR)</t>
  </si>
  <si>
    <t>Principle (INR)</t>
  </si>
  <si>
    <t>Balance Principle (INR)</t>
  </si>
  <si>
    <t>Rate of interest (%)</t>
  </si>
  <si>
    <t>EMI (INR)</t>
  </si>
  <si>
    <t>New Rate of Interest (only if changed)</t>
  </si>
  <si>
    <t>Principle  Pre-paid (INR)</t>
  </si>
  <si>
    <t>New EMI (INR)</t>
  </si>
  <si>
    <t>Balance Principal (Value)</t>
  </si>
  <si>
    <t>Month</t>
  </si>
  <si>
    <t>Month No.</t>
  </si>
  <si>
    <t>Year</t>
  </si>
  <si>
    <t>Month-a</t>
  </si>
  <si>
    <t>Month-b</t>
  </si>
  <si>
    <t>Year List</t>
  </si>
  <si>
    <t>End of FY</t>
  </si>
  <si>
    <t>Start of FY</t>
  </si>
  <si>
    <t>EMI Principal</t>
  </si>
  <si>
    <t>Loan Paid</t>
  </si>
  <si>
    <t>Sum</t>
  </si>
  <si>
    <t>February, 2011</t>
  </si>
  <si>
    <t>March, 2011</t>
  </si>
  <si>
    <t>April, 2011</t>
  </si>
  <si>
    <t>May, 2011</t>
  </si>
  <si>
    <t>June, 2011</t>
  </si>
  <si>
    <t>July, 2011</t>
  </si>
  <si>
    <t>August, 2011</t>
  </si>
  <si>
    <t>September, 2011</t>
  </si>
  <si>
    <t>October, 2011</t>
  </si>
  <si>
    <t>November, 2011</t>
  </si>
  <si>
    <t>December, 2011</t>
  </si>
  <si>
    <t>January, 2012</t>
  </si>
  <si>
    <t>February, 2012</t>
  </si>
  <si>
    <t>March, 2012</t>
  </si>
  <si>
    <t>April, 2012</t>
  </si>
  <si>
    <t>May, 2012</t>
  </si>
  <si>
    <t>June, 2012</t>
  </si>
  <si>
    <t>July, 2012</t>
  </si>
  <si>
    <t>August, 2012</t>
  </si>
  <si>
    <t>September, 2012</t>
  </si>
  <si>
    <t>October, 2012</t>
  </si>
  <si>
    <t>November, 2012</t>
  </si>
  <si>
    <t>December, 2012</t>
  </si>
  <si>
    <t>January, 2013</t>
  </si>
  <si>
    <t>February, 2013</t>
  </si>
  <si>
    <t>March, 2013</t>
  </si>
  <si>
    <t>April, 2013</t>
  </si>
  <si>
    <t>May, 2013</t>
  </si>
  <si>
    <t>June, 2013</t>
  </si>
  <si>
    <t>July, 2013</t>
  </si>
  <si>
    <t>August, 2013</t>
  </si>
  <si>
    <t>September, 2013</t>
  </si>
  <si>
    <t>October, 2013</t>
  </si>
  <si>
    <t>November, 2013</t>
  </si>
  <si>
    <t>December, 2013</t>
  </si>
  <si>
    <t>January, 2014</t>
  </si>
  <si>
    <t>February, 2014</t>
  </si>
  <si>
    <t>March, 2014</t>
  </si>
  <si>
    <t>April, 2014</t>
  </si>
  <si>
    <t>May, 2014</t>
  </si>
  <si>
    <t>June, 2014</t>
  </si>
  <si>
    <t>July, 2014</t>
  </si>
  <si>
    <t>August, 2014</t>
  </si>
  <si>
    <t>September, 2014</t>
  </si>
  <si>
    <t>October, 2014</t>
  </si>
  <si>
    <t>November, 2014</t>
  </si>
  <si>
    <t>December, 2014</t>
  </si>
  <si>
    <t>January, 2015</t>
  </si>
  <si>
    <t>February, 2015</t>
  </si>
  <si>
    <t>March, 2015</t>
  </si>
  <si>
    <t>April, 2015</t>
  </si>
  <si>
    <t>May, 2015</t>
  </si>
  <si>
    <t>June, 2015</t>
  </si>
  <si>
    <t>July, 2015</t>
  </si>
  <si>
    <t>August, 2015</t>
  </si>
  <si>
    <t>September, 2015</t>
  </si>
  <si>
    <t>October, 2015</t>
  </si>
  <si>
    <t>November, 2015</t>
  </si>
  <si>
    <t>December, 2015</t>
  </si>
  <si>
    <t>January, 2016</t>
  </si>
  <si>
    <t>February, 2016</t>
  </si>
  <si>
    <t>March, 2016</t>
  </si>
  <si>
    <t>April, 2016</t>
  </si>
  <si>
    <t>May, 2016</t>
  </si>
  <si>
    <t>June, 2016</t>
  </si>
  <si>
    <t>July, 2016</t>
  </si>
  <si>
    <t>August, 2016</t>
  </si>
  <si>
    <t>September, 2016</t>
  </si>
  <si>
    <t>October, 2016</t>
  </si>
  <si>
    <t>November, 2016</t>
  </si>
  <si>
    <t>December, 2016</t>
  </si>
  <si>
    <t>January, 2017</t>
  </si>
  <si>
    <t>February, 2017</t>
  </si>
  <si>
    <t>March, 2017</t>
  </si>
  <si>
    <t>April, 2017</t>
  </si>
  <si>
    <t>May, 2017</t>
  </si>
  <si>
    <t>June, 2017</t>
  </si>
  <si>
    <t>July, 2017</t>
  </si>
  <si>
    <t>August, 2017</t>
  </si>
  <si>
    <t>September, 2017</t>
  </si>
  <si>
    <t>October, 2017</t>
  </si>
  <si>
    <t>November, 2017</t>
  </si>
  <si>
    <t>December, 2017</t>
  </si>
  <si>
    <t>January, 2018</t>
  </si>
  <si>
    <t>February, 2018</t>
  </si>
  <si>
    <t>March, 2018</t>
  </si>
  <si>
    <t>April, 2018</t>
  </si>
  <si>
    <t>May, 2018</t>
  </si>
  <si>
    <t>June, 2018</t>
  </si>
  <si>
    <t>July, 2018</t>
  </si>
  <si>
    <t>August, 2018</t>
  </si>
  <si>
    <t>September, 2018</t>
  </si>
  <si>
    <t>October, 2018</t>
  </si>
  <si>
    <t>November, 2018</t>
  </si>
  <si>
    <t>December, 2018</t>
  </si>
  <si>
    <t>January, 2019</t>
  </si>
  <si>
    <t>February, 2019</t>
  </si>
  <si>
    <t>March, 2019</t>
  </si>
  <si>
    <t>April, 2019</t>
  </si>
  <si>
    <t>May, 2019</t>
  </si>
  <si>
    <t>June, 2019</t>
  </si>
  <si>
    <t>July, 2019</t>
  </si>
  <si>
    <t>August, 2019</t>
  </si>
  <si>
    <t>September, 2019</t>
  </si>
  <si>
    <t>October, 2019</t>
  </si>
  <si>
    <t>November, 2019</t>
  </si>
  <si>
    <t>December, 2019</t>
  </si>
  <si>
    <t>January, 2020</t>
  </si>
  <si>
    <t>February, 2020</t>
  </si>
  <si>
    <t>March, 2020</t>
  </si>
  <si>
    <t>April, 2020</t>
  </si>
  <si>
    <t>May, 2020</t>
  </si>
  <si>
    <t>June, 2020</t>
  </si>
  <si>
    <t>July, 2020</t>
  </si>
  <si>
    <t>August, 2020</t>
  </si>
  <si>
    <t>September, 2020</t>
  </si>
  <si>
    <t>October, 2020</t>
  </si>
  <si>
    <t>November, 2020</t>
  </si>
  <si>
    <t>December, 2020</t>
  </si>
  <si>
    <t>January, 2021</t>
  </si>
  <si>
    <t>February, 2021</t>
  </si>
  <si>
    <t>March, 2021</t>
  </si>
  <si>
    <t>April, 2021</t>
  </si>
  <si>
    <t>May, 2021</t>
  </si>
  <si>
    <t>June, 2021</t>
  </si>
  <si>
    <t>July, 2021</t>
  </si>
  <si>
    <t>August, 2021</t>
  </si>
  <si>
    <t>September, 2021</t>
  </si>
  <si>
    <t>October, 2021</t>
  </si>
  <si>
    <t>November, 2021</t>
  </si>
  <si>
    <t>December, 2021</t>
  </si>
  <si>
    <t>January, 2022</t>
  </si>
  <si>
    <t>February, 2022</t>
  </si>
  <si>
    <t>March, 2022</t>
  </si>
  <si>
    <t>April, 2022</t>
  </si>
  <si>
    <t>May, 2022</t>
  </si>
  <si>
    <t>June, 2022</t>
  </si>
  <si>
    <t>July, 2022</t>
  </si>
  <si>
    <t>August, 2022</t>
  </si>
  <si>
    <t>September, 2022</t>
  </si>
  <si>
    <t>October, 2022</t>
  </si>
  <si>
    <t>November, 2022</t>
  </si>
  <si>
    <t>December, 2022</t>
  </si>
  <si>
    <t>January, 2023</t>
  </si>
  <si>
    <t>February, 2023</t>
  </si>
  <si>
    <t>March, 2023</t>
  </si>
  <si>
    <t>April, 2023</t>
  </si>
  <si>
    <t>May, 2023</t>
  </si>
  <si>
    <t>June, 2023</t>
  </si>
  <si>
    <t>July, 2023</t>
  </si>
  <si>
    <t>August, 2023</t>
  </si>
  <si>
    <t>September, 2023</t>
  </si>
  <si>
    <t>October, 2023</t>
  </si>
  <si>
    <t>November, 2023</t>
  </si>
  <si>
    <t>December, 2023</t>
  </si>
  <si>
    <t>January, 2024</t>
  </si>
  <si>
    <t>February, 2024</t>
  </si>
  <si>
    <t>March, 2024</t>
  </si>
  <si>
    <t>April, 2024</t>
  </si>
  <si>
    <t>May, 2024</t>
  </si>
  <si>
    <t>June, 2024</t>
  </si>
  <si>
    <t>July, 2024</t>
  </si>
  <si>
    <t>August, 2024</t>
  </si>
  <si>
    <t>September, 2024</t>
  </si>
  <si>
    <t>October, 2024</t>
  </si>
  <si>
    <t>November, 2024</t>
  </si>
  <si>
    <t>December, 2024</t>
  </si>
  <si>
    <t>January, 2025</t>
  </si>
  <si>
    <t>February, 2025</t>
  </si>
  <si>
    <t>March, 2025</t>
  </si>
  <si>
    <t>April, 2025</t>
  </si>
  <si>
    <t>May, 2025</t>
  </si>
  <si>
    <t>June, 2025</t>
  </si>
  <si>
    <t>July, 2025</t>
  </si>
  <si>
    <t>August, 2025</t>
  </si>
  <si>
    <t>September, 2025</t>
  </si>
  <si>
    <t>October, 2025</t>
  </si>
  <si>
    <t>November, 2025</t>
  </si>
  <si>
    <t>December, 2025</t>
  </si>
  <si>
    <t>January, 2026</t>
  </si>
  <si>
    <t>February, 2026</t>
  </si>
  <si>
    <t>March, 2026</t>
  </si>
  <si>
    <t>April, 2026</t>
  </si>
  <si>
    <t>May, 2026</t>
  </si>
  <si>
    <t>June, 2026</t>
  </si>
  <si>
    <t>July, 2026</t>
  </si>
  <si>
    <t>August, 2026</t>
  </si>
  <si>
    <t>September, 2026</t>
  </si>
  <si>
    <t>October, 2026</t>
  </si>
  <si>
    <t>November, 2026</t>
  </si>
  <si>
    <t>December, 2026</t>
  </si>
  <si>
    <t>January, 2027</t>
  </si>
  <si>
    <t>February, 2027</t>
  </si>
  <si>
    <t>March, 2027</t>
  </si>
  <si>
    <t>April, 2027</t>
  </si>
  <si>
    <t>May, 2027</t>
  </si>
  <si>
    <t>June, 2027</t>
  </si>
  <si>
    <t>July, 2027</t>
  </si>
  <si>
    <t>August, 2027</t>
  </si>
  <si>
    <t>September, 2027</t>
  </si>
  <si>
    <t>October, 2027</t>
  </si>
  <si>
    <t>November, 2027</t>
  </si>
  <si>
    <t>December, 2027</t>
  </si>
  <si>
    <t>January, 2028</t>
  </si>
  <si>
    <t>February, 2028</t>
  </si>
  <si>
    <t>March, 2028</t>
  </si>
  <si>
    <t>April, 2028</t>
  </si>
  <si>
    <t>May, 2028</t>
  </si>
  <si>
    <t>June, 2028</t>
  </si>
  <si>
    <t>July, 2028</t>
  </si>
  <si>
    <t>August, 2028</t>
  </si>
  <si>
    <t>September, 2028</t>
  </si>
  <si>
    <t>October, 2028</t>
  </si>
  <si>
    <t>November, 2028</t>
  </si>
  <si>
    <t>December, 2028</t>
  </si>
  <si>
    <t>January, 2029</t>
  </si>
  <si>
    <t>February, 2029</t>
  </si>
  <si>
    <t>March, 2029</t>
  </si>
  <si>
    <t>April, 2029</t>
  </si>
  <si>
    <t>May, 2029</t>
  </si>
  <si>
    <t>June, 2029</t>
  </si>
  <si>
    <t>July, 2029</t>
  </si>
  <si>
    <t>August, 2029</t>
  </si>
  <si>
    <t>September, 2029</t>
  </si>
  <si>
    <t>October, 2029</t>
  </si>
  <si>
    <t>November, 2029</t>
  </si>
  <si>
    <t>December, 2029</t>
  </si>
  <si>
    <t>January, 2030</t>
  </si>
  <si>
    <t>February, 2030</t>
  </si>
  <si>
    <t>March, 2030</t>
  </si>
  <si>
    <t>April, 2030</t>
  </si>
  <si>
    <t>Vinay ICICI</t>
  </si>
  <si>
    <t>Varsha ICIC</t>
  </si>
  <si>
    <t>HDFC</t>
  </si>
  <si>
    <t>EMI outgo</t>
  </si>
  <si>
    <t>Total</t>
  </si>
  <si>
    <t>Should we repay 6,00,000/- to HDFC ?</t>
  </si>
  <si>
    <t>LIC Vinay</t>
  </si>
  <si>
    <t>LIC Varsha</t>
  </si>
  <si>
    <t>Pre-payment</t>
  </si>
  <si>
    <t>Expenses for house</t>
  </si>
  <si>
    <t>Salary Vinay</t>
  </si>
  <si>
    <t>Salary Varsha</t>
  </si>
  <si>
    <t>aaji operation</t>
  </si>
  <si>
    <t>Household</t>
  </si>
  <si>
    <t>Total paid</t>
  </si>
  <si>
    <t>Number of payments</t>
  </si>
  <si>
    <t>Loan</t>
  </si>
  <si>
    <t>Prepayment</t>
  </si>
  <si>
    <t>Start</t>
  </si>
  <si>
    <t>End</t>
  </si>
  <si>
    <t>Months</t>
  </si>
  <si>
    <t>Total EMI</t>
  </si>
  <si>
    <t>Total payment</t>
  </si>
  <si>
    <t>Latest scenario -- Aug 2011</t>
  </si>
  <si>
    <t xml:space="preserve">Interest paid on the home loan </t>
  </si>
  <si>
    <t xml:space="preserve">As per Sec 24(b) of the Income Tax Act, 1961 a deduction up to Rs. 150,000 towards the total interest payable on the home loan towards purchase / construction of house property can be claimed while computing the income from house property. (The deduction stands reduced to Rs 30,000 in case of loans taken prior to March 1, 1999). The interest payable for the pre-acquisition or pre-construction period would be deductible in five equal annual installments commencing from the year in which the house has been acquired or constructed. </t>
  </si>
  <si>
    <t xml:space="preserve">Please remember that in case of self occupied property, this deduction is allowed only for one such self - occupied property. The interest towards home loan taken for purchase, construction, repairs, renewal or reconstruction of house property is eligible for deduction under section 24(b). </t>
  </si>
  <si>
    <t xml:space="preserve">Principal repayment of the home loan </t>
  </si>
  <si>
    <t xml:space="preserve">As per the newly introduced Sections 80C read with section 80CCE of the Income Tax Act, 1961 the principal repayment up to Rs. 100,000 on your home loan will be allowed as a deduction from the gross total income subject to fulfillment of prescribed conditions. Let us consider a hypothetical example. </t>
  </si>
  <si>
    <t xml:space="preserve">Your taxable Income: Rs 5,50,000 </t>
  </si>
  <si>
    <t xml:space="preserve">Principal repayment for the same year: Rs 1,10,000 and Interest payable for the year : Rs 1,60,000 </t>
  </si>
  <si>
    <t xml:space="preserve">Total Deductions allowed: Rs 2,50,000 (Rs 1,50,000 towards interest payable &amp; Rs 1,00,000 for principal repayment of the loan) </t>
  </si>
  <si>
    <t xml:space="preserve">Thus, your taxable income will reduce to Rs 3,00,000 ( Rs 5,50,000 - Rs 2,50,000 ). </t>
  </si>
  <si>
    <t>Interest rate</t>
  </si>
  <si>
    <t>Interest paid</t>
  </si>
  <si>
    <t>Principal paid</t>
  </si>
  <si>
    <t>Monthly EMI</t>
  </si>
  <si>
    <t>Principal left</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</si>
</sst>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164" formatCode="d\-mmm\-yyyy;@"/>
    <numFmt numFmtId="165" formatCode="[$$-409]#,##0.00\ ;[$$-409]\-#,##0.00\ ;[$$-409]\-#\ ;@\ "/>
    <numFmt numFmtId="166" formatCode="#,##0.00\ ;&quot; (&quot;#,##0.00\);&quot; -&quot;#\ ;@\ "/>
    <numFmt numFmtId="167" formatCode="mm/dd/yy;@"/>
    <numFmt numFmtId="168" formatCode="[$INR]\ #,##0.00"/>
    <numFmt numFmtId="169" formatCode="#,##0.00;[Red]#,##0.00"/>
    <numFmt numFmtId="170" formatCode="0.00;[Red]0.00"/>
    <numFmt numFmtId="171" formatCode="[$-409]mmmm\ d\,\ yyyy;@"/>
    <numFmt numFmtId="172" formatCode="[$INR]\ #,##0.00;[Red][$INR]\ #,##0.00"/>
    <numFmt numFmtId="173" formatCode="mmm\-yyyy"/>
    <numFmt numFmtId="174" formatCode="[$INR]\ #,##0.00_);[Red]\([$INR]\ #,##0.00\)"/>
    <numFmt numFmtId="175" formatCode="d\-mmm\-yyyy"/>
  </numFmts>
  <fonts count="33">
    <font>
      <sz val="8"/>
      <name val="Arial Cyr"/>
      <family val="2"/>
    </font>
    <font>
      <sz val="10"/>
      <name val="Arial"/>
      <family val="2"/>
    </font>
    <font>
      <sz val="10"/>
      <name val="Charter BT"/>
      <family val="1"/>
    </font>
    <font>
      <b/>
      <sz val="24"/>
      <color indexed="9"/>
      <name val="Tahoma"/>
      <family val="2"/>
    </font>
    <font>
      <sz val="10"/>
      <color indexed="9"/>
      <name val="Tahoma"/>
      <family val="2"/>
    </font>
    <font>
      <sz val="10"/>
      <color indexed="9"/>
      <name val="Charter BT"/>
      <family val="1"/>
    </font>
    <font>
      <u/>
      <sz val="8"/>
      <color indexed="12"/>
      <name val="Arial Cyr"/>
      <family val="2"/>
    </font>
    <font>
      <b/>
      <sz val="11"/>
      <color indexed="9"/>
      <name val="Tahoma"/>
      <family val="2"/>
    </font>
    <font>
      <sz val="10"/>
      <name val="Trebuchet MS"/>
      <family val="2"/>
    </font>
    <font>
      <b/>
      <sz val="10"/>
      <name val="Tahoma"/>
      <family val="2"/>
    </font>
    <font>
      <sz val="10"/>
      <color indexed="9"/>
      <name val="Arial"/>
      <family val="2"/>
    </font>
    <font>
      <b/>
      <sz val="10"/>
      <color indexed="9"/>
      <name val="Tahoma"/>
      <family val="2"/>
    </font>
    <font>
      <b/>
      <sz val="10"/>
      <color indexed="27"/>
      <name val="Tahoma"/>
      <family val="2"/>
    </font>
    <font>
      <sz val="10"/>
      <name val="Tahoma"/>
      <family val="2"/>
    </font>
    <font>
      <sz val="10"/>
      <color indexed="49"/>
      <name val="Arial"/>
      <family val="2"/>
    </font>
    <font>
      <sz val="10"/>
      <color indexed="12"/>
      <name val="Tahoma"/>
      <family val="2"/>
    </font>
    <font>
      <sz val="8"/>
      <name val="Arial Cyr"/>
      <family val="2"/>
    </font>
    <font>
      <b/>
      <sz val="12"/>
      <color indexed="8"/>
      <name val="Arial"/>
      <family val="2"/>
    </font>
    <font>
      <b/>
      <i/>
      <sz val="12"/>
      <color indexed="8"/>
      <name val="Arial"/>
      <family val="2"/>
    </font>
    <font>
      <b/>
      <sz val="12"/>
      <name val="Arial"/>
      <family val="2"/>
    </font>
    <font>
      <sz val="12"/>
      <name val="Arial"/>
      <family val="2"/>
    </font>
    <font>
      <b/>
      <u/>
      <sz val="12"/>
      <name val="Arial"/>
      <family val="2"/>
    </font>
    <font>
      <b/>
      <sz val="10"/>
      <name val="Arial"/>
      <family val="2"/>
    </font>
    <font>
      <b/>
      <sz val="10"/>
      <color indexed="10"/>
      <name val="Arial"/>
      <family val="2"/>
    </font>
    <font>
      <b/>
      <sz val="12"/>
      <color indexed="10"/>
      <name val="Arial"/>
      <family val="2"/>
    </font>
    <font>
      <b/>
      <sz val="11"/>
      <name val="Arial"/>
      <family val="2"/>
    </font>
    <font>
      <sz val="8"/>
      <color rgb="FFFF0000"/>
      <name val="Arial Cyr"/>
      <family val="2"/>
    </font>
    <font>
      <sz val="8"/>
      <color rgb="FF00B050"/>
      <name val="Arial Cyr"/>
      <family val="2"/>
    </font>
    <font>
      <b/>
      <sz val="8"/>
      <name val="Arial Cyr"/>
    </font>
    <font>
      <b/>
      <sz val="11"/>
      <color theme="1"/>
      <name val="Arial"/>
      <family val="2"/>
    </font>
    <font>
      <sz val="10"/>
      <color rgb="FF000000"/>
      <name val="Arial"/>
      <family val="2"/>
    </font>
    <font>
      <sz val="10"/>
      <color rgb="FF333333"/>
      <name val="Trebuchet MS"/>
      <family val="2"/>
    </font>
    <font>
      <sz val="10"/>
      <name val="Arial Cyr"/>
      <family val="2"/>
    </font>
  </fonts>
  <fills count="15">
    <fill>
      <patternFill patternType="none"/>
    </fill>
    <fill>
      <patternFill patternType="gray125"/>
    </fill>
    <fill>
      <patternFill patternType="solid">
        <fgColor indexed="46"/>
        <bgColor indexed="24"/>
      </patternFill>
    </fill>
    <fill>
      <patternFill patternType="solid">
        <fgColor indexed="9"/>
        <bgColor indexed="26"/>
      </patternFill>
    </fill>
    <fill>
      <patternFill patternType="solid">
        <fgColor indexed="16"/>
        <bgColor indexed="37"/>
      </patternFill>
    </fill>
    <fill>
      <patternFill patternType="solid">
        <fgColor indexed="45"/>
        <bgColor indexed="29"/>
      </patternFill>
    </fill>
    <fill>
      <patternFill patternType="solid">
        <fgColor indexed="22"/>
        <bgColor indexed="64"/>
      </patternFill>
    </fill>
    <fill>
      <patternFill patternType="solid">
        <fgColor indexed="47"/>
        <bgColor indexed="64"/>
      </patternFill>
    </fill>
    <fill>
      <patternFill patternType="solid">
        <fgColor indexed="45"/>
        <bgColor indexed="64"/>
      </patternFill>
    </fill>
    <fill>
      <patternFill patternType="solid">
        <fgColor indexed="42"/>
        <bgColor indexed="64"/>
      </patternFill>
    </fill>
    <fill>
      <patternFill patternType="solid">
        <fgColor indexed="41"/>
        <bgColor indexed="64"/>
      </patternFill>
    </fill>
    <fill>
      <patternFill patternType="solid">
        <fgColor rgb="FFFFFF00"/>
        <bgColor indexed="64"/>
      </patternFill>
    </fill>
    <fill>
      <patternFill patternType="solid">
        <fgColor rgb="FF92D050"/>
        <bgColor indexed="64"/>
      </patternFill>
    </fill>
    <fill>
      <patternFill patternType="solid">
        <fgColor rgb="FFFFF3CE"/>
        <bgColor indexed="64"/>
      </patternFill>
    </fill>
    <fill>
      <patternFill patternType="solid">
        <fgColor rgb="FFF9F9F9"/>
        <bgColor indexed="64"/>
      </patternFill>
    </fill>
  </fills>
  <borders count="68">
    <border>
      <left/>
      <right/>
      <top/>
      <bottom/>
      <diagonal/>
    </border>
    <border>
      <left style="medium">
        <color indexed="49"/>
      </left>
      <right style="medium">
        <color indexed="49"/>
      </right>
      <top style="medium">
        <color indexed="49"/>
      </top>
      <bottom style="medium">
        <color indexed="49"/>
      </bottom>
      <diagonal/>
    </border>
    <border>
      <left/>
      <right/>
      <top style="medium">
        <color indexed="49"/>
      </top>
      <bottom/>
      <diagonal/>
    </border>
    <border>
      <left style="thin">
        <color indexed="49"/>
      </left>
      <right style="thin">
        <color indexed="49"/>
      </right>
      <top/>
      <bottom style="thin">
        <color indexed="49"/>
      </bottom>
      <diagonal/>
    </border>
    <border>
      <left/>
      <right style="thin">
        <color indexed="49"/>
      </right>
      <top/>
      <bottom/>
      <diagonal/>
    </border>
    <border>
      <left style="thin">
        <color indexed="49"/>
      </left>
      <right style="thin">
        <color indexed="49"/>
      </right>
      <top style="thin">
        <color indexed="49"/>
      </top>
      <bottom style="thin">
        <color indexed="49"/>
      </bottom>
      <diagonal/>
    </border>
    <border>
      <left style="thin">
        <color indexed="21"/>
      </left>
      <right style="thin">
        <color indexed="21"/>
      </right>
      <top/>
      <bottom style="thin">
        <color indexed="21"/>
      </bottom>
      <diagonal/>
    </border>
    <border>
      <left style="thin">
        <color indexed="21"/>
      </left>
      <right style="thin">
        <color indexed="21"/>
      </right>
      <top style="thin">
        <color indexed="21"/>
      </top>
      <bottom style="thin">
        <color indexed="21"/>
      </bottom>
      <diagonal/>
    </border>
    <border>
      <left style="thin">
        <color indexed="49"/>
      </left>
      <right style="thin">
        <color indexed="49"/>
      </right>
      <top style="thin">
        <color indexed="49"/>
      </top>
      <bottom/>
      <diagonal/>
    </border>
    <border>
      <left style="thin">
        <color indexed="49"/>
      </left>
      <right/>
      <top/>
      <bottom style="thin">
        <color indexed="49"/>
      </bottom>
      <diagonal/>
    </border>
    <border>
      <left/>
      <right/>
      <top/>
      <bottom style="thin">
        <color indexed="49"/>
      </bottom>
      <diagonal/>
    </border>
    <border>
      <left/>
      <right style="thin">
        <color indexed="49"/>
      </right>
      <top/>
      <bottom style="thin">
        <color indexed="49"/>
      </bottom>
      <diagonal/>
    </border>
    <border>
      <left style="thin">
        <color indexed="49"/>
      </left>
      <right style="thin">
        <color indexed="49"/>
      </right>
      <top/>
      <bottom/>
      <diagonal/>
    </border>
    <border>
      <left style="thin">
        <color indexed="49"/>
      </left>
      <right/>
      <top/>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right style="thin">
        <color indexed="9"/>
      </right>
      <top style="thin">
        <color indexed="9"/>
      </top>
      <bottom style="thin">
        <color indexed="9"/>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9"/>
      </left>
      <right style="thin">
        <color indexed="9"/>
      </right>
      <top/>
      <bottom style="thin">
        <color indexed="9"/>
      </bottom>
      <diagonal/>
    </border>
    <border>
      <left style="thin">
        <color indexed="9"/>
      </left>
      <right style="thin">
        <color indexed="9"/>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bottom style="medium">
        <color indexed="64"/>
      </bottom>
      <diagonal/>
    </border>
    <border>
      <left/>
      <right/>
      <top style="thin">
        <color indexed="9"/>
      </top>
      <bottom style="thin">
        <color indexed="9"/>
      </bottom>
      <diagonal/>
    </border>
    <border>
      <left style="thin">
        <color indexed="9"/>
      </left>
      <right/>
      <top style="thin">
        <color indexed="9"/>
      </top>
      <bottom style="thin">
        <color indexed="9"/>
      </bottom>
      <diagonal/>
    </border>
    <border>
      <left/>
      <right/>
      <top style="medium">
        <color indexed="64"/>
      </top>
      <bottom style="medium">
        <color indexed="64"/>
      </bottom>
      <diagonal/>
    </border>
    <border>
      <left/>
      <right/>
      <top style="medium">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9"/>
      </left>
      <right/>
      <top style="medium">
        <color indexed="64"/>
      </top>
      <bottom style="medium">
        <color indexed="8"/>
      </bottom>
      <diagonal/>
    </border>
    <border>
      <left/>
      <right/>
      <top style="medium">
        <color indexed="64"/>
      </top>
      <bottom style="medium">
        <color indexed="8"/>
      </bottom>
      <diagonal/>
    </border>
    <border>
      <left/>
      <right style="thin">
        <color indexed="9"/>
      </right>
      <top style="medium">
        <color indexed="64"/>
      </top>
      <bottom style="medium">
        <color indexed="8"/>
      </bottom>
      <diagonal/>
    </border>
    <border>
      <left style="medium">
        <color indexed="8"/>
      </left>
      <right style="medium">
        <color indexed="8"/>
      </right>
      <top style="medium">
        <color indexed="8"/>
      </top>
      <bottom style="medium">
        <color indexed="8"/>
      </bottom>
      <diagonal/>
    </border>
    <border>
      <left/>
      <right style="thin">
        <color indexed="9"/>
      </right>
      <top style="thin">
        <color indexed="9"/>
      </top>
      <bottom/>
      <diagonal/>
    </border>
    <border>
      <left style="thin">
        <color indexed="9"/>
      </left>
      <right/>
      <top style="medium">
        <color indexed="8"/>
      </top>
      <bottom style="medium">
        <color indexed="64"/>
      </bottom>
      <diagonal/>
    </border>
    <border>
      <left/>
      <right/>
      <top style="medium">
        <color indexed="8"/>
      </top>
      <bottom style="medium">
        <color indexed="64"/>
      </bottom>
      <diagonal/>
    </border>
    <border>
      <left/>
      <right style="thin">
        <color indexed="9"/>
      </right>
      <top style="medium">
        <color indexed="8"/>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9"/>
      </right>
      <top/>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bottom style="medium">
        <color indexed="64"/>
      </bottom>
      <diagonal/>
    </border>
    <border>
      <left/>
      <right style="thin">
        <color indexed="9"/>
      </right>
      <top/>
      <bottom style="thin">
        <color indexed="9"/>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9" fontId="16" fillId="0" borderId="0" applyFill="0" applyBorder="0" applyAlignment="0" applyProtection="0"/>
    <xf numFmtId="0" fontId="6" fillId="0" borderId="0" applyNumberFormat="0" applyFill="0" applyBorder="0" applyAlignment="0" applyProtection="0"/>
  </cellStyleXfs>
  <cellXfs count="211">
    <xf numFmtId="0" fontId="0" fillId="0" borderId="0" xfId="0"/>
    <xf numFmtId="0" fontId="1" fillId="0" borderId="0" xfId="0" applyFont="1" applyFill="1" applyAlignment="1" applyProtection="1">
      <alignment horizontal="center" vertical="center"/>
    </xf>
    <xf numFmtId="0" fontId="1" fillId="0" borderId="0" xfId="0" applyFont="1" applyAlignment="1" applyProtection="1">
      <alignment horizontal="center" vertical="center"/>
    </xf>
    <xf numFmtId="164" fontId="1" fillId="0" borderId="0" xfId="0" applyNumberFormat="1" applyFont="1" applyAlignment="1" applyProtection="1">
      <alignment horizontal="center" vertical="center"/>
    </xf>
    <xf numFmtId="165" fontId="2" fillId="0" borderId="0" xfId="0" applyNumberFormat="1" applyFont="1" applyAlignment="1" applyProtection="1">
      <alignment horizontal="center" vertical="center"/>
    </xf>
    <xf numFmtId="165" fontId="1" fillId="0" borderId="0" xfId="0" applyNumberFormat="1" applyFont="1" applyAlignment="1" applyProtection="1">
      <alignment horizontal="center" vertical="center"/>
    </xf>
    <xf numFmtId="0" fontId="1" fillId="0" borderId="0" xfId="0" applyFont="1" applyFill="1" applyBorder="1" applyAlignment="1" applyProtection="1">
      <alignment horizontal="center" vertical="center"/>
    </xf>
    <xf numFmtId="165" fontId="1" fillId="3" borderId="0" xfId="0" applyNumberFormat="1" applyFont="1" applyFill="1" applyBorder="1" applyAlignment="1" applyProtection="1">
      <alignment horizontal="center" vertical="center"/>
    </xf>
    <xf numFmtId="0" fontId="0" fillId="2" borderId="0" xfId="0" applyFill="1"/>
    <xf numFmtId="165" fontId="2" fillId="2" borderId="0" xfId="0" applyNumberFormat="1" applyFont="1" applyFill="1" applyBorder="1" applyAlignment="1" applyProtection="1">
      <alignment horizontal="center" vertical="center"/>
    </xf>
    <xf numFmtId="0" fontId="4" fillId="2" borderId="0" xfId="0" applyFont="1" applyFill="1" applyBorder="1" applyAlignment="1" applyProtection="1">
      <alignment horizontal="left" vertical="center" indent="1"/>
    </xf>
    <xf numFmtId="165" fontId="5" fillId="2" borderId="0" xfId="0" applyNumberFormat="1" applyFont="1" applyFill="1" applyBorder="1" applyAlignment="1" applyProtection="1">
      <alignment horizontal="center" vertical="center"/>
    </xf>
    <xf numFmtId="0" fontId="6" fillId="2" borderId="0" xfId="2" applyNumberFormat="1" applyFont="1" applyFill="1" applyBorder="1" applyAlignment="1" applyProtection="1">
      <alignment horizontal="left" vertical="center" indent="1"/>
    </xf>
    <xf numFmtId="0" fontId="1" fillId="3" borderId="0" xfId="0" applyFont="1" applyFill="1" applyBorder="1" applyAlignment="1" applyProtection="1">
      <alignment horizontal="center" vertical="center"/>
    </xf>
    <xf numFmtId="164" fontId="1" fillId="3" borderId="0" xfId="0" applyNumberFormat="1" applyFont="1" applyFill="1" applyBorder="1" applyAlignment="1" applyProtection="1">
      <alignment horizontal="center" vertical="center"/>
    </xf>
    <xf numFmtId="165" fontId="2" fillId="3" borderId="0" xfId="0" applyNumberFormat="1" applyFont="1" applyFill="1" applyBorder="1" applyAlignment="1" applyProtection="1">
      <alignment horizontal="center" vertical="center"/>
    </xf>
    <xf numFmtId="166" fontId="9" fillId="3" borderId="3" xfId="0" applyNumberFormat="1" applyFont="1" applyFill="1" applyBorder="1" applyAlignment="1" applyProtection="1">
      <alignment horizontal="left" vertical="center" shrinkToFit="1"/>
      <protection locked="0" hidden="1"/>
    </xf>
    <xf numFmtId="0" fontId="10" fillId="0" borderId="0" xfId="0" applyFont="1" applyAlignment="1" applyProtection="1">
      <alignment horizontal="center" vertical="center"/>
    </xf>
    <xf numFmtId="10" fontId="9" fillId="3" borderId="3" xfId="0" applyNumberFormat="1" applyFont="1" applyFill="1" applyBorder="1" applyAlignment="1" applyProtection="1">
      <alignment horizontal="right" vertical="center"/>
      <protection locked="0" hidden="1"/>
    </xf>
    <xf numFmtId="0" fontId="10" fillId="0" borderId="0" xfId="0" applyFont="1" applyAlignment="1" applyProtection="1">
      <alignment horizontal="center" vertical="center"/>
      <protection locked="0"/>
    </xf>
    <xf numFmtId="0" fontId="9" fillId="3" borderId="5" xfId="0" applyFont="1" applyFill="1" applyBorder="1" applyAlignment="1" applyProtection="1">
      <alignment horizontal="right" vertical="center"/>
      <protection locked="0" hidden="1"/>
    </xf>
    <xf numFmtId="164" fontId="9" fillId="3" borderId="5" xfId="0" applyNumberFormat="1" applyFont="1" applyFill="1" applyBorder="1" applyAlignment="1" applyProtection="1">
      <alignment horizontal="center" vertical="center"/>
      <protection locked="0" hidden="1"/>
    </xf>
    <xf numFmtId="0" fontId="1" fillId="3" borderId="0" xfId="0" applyFont="1" applyFill="1" applyAlignment="1" applyProtection="1">
      <alignment horizontal="center" vertical="center"/>
    </xf>
    <xf numFmtId="165" fontId="2" fillId="3" borderId="0" xfId="0" applyNumberFormat="1" applyFont="1" applyFill="1" applyAlignment="1" applyProtection="1">
      <alignment horizontal="center" vertical="center"/>
    </xf>
    <xf numFmtId="165" fontId="1" fillId="3" borderId="0" xfId="0" applyNumberFormat="1" applyFont="1" applyFill="1" applyAlignment="1" applyProtection="1">
      <alignment horizontal="center" vertical="center"/>
    </xf>
    <xf numFmtId="0" fontId="8" fillId="3" borderId="0" xfId="0" applyFont="1" applyFill="1" applyBorder="1" applyAlignment="1" applyProtection="1">
      <alignment horizontal="right" vertical="center"/>
    </xf>
    <xf numFmtId="166" fontId="9" fillId="3" borderId="6" xfId="0" applyNumberFormat="1" applyFont="1" applyFill="1" applyBorder="1" applyAlignment="1" applyProtection="1">
      <alignment horizontal="left" vertical="center" shrinkToFit="1"/>
    </xf>
    <xf numFmtId="0" fontId="9" fillId="3" borderId="7" xfId="0" applyFont="1" applyFill="1" applyBorder="1" applyAlignment="1" applyProtection="1">
      <alignment horizontal="right" vertical="center"/>
    </xf>
    <xf numFmtId="1" fontId="10" fillId="0" borderId="0" xfId="0" applyNumberFormat="1" applyFont="1" applyAlignment="1" applyProtection="1">
      <alignment horizontal="center" vertical="center"/>
    </xf>
    <xf numFmtId="1" fontId="1" fillId="0" borderId="0" xfId="0" applyNumberFormat="1" applyFont="1" applyAlignment="1" applyProtection="1">
      <alignment horizontal="center" vertical="center"/>
    </xf>
    <xf numFmtId="166" fontId="9" fillId="3" borderId="7" xfId="0" applyNumberFormat="1" applyFont="1" applyFill="1" applyBorder="1" applyAlignment="1" applyProtection="1">
      <alignment horizontal="left" vertical="center" shrinkToFit="1"/>
    </xf>
    <xf numFmtId="10" fontId="9" fillId="3" borderId="7" xfId="1" applyNumberFormat="1" applyFont="1" applyFill="1" applyBorder="1" applyAlignment="1" applyProtection="1">
      <alignment horizontal="right" vertical="center"/>
    </xf>
    <xf numFmtId="166" fontId="9" fillId="3" borderId="7" xfId="0" applyNumberFormat="1" applyFont="1" applyFill="1" applyBorder="1" applyAlignment="1" applyProtection="1">
      <alignment horizontal="left" vertical="center"/>
    </xf>
    <xf numFmtId="167" fontId="1" fillId="0" borderId="0" xfId="0" applyNumberFormat="1" applyFont="1" applyAlignment="1" applyProtection="1">
      <alignment horizontal="center" vertical="center"/>
    </xf>
    <xf numFmtId="0" fontId="8" fillId="0" borderId="0" xfId="0" applyFont="1" applyFill="1" applyAlignment="1" applyProtection="1">
      <alignment horizontal="center" vertical="center" wrapText="1"/>
    </xf>
    <xf numFmtId="0" fontId="11" fillId="5" borderId="8" xfId="0" applyFont="1" applyFill="1" applyBorder="1" applyAlignment="1" applyProtection="1">
      <alignment horizontal="center" vertical="center" wrapText="1"/>
    </xf>
    <xf numFmtId="164" fontId="11" fillId="5" borderId="8" xfId="0" applyNumberFormat="1" applyFont="1" applyFill="1" applyBorder="1" applyAlignment="1" applyProtection="1">
      <alignment horizontal="center" vertical="center" wrapText="1"/>
    </xf>
    <xf numFmtId="165" fontId="11" fillId="5" borderId="8" xfId="0" applyNumberFormat="1" applyFont="1" applyFill="1" applyBorder="1" applyAlignment="1" applyProtection="1">
      <alignment horizontal="center" vertical="center" wrapText="1"/>
    </xf>
    <xf numFmtId="0" fontId="8" fillId="3" borderId="0" xfId="0" applyFont="1" applyFill="1" applyAlignment="1" applyProtection="1">
      <alignment horizontal="center" vertical="center" wrapText="1"/>
    </xf>
    <xf numFmtId="0" fontId="8" fillId="0" borderId="0" xfId="0" applyFont="1" applyAlignment="1" applyProtection="1">
      <alignment horizontal="center" vertical="center" wrapText="1"/>
    </xf>
    <xf numFmtId="0" fontId="11" fillId="5" borderId="9" xfId="0" applyFont="1" applyFill="1" applyBorder="1" applyAlignment="1" applyProtection="1">
      <alignment horizontal="center" vertical="center" wrapText="1"/>
    </xf>
    <xf numFmtId="164" fontId="12" fillId="5" borderId="10" xfId="0" applyNumberFormat="1" applyFont="1" applyFill="1" applyBorder="1" applyAlignment="1" applyProtection="1">
      <alignment horizontal="center" vertical="center" wrapText="1"/>
    </xf>
    <xf numFmtId="165" fontId="11" fillId="5" borderId="10" xfId="0" applyNumberFormat="1" applyFont="1" applyFill="1" applyBorder="1" applyAlignment="1" applyProtection="1">
      <alignment horizontal="center" vertical="center" wrapText="1"/>
    </xf>
    <xf numFmtId="166" fontId="13" fillId="5" borderId="11" xfId="0" applyNumberFormat="1" applyFont="1" applyFill="1" applyBorder="1" applyAlignment="1" applyProtection="1">
      <alignment horizontal="left" vertical="center" shrinkToFit="1"/>
    </xf>
    <xf numFmtId="0" fontId="8" fillId="0" borderId="0" xfId="0" applyFont="1" applyAlignment="1" applyProtection="1">
      <alignment horizontal="left" vertical="center" wrapText="1"/>
    </xf>
    <xf numFmtId="0" fontId="14" fillId="0" borderId="0" xfId="0" applyFont="1" applyFill="1" applyAlignment="1" applyProtection="1">
      <alignment horizontal="center" vertical="center"/>
    </xf>
    <xf numFmtId="0" fontId="13" fillId="3" borderId="12" xfId="0" applyFont="1" applyFill="1" applyBorder="1" applyAlignment="1" applyProtection="1">
      <alignment horizontal="center" vertical="center"/>
    </xf>
    <xf numFmtId="164" fontId="13" fillId="3" borderId="12" xfId="0" applyNumberFormat="1" applyFont="1" applyFill="1" applyBorder="1" applyAlignment="1" applyProtection="1">
      <alignment horizontal="center" vertical="center"/>
    </xf>
    <xf numFmtId="166" fontId="13" fillId="3" borderId="13" xfId="0" applyNumberFormat="1" applyFont="1" applyFill="1" applyBorder="1" applyAlignment="1" applyProtection="1">
      <alignment horizontal="left" vertical="center" shrinkToFit="1"/>
    </xf>
    <xf numFmtId="166" fontId="13" fillId="3" borderId="12" xfId="0" applyNumberFormat="1" applyFont="1" applyFill="1" applyBorder="1" applyAlignment="1" applyProtection="1">
      <alignment horizontal="left" vertical="center" shrinkToFit="1"/>
    </xf>
    <xf numFmtId="165" fontId="15" fillId="3" borderId="12" xfId="0" applyNumberFormat="1" applyFont="1" applyFill="1" applyBorder="1" applyAlignment="1" applyProtection="1">
      <alignment horizontal="left" vertical="center" shrinkToFit="1"/>
      <protection locked="0"/>
    </xf>
    <xf numFmtId="0" fontId="1" fillId="0" borderId="0" xfId="0" applyFont="1" applyAlignment="1" applyProtection="1">
      <alignment horizontal="left" vertical="center"/>
    </xf>
    <xf numFmtId="165" fontId="13" fillId="3" borderId="13" xfId="0" applyNumberFormat="1" applyFont="1" applyFill="1" applyBorder="1" applyAlignment="1" applyProtection="1">
      <alignment horizontal="left" vertical="center" shrinkToFit="1"/>
    </xf>
    <xf numFmtId="165" fontId="13" fillId="3" borderId="12" xfId="0" applyNumberFormat="1" applyFont="1" applyFill="1" applyBorder="1" applyAlignment="1" applyProtection="1">
      <alignment horizontal="left" vertical="center" shrinkToFit="1"/>
    </xf>
    <xf numFmtId="165" fontId="1" fillId="0" borderId="0" xfId="0" applyNumberFormat="1" applyFont="1" applyFill="1" applyAlignment="1" applyProtection="1">
      <alignment horizontal="center" vertical="center"/>
    </xf>
    <xf numFmtId="0" fontId="13" fillId="3" borderId="3" xfId="0" applyFont="1" applyFill="1" applyBorder="1" applyAlignment="1" applyProtection="1">
      <alignment horizontal="center" vertical="center"/>
    </xf>
    <xf numFmtId="164" fontId="13" fillId="3" borderId="3" xfId="0" applyNumberFormat="1" applyFont="1" applyFill="1" applyBorder="1" applyAlignment="1" applyProtection="1">
      <alignment horizontal="center" vertical="center"/>
    </xf>
    <xf numFmtId="165" fontId="13" fillId="3" borderId="9" xfId="0" applyNumberFormat="1" applyFont="1" applyFill="1" applyBorder="1" applyAlignment="1" applyProtection="1">
      <alignment horizontal="left" vertical="center" shrinkToFit="1"/>
    </xf>
    <xf numFmtId="165" fontId="13" fillId="3" borderId="3" xfId="0" applyNumberFormat="1" applyFont="1" applyFill="1" applyBorder="1" applyAlignment="1" applyProtection="1">
      <alignment horizontal="left" vertical="center" shrinkToFit="1"/>
    </xf>
    <xf numFmtId="165" fontId="15" fillId="3" borderId="3" xfId="0" applyNumberFormat="1" applyFont="1" applyFill="1" applyBorder="1" applyAlignment="1" applyProtection="1">
      <alignment horizontal="left" vertical="center" shrinkToFit="1"/>
      <protection locked="0"/>
    </xf>
    <xf numFmtId="168" fontId="15" fillId="3" borderId="12" xfId="0" applyNumberFormat="1" applyFont="1" applyFill="1" applyBorder="1" applyAlignment="1" applyProtection="1">
      <alignment horizontal="left" vertical="center" shrinkToFit="1"/>
      <protection locked="0"/>
    </xf>
    <xf numFmtId="168" fontId="19" fillId="7" borderId="18" xfId="0" applyNumberFormat="1" applyFont="1" applyFill="1" applyBorder="1" applyProtection="1">
      <protection locked="0" hidden="1"/>
    </xf>
    <xf numFmtId="10" fontId="0" fillId="0" borderId="19" xfId="0" applyNumberFormat="1" applyFill="1" applyBorder="1" applyAlignment="1" applyProtection="1">
      <protection hidden="1"/>
    </xf>
    <xf numFmtId="0" fontId="20" fillId="0" borderId="20" xfId="0" applyFont="1" applyBorder="1" applyProtection="1">
      <protection hidden="1"/>
    </xf>
    <xf numFmtId="0" fontId="20" fillId="0" borderId="20" xfId="0" applyFont="1" applyFill="1" applyBorder="1" applyProtection="1">
      <protection hidden="1"/>
    </xf>
    <xf numFmtId="169" fontId="20" fillId="0" borderId="0" xfId="0" applyNumberFormat="1" applyFont="1"/>
    <xf numFmtId="4" fontId="20" fillId="0" borderId="0" xfId="0" applyNumberFormat="1" applyFont="1"/>
    <xf numFmtId="0" fontId="20" fillId="0" borderId="0" xfId="0" applyFont="1"/>
    <xf numFmtId="170" fontId="20" fillId="0" borderId="0" xfId="0" applyNumberFormat="1" applyFont="1"/>
    <xf numFmtId="10" fontId="19" fillId="7" borderId="26" xfId="0" applyNumberFormat="1" applyFont="1" applyFill="1" applyBorder="1" applyProtection="1">
      <protection locked="0" hidden="1"/>
    </xf>
    <xf numFmtId="10" fontId="21" fillId="0" borderId="20" xfId="0" applyNumberFormat="1" applyFont="1" applyFill="1" applyBorder="1" applyAlignment="1" applyProtection="1">
      <protection hidden="1"/>
    </xf>
    <xf numFmtId="10" fontId="21" fillId="0" borderId="19" xfId="0" applyNumberFormat="1" applyFont="1" applyFill="1" applyBorder="1" applyAlignment="1" applyProtection="1">
      <protection hidden="1"/>
    </xf>
    <xf numFmtId="10" fontId="21" fillId="0" borderId="27" xfId="0" applyNumberFormat="1" applyFont="1" applyFill="1" applyBorder="1" applyAlignment="1" applyProtection="1">
      <protection hidden="1"/>
    </xf>
    <xf numFmtId="0" fontId="19" fillId="7" borderId="26" xfId="0" applyFont="1" applyFill="1" applyBorder="1" applyProtection="1">
      <protection locked="0" hidden="1"/>
    </xf>
    <xf numFmtId="10" fontId="0" fillId="0" borderId="20" xfId="0" applyNumberFormat="1" applyFill="1" applyBorder="1" applyAlignment="1" applyProtection="1">
      <protection hidden="1"/>
    </xf>
    <xf numFmtId="171" fontId="19" fillId="8" borderId="31" xfId="0" applyNumberFormat="1" applyFont="1" applyFill="1" applyBorder="1" applyProtection="1">
      <protection locked="0" hidden="1"/>
    </xf>
    <xf numFmtId="10" fontId="0" fillId="0" borderId="32" xfId="0" applyNumberFormat="1" applyFill="1" applyBorder="1" applyAlignment="1" applyProtection="1">
      <protection hidden="1"/>
    </xf>
    <xf numFmtId="10" fontId="22" fillId="7" borderId="33" xfId="0" applyNumberFormat="1" applyFont="1" applyFill="1" applyBorder="1" applyAlignment="1" applyProtection="1">
      <protection hidden="1"/>
    </xf>
    <xf numFmtId="10" fontId="22" fillId="7" borderId="19" xfId="0" applyNumberFormat="1" applyFont="1" applyFill="1" applyBorder="1" applyAlignment="1" applyProtection="1">
      <protection hidden="1"/>
    </xf>
    <xf numFmtId="10" fontId="22" fillId="0" borderId="20" xfId="0" applyNumberFormat="1" applyFont="1" applyFill="1" applyBorder="1" applyAlignment="1" applyProtection="1">
      <protection hidden="1"/>
    </xf>
    <xf numFmtId="170" fontId="0" fillId="0" borderId="0" xfId="0" applyNumberFormat="1"/>
    <xf numFmtId="172" fontId="19" fillId="9" borderId="40" xfId="0" applyNumberFormat="1" applyFont="1" applyFill="1" applyBorder="1" applyProtection="1">
      <protection hidden="1"/>
    </xf>
    <xf numFmtId="10" fontId="22" fillId="9" borderId="33" xfId="0" applyNumberFormat="1" applyFont="1" applyFill="1" applyBorder="1" applyAlignment="1" applyProtection="1">
      <protection hidden="1"/>
    </xf>
    <xf numFmtId="10" fontId="22" fillId="9" borderId="19" xfId="0" applyNumberFormat="1" applyFont="1" applyFill="1" applyBorder="1" applyAlignment="1" applyProtection="1">
      <protection hidden="1"/>
    </xf>
    <xf numFmtId="0" fontId="19" fillId="0" borderId="0" xfId="0" applyFont="1"/>
    <xf numFmtId="170" fontId="19" fillId="0" borderId="0" xfId="0" applyNumberFormat="1" applyFont="1"/>
    <xf numFmtId="0" fontId="22" fillId="0" borderId="0" xfId="0" applyFont="1"/>
    <xf numFmtId="0" fontId="1" fillId="0" borderId="0" xfId="0" applyFont="1"/>
    <xf numFmtId="170" fontId="22" fillId="0" borderId="0" xfId="0" applyNumberFormat="1" applyFont="1"/>
    <xf numFmtId="172" fontId="24" fillId="9" borderId="18" xfId="0" applyNumberFormat="1" applyFont="1" applyFill="1" applyBorder="1" applyProtection="1">
      <protection hidden="1"/>
    </xf>
    <xf numFmtId="0" fontId="22" fillId="8" borderId="33" xfId="0" applyFont="1" applyFill="1" applyBorder="1" applyAlignment="1" applyProtection="1">
      <protection hidden="1"/>
    </xf>
    <xf numFmtId="0" fontId="22" fillId="8" borderId="19" xfId="0" applyFont="1" applyFill="1" applyBorder="1" applyAlignment="1" applyProtection="1">
      <protection hidden="1"/>
    </xf>
    <xf numFmtId="0" fontId="22" fillId="0" borderId="20" xfId="0" applyFont="1" applyFill="1" applyBorder="1" applyAlignment="1" applyProtection="1">
      <protection hidden="1"/>
    </xf>
    <xf numFmtId="172" fontId="24" fillId="9" borderId="45" xfId="0" applyNumberFormat="1" applyFont="1" applyFill="1" applyBorder="1" applyProtection="1">
      <protection hidden="1"/>
    </xf>
    <xf numFmtId="0" fontId="19" fillId="0" borderId="20" xfId="0" applyFont="1" applyBorder="1" applyProtection="1">
      <protection hidden="1"/>
    </xf>
    <xf numFmtId="0" fontId="19" fillId="0" borderId="20" xfId="0" applyFont="1" applyFill="1" applyBorder="1" applyProtection="1">
      <protection hidden="1"/>
    </xf>
    <xf numFmtId="10" fontId="0" fillId="0" borderId="50" xfId="0" applyNumberFormat="1" applyFill="1" applyBorder="1" applyAlignment="1" applyProtection="1">
      <protection hidden="1"/>
    </xf>
    <xf numFmtId="10" fontId="0" fillId="0" borderId="21" xfId="0" applyNumberFormat="1" applyFill="1" applyBorder="1" applyAlignment="1" applyProtection="1">
      <protection hidden="1"/>
    </xf>
    <xf numFmtId="0" fontId="1" fillId="0" borderId="0" xfId="0" applyNumberFormat="1" applyFont="1"/>
    <xf numFmtId="0" fontId="19" fillId="8" borderId="49" xfId="0" applyNumberFormat="1" applyFont="1" applyFill="1" applyBorder="1" applyAlignment="1" applyProtection="1">
      <protection locked="0" hidden="1"/>
    </xf>
    <xf numFmtId="168" fontId="25" fillId="9" borderId="49" xfId="0" applyNumberFormat="1" applyFont="1" applyFill="1" applyBorder="1" applyAlignment="1" applyProtection="1">
      <protection hidden="1"/>
    </xf>
    <xf numFmtId="10" fontId="0" fillId="0" borderId="28" xfId="0" applyNumberFormat="1" applyFill="1" applyBorder="1" applyAlignment="1" applyProtection="1">
      <protection hidden="1"/>
    </xf>
    <xf numFmtId="0" fontId="22" fillId="6" borderId="40" xfId="0" applyFont="1" applyFill="1" applyBorder="1" applyAlignment="1" applyProtection="1">
      <alignment horizontal="right" vertical="center" wrapText="1"/>
      <protection hidden="1"/>
    </xf>
    <xf numFmtId="2" fontId="22" fillId="6" borderId="37" xfId="0" applyNumberFormat="1" applyFont="1" applyFill="1" applyBorder="1" applyAlignment="1" applyProtection="1">
      <alignment horizontal="right" vertical="center" wrapText="1"/>
      <protection hidden="1"/>
    </xf>
    <xf numFmtId="0" fontId="22" fillId="6" borderId="54" xfId="0" applyFont="1" applyFill="1" applyBorder="1" applyAlignment="1" applyProtection="1">
      <alignment horizontal="right" vertical="center" wrapText="1"/>
      <protection hidden="1"/>
    </xf>
    <xf numFmtId="0" fontId="22" fillId="6" borderId="36" xfId="0" applyFont="1" applyFill="1" applyBorder="1" applyAlignment="1" applyProtection="1">
      <alignment horizontal="right" vertical="center" wrapText="1"/>
      <protection hidden="1"/>
    </xf>
    <xf numFmtId="10" fontId="22" fillId="6" borderId="38" xfId="0" applyNumberFormat="1" applyFont="1" applyFill="1" applyBorder="1" applyAlignment="1" applyProtection="1">
      <alignment horizontal="right" vertical="center" wrapText="1"/>
      <protection hidden="1"/>
    </xf>
    <xf numFmtId="10" fontId="22" fillId="6" borderId="55" xfId="0" applyNumberFormat="1" applyFont="1" applyFill="1" applyBorder="1" applyAlignment="1" applyProtection="1">
      <alignment horizontal="right" vertical="center" wrapText="1"/>
      <protection hidden="1"/>
    </xf>
    <xf numFmtId="10" fontId="22" fillId="6" borderId="37" xfId="0" applyNumberFormat="1" applyFont="1" applyFill="1" applyBorder="1" applyAlignment="1" applyProtection="1">
      <alignment horizontal="right" vertical="center" wrapText="1"/>
      <protection hidden="1"/>
    </xf>
    <xf numFmtId="0" fontId="22" fillId="0" borderId="0" xfId="0" applyFont="1" applyAlignment="1">
      <alignment horizontal="right" vertical="center" wrapText="1"/>
    </xf>
    <xf numFmtId="170" fontId="22" fillId="0" borderId="0" xfId="0" applyNumberFormat="1" applyFont="1" applyAlignment="1">
      <alignment horizontal="right" vertical="center" wrapText="1"/>
    </xf>
    <xf numFmtId="0" fontId="0" fillId="9" borderId="57" xfId="0" applyFill="1" applyBorder="1" applyAlignment="1" applyProtection="1">
      <alignment horizontal="right"/>
      <protection hidden="1"/>
    </xf>
    <xf numFmtId="2" fontId="0" fillId="9" borderId="58" xfId="0" applyNumberFormat="1" applyFill="1" applyBorder="1" applyAlignment="1" applyProtection="1">
      <alignment horizontal="right"/>
      <protection hidden="1"/>
    </xf>
    <xf numFmtId="2" fontId="0" fillId="9" borderId="59" xfId="0" applyNumberFormat="1" applyFill="1" applyBorder="1" applyAlignment="1" applyProtection="1">
      <alignment horizontal="right"/>
      <protection hidden="1"/>
    </xf>
    <xf numFmtId="10" fontId="0" fillId="9" borderId="60" xfId="0" applyNumberFormat="1" applyFill="1" applyBorder="1" applyAlignment="1" applyProtection="1">
      <alignment horizontal="right"/>
      <protection hidden="1"/>
    </xf>
    <xf numFmtId="170" fontId="0" fillId="9" borderId="59" xfId="0" applyNumberFormat="1" applyFill="1" applyBorder="1" applyAlignment="1" applyProtection="1">
      <alignment horizontal="right"/>
      <protection hidden="1"/>
    </xf>
    <xf numFmtId="10" fontId="0" fillId="7" borderId="15" xfId="0" applyNumberFormat="1" applyFill="1" applyBorder="1" applyAlignment="1" applyProtection="1">
      <alignment horizontal="right"/>
      <protection locked="0" hidden="1"/>
    </xf>
    <xf numFmtId="0" fontId="0" fillId="7" borderId="16" xfId="0" applyFill="1" applyBorder="1" applyAlignment="1" applyProtection="1">
      <alignment horizontal="right"/>
      <protection locked="0" hidden="1"/>
    </xf>
    <xf numFmtId="0" fontId="0" fillId="7" borderId="61" xfId="0" applyFill="1" applyBorder="1" applyAlignment="1" applyProtection="1">
      <alignment horizontal="right"/>
      <protection locked="0" hidden="1"/>
    </xf>
    <xf numFmtId="0" fontId="0" fillId="0" borderId="0" xfId="0" applyAlignment="1">
      <alignment horizontal="right"/>
    </xf>
    <xf numFmtId="0" fontId="0" fillId="0" borderId="0" xfId="0" applyNumberFormat="1" applyAlignment="1">
      <alignment horizontal="right"/>
    </xf>
    <xf numFmtId="170" fontId="0" fillId="0" borderId="0" xfId="0" applyNumberFormat="1" applyAlignment="1">
      <alignment horizontal="right"/>
    </xf>
    <xf numFmtId="0" fontId="0" fillId="9" borderId="26" xfId="0" applyFill="1" applyBorder="1" applyAlignment="1" applyProtection="1">
      <alignment horizontal="right"/>
      <protection hidden="1"/>
    </xf>
    <xf numFmtId="2" fontId="0" fillId="9" borderId="22" xfId="0" applyNumberFormat="1" applyFill="1" applyBorder="1" applyAlignment="1" applyProtection="1">
      <alignment horizontal="right"/>
      <protection hidden="1"/>
    </xf>
    <xf numFmtId="2" fontId="0" fillId="9" borderId="62" xfId="0" applyNumberFormat="1" applyFill="1" applyBorder="1" applyAlignment="1" applyProtection="1">
      <alignment horizontal="right"/>
      <protection hidden="1"/>
    </xf>
    <xf numFmtId="10" fontId="0" fillId="9" borderId="24" xfId="0" applyNumberFormat="1" applyFill="1" applyBorder="1" applyAlignment="1" applyProtection="1">
      <alignment horizontal="right"/>
      <protection hidden="1"/>
    </xf>
    <xf numFmtId="170" fontId="0" fillId="9" borderId="62" xfId="0" applyNumberFormat="1" applyFill="1" applyBorder="1" applyAlignment="1" applyProtection="1">
      <alignment horizontal="right"/>
      <protection hidden="1"/>
    </xf>
    <xf numFmtId="10" fontId="0" fillId="7" borderId="63" xfId="0" applyNumberFormat="1" applyFill="1" applyBorder="1" applyAlignment="1" applyProtection="1">
      <alignment horizontal="right"/>
      <protection locked="0" hidden="1"/>
    </xf>
    <xf numFmtId="0" fontId="0" fillId="7" borderId="24" xfId="0" applyFill="1" applyBorder="1" applyAlignment="1" applyProtection="1">
      <alignment horizontal="right"/>
      <protection locked="0" hidden="1"/>
    </xf>
    <xf numFmtId="0" fontId="0" fillId="7" borderId="62" xfId="0" applyFill="1" applyBorder="1" applyAlignment="1" applyProtection="1">
      <alignment horizontal="right"/>
      <protection locked="0" hidden="1"/>
    </xf>
    <xf numFmtId="0" fontId="0" fillId="9" borderId="45" xfId="0" applyFill="1" applyBorder="1" applyAlignment="1" applyProtection="1">
      <alignment horizontal="right"/>
      <protection hidden="1"/>
    </xf>
    <xf numFmtId="0" fontId="0" fillId="9" borderId="31" xfId="0" applyFill="1" applyBorder="1" applyAlignment="1" applyProtection="1">
      <alignment horizontal="right"/>
      <protection hidden="1"/>
    </xf>
    <xf numFmtId="2" fontId="0" fillId="9" borderId="41" xfId="0" applyNumberFormat="1" applyFill="1" applyBorder="1" applyAlignment="1" applyProtection="1">
      <alignment horizontal="right"/>
      <protection hidden="1"/>
    </xf>
    <xf numFmtId="10" fontId="0" fillId="9" borderId="43" xfId="0" applyNumberFormat="1" applyFill="1" applyBorder="1" applyAlignment="1" applyProtection="1">
      <alignment horizontal="right"/>
      <protection hidden="1"/>
    </xf>
    <xf numFmtId="170" fontId="0" fillId="9" borderId="64" xfId="0" applyNumberFormat="1" applyFill="1" applyBorder="1" applyAlignment="1" applyProtection="1">
      <alignment horizontal="right"/>
      <protection hidden="1"/>
    </xf>
    <xf numFmtId="10" fontId="0" fillId="7" borderId="65" xfId="0" applyNumberFormat="1" applyFill="1" applyBorder="1" applyAlignment="1" applyProtection="1">
      <alignment horizontal="right"/>
      <protection locked="0" hidden="1"/>
    </xf>
    <xf numFmtId="0" fontId="0" fillId="7" borderId="43" xfId="0" applyFill="1" applyBorder="1" applyAlignment="1" applyProtection="1">
      <alignment horizontal="right"/>
      <protection locked="0" hidden="1"/>
    </xf>
    <xf numFmtId="0" fontId="0" fillId="7" borderId="64" xfId="0" applyFill="1" applyBorder="1" applyAlignment="1" applyProtection="1">
      <alignment horizontal="right"/>
      <protection locked="0" hidden="1"/>
    </xf>
    <xf numFmtId="0" fontId="22" fillId="0" borderId="0" xfId="0" applyFont="1" applyAlignment="1">
      <alignment horizontal="right"/>
    </xf>
    <xf numFmtId="2" fontId="0" fillId="0" borderId="0" xfId="0" applyNumberFormat="1" applyAlignment="1">
      <alignment horizontal="right"/>
    </xf>
    <xf numFmtId="10" fontId="0" fillId="0" borderId="0" xfId="0" applyNumberFormat="1" applyAlignment="1">
      <alignment horizontal="right"/>
    </xf>
    <xf numFmtId="2" fontId="0" fillId="0" borderId="0" xfId="0" applyNumberFormat="1"/>
    <xf numFmtId="10" fontId="0" fillId="0" borderId="0" xfId="0" applyNumberFormat="1"/>
    <xf numFmtId="2" fontId="0" fillId="7" borderId="24" xfId="0" applyNumberFormat="1" applyFill="1" applyBorder="1" applyAlignment="1" applyProtection="1">
      <alignment horizontal="right"/>
      <protection locked="0" hidden="1"/>
    </xf>
    <xf numFmtId="173" fontId="0" fillId="0" borderId="0" xfId="0" applyNumberFormat="1"/>
    <xf numFmtId="0" fontId="26" fillId="0" borderId="0" xfId="0" applyFont="1"/>
    <xf numFmtId="0" fontId="27" fillId="0" borderId="0" xfId="0" applyFont="1"/>
    <xf numFmtId="0" fontId="28" fillId="0" borderId="0" xfId="0" applyFont="1"/>
    <xf numFmtId="0" fontId="26" fillId="11" borderId="0" xfId="0" applyFont="1" applyFill="1"/>
    <xf numFmtId="0" fontId="0" fillId="7" borderId="59" xfId="0" applyFill="1" applyBorder="1" applyAlignment="1" applyProtection="1">
      <alignment horizontal="right"/>
      <protection locked="0" hidden="1"/>
    </xf>
    <xf numFmtId="0" fontId="29" fillId="0" borderId="0" xfId="0" applyFont="1"/>
    <xf numFmtId="174" fontId="0" fillId="0" borderId="0" xfId="0" applyNumberFormat="1"/>
    <xf numFmtId="170" fontId="28" fillId="0" borderId="0" xfId="0" applyNumberFormat="1" applyFont="1"/>
    <xf numFmtId="173" fontId="0" fillId="12" borderId="0" xfId="0" applyNumberFormat="1" applyFill="1"/>
    <xf numFmtId="174" fontId="28" fillId="0" borderId="0" xfId="0" applyNumberFormat="1" applyFont="1"/>
    <xf numFmtId="0" fontId="0" fillId="7" borderId="0" xfId="0" applyFill="1" applyBorder="1" applyAlignment="1" applyProtection="1">
      <alignment horizontal="right"/>
      <protection locked="0" hidden="1"/>
    </xf>
    <xf numFmtId="1" fontId="0" fillId="0" borderId="0" xfId="0" applyNumberFormat="1"/>
    <xf numFmtId="175" fontId="31" fillId="13" borderId="67" xfId="0" applyNumberFormat="1" applyFont="1" applyFill="1" applyBorder="1" applyAlignment="1">
      <alignment horizontal="center" vertical="center" wrapText="1"/>
    </xf>
    <xf numFmtId="0" fontId="31" fillId="13" borderId="67" xfId="0" applyFont="1" applyFill="1" applyBorder="1" applyAlignment="1">
      <alignment horizontal="center" vertical="center" wrapText="1"/>
    </xf>
    <xf numFmtId="175" fontId="31" fillId="14" borderId="67" xfId="0" applyNumberFormat="1" applyFont="1" applyFill="1" applyBorder="1" applyAlignment="1">
      <alignment horizontal="center" vertical="center" wrapText="1"/>
    </xf>
    <xf numFmtId="0" fontId="31" fillId="14" borderId="67" xfId="0" applyFont="1" applyFill="1" applyBorder="1" applyAlignment="1">
      <alignment horizontal="center" vertical="center" wrapText="1"/>
    </xf>
    <xf numFmtId="0" fontId="32" fillId="0" borderId="0" xfId="0" applyFont="1"/>
    <xf numFmtId="0" fontId="3" fillId="2" borderId="0" xfId="0" applyFont="1" applyFill="1" applyBorder="1" applyAlignment="1" applyProtection="1">
      <alignment horizontal="left" vertical="center"/>
    </xf>
    <xf numFmtId="0" fontId="7" fillId="4" borderId="1" xfId="0" applyFont="1" applyFill="1" applyBorder="1" applyAlignment="1" applyProtection="1">
      <alignment horizontal="center" vertical="center"/>
    </xf>
    <xf numFmtId="165" fontId="2" fillId="3" borderId="0" xfId="0" applyNumberFormat="1" applyFont="1" applyFill="1" applyBorder="1" applyAlignment="1" applyProtection="1">
      <alignment horizontal="center" vertical="center"/>
    </xf>
    <xf numFmtId="0" fontId="8" fillId="3" borderId="2" xfId="0" applyFont="1" applyFill="1" applyBorder="1" applyAlignment="1" applyProtection="1">
      <alignment horizontal="right" vertical="center"/>
    </xf>
    <xf numFmtId="0" fontId="8" fillId="3" borderId="4" xfId="0" applyFont="1" applyFill="1" applyBorder="1" applyAlignment="1" applyProtection="1">
      <alignment horizontal="right" vertical="center"/>
    </xf>
    <xf numFmtId="0" fontId="7" fillId="5" borderId="1" xfId="0" applyFont="1" applyFill="1" applyBorder="1" applyAlignment="1" applyProtection="1">
      <alignment horizontal="center" vertical="center"/>
    </xf>
    <xf numFmtId="0" fontId="0" fillId="0" borderId="0" xfId="0" applyAlignment="1" applyProtection="1">
      <alignment horizontal="center"/>
      <protection hidden="1"/>
    </xf>
    <xf numFmtId="10" fontId="0" fillId="0" borderId="46" xfId="0" applyNumberFormat="1" applyFill="1" applyBorder="1" applyAlignment="1" applyProtection="1">
      <alignment horizontal="center"/>
      <protection hidden="1"/>
    </xf>
    <xf numFmtId="10" fontId="0" fillId="0" borderId="47" xfId="0" applyNumberFormat="1" applyFill="1" applyBorder="1" applyAlignment="1" applyProtection="1">
      <alignment horizontal="center"/>
      <protection hidden="1"/>
    </xf>
    <xf numFmtId="10" fontId="0" fillId="0" borderId="48" xfId="0" applyNumberFormat="1" applyFill="1" applyBorder="1" applyAlignment="1" applyProtection="1">
      <alignment horizontal="center"/>
      <protection hidden="1"/>
    </xf>
    <xf numFmtId="10" fontId="19" fillId="10" borderId="49" xfId="0" applyNumberFormat="1" applyFont="1" applyFill="1" applyBorder="1" applyAlignment="1" applyProtection="1">
      <alignment horizontal="center"/>
      <protection hidden="1"/>
    </xf>
    <xf numFmtId="10" fontId="0" fillId="10" borderId="49" xfId="0" applyNumberFormat="1" applyFill="1" applyBorder="1" applyAlignment="1" applyProtection="1">
      <alignment horizontal="center"/>
      <protection hidden="1"/>
    </xf>
    <xf numFmtId="10" fontId="19" fillId="6" borderId="49" xfId="0" applyNumberFormat="1" applyFont="1" applyFill="1" applyBorder="1" applyAlignment="1" applyProtection="1">
      <alignment horizontal="left"/>
      <protection hidden="1"/>
    </xf>
    <xf numFmtId="10" fontId="25" fillId="6" borderId="49" xfId="0" applyNumberFormat="1" applyFont="1" applyFill="1" applyBorder="1" applyAlignment="1" applyProtection="1">
      <alignment horizontal="left"/>
      <protection hidden="1"/>
    </xf>
    <xf numFmtId="0" fontId="17" fillId="6" borderId="14" xfId="0" applyFont="1" applyFill="1" applyBorder="1" applyAlignment="1" applyProtection="1">
      <alignment horizontal="left"/>
      <protection hidden="1"/>
    </xf>
    <xf numFmtId="0" fontId="17" fillId="6" borderId="15" xfId="0" applyFont="1" applyFill="1" applyBorder="1" applyAlignment="1" applyProtection="1">
      <alignment horizontal="left"/>
      <protection hidden="1"/>
    </xf>
    <xf numFmtId="0" fontId="17" fillId="6" borderId="16" xfId="0" applyFont="1" applyFill="1" applyBorder="1" applyAlignment="1" applyProtection="1">
      <alignment horizontal="left"/>
      <protection hidden="1"/>
    </xf>
    <xf numFmtId="0" fontId="17" fillId="6" borderId="17" xfId="0" applyFont="1" applyFill="1" applyBorder="1" applyAlignment="1" applyProtection="1">
      <alignment horizontal="left"/>
      <protection hidden="1"/>
    </xf>
    <xf numFmtId="10" fontId="0" fillId="0" borderId="21" xfId="0" applyNumberFormat="1" applyBorder="1" applyAlignment="1" applyProtection="1">
      <alignment horizontal="center"/>
      <protection hidden="1"/>
    </xf>
    <xf numFmtId="10" fontId="0" fillId="0" borderId="28" xfId="0" applyNumberFormat="1" applyBorder="1" applyAlignment="1" applyProtection="1">
      <alignment horizontal="center"/>
      <protection hidden="1"/>
    </xf>
    <xf numFmtId="10" fontId="0" fillId="0" borderId="56" xfId="0" applyNumberFormat="1" applyBorder="1" applyAlignment="1" applyProtection="1">
      <alignment horizontal="center"/>
      <protection hidden="1"/>
    </xf>
    <xf numFmtId="10" fontId="0" fillId="0" borderId="66" xfId="0" applyNumberFormat="1" applyBorder="1" applyAlignment="1" applyProtection="1">
      <alignment horizontal="center"/>
      <protection hidden="1"/>
    </xf>
    <xf numFmtId="0" fontId="17" fillId="6" borderId="22" xfId="0" applyFont="1" applyFill="1" applyBorder="1" applyAlignment="1" applyProtection="1">
      <alignment horizontal="left"/>
      <protection hidden="1"/>
    </xf>
    <xf numFmtId="0" fontId="17" fillId="6" borderId="23" xfId="0" applyFont="1" applyFill="1" applyBorder="1" applyAlignment="1" applyProtection="1">
      <alignment horizontal="left"/>
      <protection hidden="1"/>
    </xf>
    <xf numFmtId="0" fontId="17" fillId="6" borderId="24" xfId="0" applyFont="1" applyFill="1" applyBorder="1" applyAlignment="1" applyProtection="1">
      <alignment horizontal="left"/>
      <protection hidden="1"/>
    </xf>
    <xf numFmtId="0" fontId="17" fillId="6" borderId="25" xfId="0" applyFont="1" applyFill="1" applyBorder="1" applyAlignment="1" applyProtection="1">
      <alignment horizontal="left"/>
      <protection hidden="1"/>
    </xf>
    <xf numFmtId="0" fontId="17" fillId="6" borderId="29" xfId="0" applyFont="1" applyFill="1" applyBorder="1" applyAlignment="1" applyProtection="1">
      <alignment horizontal="left"/>
      <protection hidden="1"/>
    </xf>
    <xf numFmtId="0" fontId="17" fillId="6" borderId="30" xfId="0" applyFont="1" applyFill="1" applyBorder="1" applyAlignment="1" applyProtection="1">
      <alignment horizontal="left"/>
      <protection hidden="1"/>
    </xf>
    <xf numFmtId="0" fontId="0" fillId="0" borderId="34" xfId="0" applyBorder="1" applyAlignment="1" applyProtection="1">
      <alignment horizontal="center"/>
      <protection hidden="1"/>
    </xf>
    <xf numFmtId="0" fontId="0" fillId="0" borderId="35" xfId="0" applyBorder="1" applyAlignment="1" applyProtection="1">
      <alignment horizontal="center"/>
      <protection hidden="1"/>
    </xf>
    <xf numFmtId="0" fontId="17" fillId="6" borderId="36" xfId="0" applyFont="1" applyFill="1" applyBorder="1" applyAlignment="1" applyProtection="1">
      <alignment horizontal="left"/>
      <protection hidden="1"/>
    </xf>
    <xf numFmtId="0" fontId="17" fillId="6" borderId="37" xfId="0" applyFont="1" applyFill="1" applyBorder="1" applyAlignment="1" applyProtection="1">
      <alignment horizontal="left"/>
      <protection hidden="1"/>
    </xf>
    <xf numFmtId="0" fontId="17" fillId="6" borderId="38" xfId="0" applyFont="1" applyFill="1" applyBorder="1" applyAlignment="1" applyProtection="1">
      <alignment horizontal="left"/>
      <protection hidden="1"/>
    </xf>
    <xf numFmtId="0" fontId="17" fillId="6" borderId="39" xfId="0" applyFont="1" applyFill="1" applyBorder="1" applyAlignment="1" applyProtection="1">
      <alignment horizontal="left"/>
      <protection hidden="1"/>
    </xf>
    <xf numFmtId="0" fontId="23" fillId="0" borderId="34" xfId="0" applyFont="1" applyBorder="1" applyAlignment="1" applyProtection="1">
      <alignment horizontal="center"/>
      <protection hidden="1"/>
    </xf>
    <xf numFmtId="0" fontId="23" fillId="0" borderId="35" xfId="0" applyFont="1" applyBorder="1" applyAlignment="1" applyProtection="1">
      <alignment horizontal="center"/>
      <protection hidden="1"/>
    </xf>
    <xf numFmtId="0" fontId="24" fillId="6" borderId="14" xfId="0" applyFont="1" applyFill="1" applyBorder="1" applyAlignment="1" applyProtection="1">
      <alignment horizontal="left"/>
      <protection hidden="1"/>
    </xf>
    <xf numFmtId="0" fontId="24" fillId="6" borderId="15" xfId="0" applyFont="1" applyFill="1" applyBorder="1" applyAlignment="1" applyProtection="1">
      <alignment horizontal="left"/>
      <protection hidden="1"/>
    </xf>
    <xf numFmtId="0" fontId="24" fillId="6" borderId="16" xfId="0" applyFont="1" applyFill="1" applyBorder="1" applyAlignment="1" applyProtection="1">
      <alignment horizontal="left"/>
      <protection hidden="1"/>
    </xf>
    <xf numFmtId="0" fontId="24" fillId="6" borderId="17" xfId="0" applyFont="1" applyFill="1" applyBorder="1" applyAlignment="1" applyProtection="1">
      <alignment horizontal="left"/>
      <protection hidden="1"/>
    </xf>
    <xf numFmtId="0" fontId="24" fillId="6" borderId="41" xfId="0" applyFont="1" applyFill="1" applyBorder="1" applyAlignment="1" applyProtection="1">
      <alignment horizontal="left"/>
      <protection hidden="1"/>
    </xf>
    <xf numFmtId="0" fontId="24" fillId="6" borderId="42" xfId="0" applyFont="1" applyFill="1" applyBorder="1" applyAlignment="1" applyProtection="1">
      <alignment horizontal="left"/>
      <protection hidden="1"/>
    </xf>
    <xf numFmtId="0" fontId="24" fillId="6" borderId="43" xfId="0" applyFont="1" applyFill="1" applyBorder="1" applyAlignment="1" applyProtection="1">
      <alignment horizontal="left"/>
      <protection hidden="1"/>
    </xf>
    <xf numFmtId="0" fontId="24" fillId="6" borderId="44" xfId="0" applyFont="1" applyFill="1" applyBorder="1" applyAlignment="1" applyProtection="1">
      <alignment horizontal="left"/>
      <protection hidden="1"/>
    </xf>
    <xf numFmtId="10" fontId="0" fillId="0" borderId="51" xfId="0" applyNumberFormat="1" applyFill="1" applyBorder="1" applyAlignment="1" applyProtection="1">
      <alignment horizontal="center"/>
      <protection hidden="1"/>
    </xf>
    <xf numFmtId="10" fontId="0" fillId="0" borderId="52" xfId="0" applyNumberFormat="1" applyFill="1" applyBorder="1" applyAlignment="1" applyProtection="1">
      <alignment horizontal="center"/>
      <protection hidden="1"/>
    </xf>
    <xf numFmtId="10" fontId="0" fillId="0" borderId="53" xfId="0" applyNumberFormat="1" applyFill="1" applyBorder="1" applyAlignment="1" applyProtection="1">
      <alignment horizontal="center"/>
      <protection hidden="1"/>
    </xf>
    <xf numFmtId="0" fontId="0" fillId="0" borderId="0" xfId="0" applyAlignment="1">
      <alignment wrapText="1"/>
    </xf>
    <xf numFmtId="1" fontId="28" fillId="0" borderId="0" xfId="0" applyNumberFormat="1" applyFont="1"/>
  </cellXfs>
  <cellStyles count="3">
    <cellStyle name="Hyperlink" xfId="2" builtinId="8"/>
    <cellStyle name="Normal" xfId="0" builtinId="0"/>
    <cellStyle name="Percent" xfId="1" builtinId="5"/>
  </cellStyles>
  <dxfs count="12">
    <dxf>
      <font>
        <b val="0"/>
        <condense val="0"/>
        <extend val="0"/>
        <sz val="8"/>
      </font>
      <border>
        <left/>
        <right/>
        <top/>
        <bottom style="thin">
          <color indexed="49"/>
        </bottom>
      </border>
    </dxf>
    <dxf>
      <font>
        <b val="0"/>
        <i val="0"/>
        <condense val="0"/>
        <extend val="0"/>
        <sz val="8"/>
        <color indexed="9"/>
      </font>
      <fill>
        <patternFill patternType="solid">
          <fgColor indexed="26"/>
          <bgColor indexed="9"/>
        </patternFill>
      </fill>
      <border>
        <left/>
        <right/>
        <top/>
        <bottom/>
      </border>
    </dxf>
    <dxf>
      <font>
        <b val="0"/>
        <condense val="0"/>
        <extend val="0"/>
        <sz val="8"/>
      </font>
      <border>
        <left/>
        <right/>
        <top/>
        <bottom style="thin">
          <color indexed="49"/>
        </bottom>
      </border>
    </dxf>
    <dxf>
      <font>
        <b val="0"/>
        <i val="0"/>
        <condense val="0"/>
        <extend val="0"/>
        <sz val="8"/>
        <color indexed="9"/>
      </font>
      <fill>
        <patternFill patternType="solid">
          <fgColor indexed="26"/>
          <bgColor indexed="9"/>
        </patternFill>
      </fill>
      <border>
        <left/>
        <right/>
        <top/>
        <bottom/>
      </border>
    </dxf>
    <dxf>
      <font>
        <b val="0"/>
        <condense val="0"/>
        <extend val="0"/>
        <sz val="8"/>
      </font>
      <border>
        <left/>
        <right/>
        <top/>
        <bottom style="thin">
          <color indexed="49"/>
        </bottom>
      </border>
    </dxf>
    <dxf>
      <font>
        <b val="0"/>
        <i val="0"/>
        <condense val="0"/>
        <extend val="0"/>
        <sz val="8"/>
        <color indexed="9"/>
      </font>
      <fill>
        <patternFill patternType="solid">
          <fgColor indexed="26"/>
          <bgColor indexed="9"/>
        </patternFill>
      </fill>
      <border>
        <left/>
        <right/>
        <top/>
        <bottom/>
      </border>
    </dxf>
    <dxf>
      <font>
        <b val="0"/>
        <condense val="0"/>
        <extend val="0"/>
        <sz val="8"/>
      </font>
      <border>
        <left/>
        <right/>
        <top/>
        <bottom style="thin">
          <color indexed="49"/>
        </bottom>
      </border>
    </dxf>
    <dxf>
      <font>
        <b val="0"/>
        <i val="0"/>
        <condense val="0"/>
        <extend val="0"/>
        <sz val="8"/>
        <color indexed="9"/>
      </font>
      <fill>
        <patternFill patternType="solid">
          <fgColor indexed="26"/>
          <bgColor indexed="9"/>
        </patternFill>
      </fill>
      <border>
        <left/>
        <right/>
        <top/>
        <bottom/>
      </border>
    </dxf>
    <dxf>
      <font>
        <b val="0"/>
        <condense val="0"/>
        <extend val="0"/>
        <sz val="8"/>
      </font>
      <border>
        <left/>
        <right/>
        <top/>
        <bottom style="thin">
          <color indexed="49"/>
        </bottom>
      </border>
    </dxf>
    <dxf>
      <font>
        <b val="0"/>
        <i val="0"/>
        <condense val="0"/>
        <extend val="0"/>
        <sz val="8"/>
        <color indexed="9"/>
      </font>
      <fill>
        <patternFill patternType="solid">
          <fgColor indexed="26"/>
          <bgColor indexed="9"/>
        </patternFill>
      </fill>
      <border>
        <left/>
        <right/>
        <top/>
        <bottom/>
      </border>
    </dxf>
    <dxf>
      <font>
        <b val="0"/>
        <condense val="0"/>
        <extend val="0"/>
        <sz val="8"/>
      </font>
      <border>
        <left/>
        <right/>
        <top/>
        <bottom style="thin">
          <color indexed="49"/>
        </bottom>
      </border>
    </dxf>
    <dxf>
      <font>
        <b val="0"/>
        <i val="0"/>
        <condense val="0"/>
        <extend val="0"/>
        <sz val="8"/>
        <color indexed="9"/>
      </font>
      <fill>
        <patternFill patternType="solid">
          <fgColor indexed="26"/>
          <bgColor indexed="9"/>
        </patternFill>
      </fill>
      <border>
        <left/>
        <right/>
        <top/>
        <bottom/>
      </border>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3B3B3"/>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420E"/>
      <rgbColor rgb="00666699"/>
      <rgbColor rgb="00969696"/>
      <rgbColor rgb="0000458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843111404087025"/>
          <c:y val="8.7514585764294148E-2"/>
          <c:w val="0.83454185893210331"/>
          <c:h val="0.5845974329054846"/>
        </c:manualLayout>
      </c:layout>
      <c:lineChart>
        <c:grouping val="standard"/>
        <c:varyColors val="0"/>
        <c:ser>
          <c:idx val="0"/>
          <c:order val="0"/>
          <c:tx>
            <c:strRef>
              <c:f>'Loan Calculator'!$E$23</c:f>
              <c:strCache>
                <c:ptCount val="1"/>
                <c:pt idx="0">
                  <c:v>Principal</c:v>
                </c:pt>
              </c:strCache>
            </c:strRef>
          </c:tx>
          <c:spPr>
            <a:ln w="38100">
              <a:solidFill>
                <a:srgbClr val="004586"/>
              </a:solidFill>
              <a:prstDash val="solid"/>
            </a:ln>
          </c:spPr>
          <c:marker>
            <c:symbol val="diamond"/>
            <c:size val="7"/>
            <c:spPr>
              <a:solidFill>
                <a:srgbClr val="004586"/>
              </a:solidFill>
              <a:ln>
                <a:solidFill>
                  <a:srgbClr val="004586"/>
                </a:solidFill>
                <a:prstDash val="solid"/>
              </a:ln>
            </c:spPr>
          </c:marker>
          <c:cat>
            <c:strRef>
              <c:f>'Loan Calculator'!$C$26:$C$264</c:f>
              <c:strCache>
                <c:ptCount val="110"/>
                <c:pt idx="0">
                  <c:v>9-Feb-2011</c:v>
                </c:pt>
                <c:pt idx="1">
                  <c:v>9-Mar-2011</c:v>
                </c:pt>
                <c:pt idx="2">
                  <c:v>9-Apr-2011</c:v>
                </c:pt>
                <c:pt idx="3">
                  <c:v>9-May-2011</c:v>
                </c:pt>
                <c:pt idx="4">
                  <c:v>9-Jun-2011</c:v>
                </c:pt>
                <c:pt idx="5">
                  <c:v>9-Jul-2011</c:v>
                </c:pt>
                <c:pt idx="6">
                  <c:v>9-Aug-2011</c:v>
                </c:pt>
                <c:pt idx="7">
                  <c:v>9-Sep-2011</c:v>
                </c:pt>
                <c:pt idx="8">
                  <c:v>9-Oct-2011</c:v>
                </c:pt>
                <c:pt idx="9">
                  <c:v>9-Nov-2011</c:v>
                </c:pt>
                <c:pt idx="10">
                  <c:v>9-Dec-2011</c:v>
                </c:pt>
                <c:pt idx="11">
                  <c:v>9-Jan-2012</c:v>
                </c:pt>
                <c:pt idx="12">
                  <c:v>9-Feb-2012</c:v>
                </c:pt>
                <c:pt idx="13">
                  <c:v>9-Mar-2012</c:v>
                </c:pt>
                <c:pt idx="14">
                  <c:v>9-Apr-2012</c:v>
                </c:pt>
                <c:pt idx="15">
                  <c:v>9-May-2012</c:v>
                </c:pt>
                <c:pt idx="16">
                  <c:v>9-Jun-2012</c:v>
                </c:pt>
                <c:pt idx="17">
                  <c:v>9-Jul-2012</c:v>
                </c:pt>
                <c:pt idx="18">
                  <c:v>9-Aug-2012</c:v>
                </c:pt>
                <c:pt idx="19">
                  <c:v>9-Sep-2012</c:v>
                </c:pt>
                <c:pt idx="20">
                  <c:v>9-Oct-2012</c:v>
                </c:pt>
                <c:pt idx="21">
                  <c:v>9-Nov-2012</c:v>
                </c:pt>
                <c:pt idx="22">
                  <c:v>9-Dec-2012</c:v>
                </c:pt>
                <c:pt idx="23">
                  <c:v>9-Jan-2013</c:v>
                </c:pt>
                <c:pt idx="24">
                  <c:v>9-Feb-2013</c:v>
                </c:pt>
                <c:pt idx="25">
                  <c:v>9-Mar-2013</c:v>
                </c:pt>
                <c:pt idx="26">
                  <c:v>9-Apr-2013</c:v>
                </c:pt>
                <c:pt idx="27">
                  <c:v>9-May-2013</c:v>
                </c:pt>
                <c:pt idx="28">
                  <c:v>9-Jun-2013</c:v>
                </c:pt>
                <c:pt idx="29">
                  <c:v>9-Jul-2013</c:v>
                </c:pt>
                <c:pt idx="30">
                  <c:v>9-Aug-2013</c:v>
                </c:pt>
                <c:pt idx="31">
                  <c:v>9-Sep-2013</c:v>
                </c:pt>
                <c:pt idx="32">
                  <c:v>9-Oct-2013</c:v>
                </c:pt>
                <c:pt idx="33">
                  <c:v>9-Nov-2013</c:v>
                </c:pt>
                <c:pt idx="34">
                  <c:v>9-Dec-2013</c:v>
                </c:pt>
                <c:pt idx="35">
                  <c:v>9-Jan-2014</c:v>
                </c:pt>
                <c:pt idx="36">
                  <c:v>9-Feb-2014</c:v>
                </c:pt>
                <c:pt idx="37">
                  <c:v>9-Mar-2014</c:v>
                </c:pt>
                <c:pt idx="38">
                  <c:v>9-Apr-2014</c:v>
                </c:pt>
                <c:pt idx="39">
                  <c:v>9-May-2014</c:v>
                </c:pt>
                <c:pt idx="40">
                  <c:v>9-Jun-2014</c:v>
                </c:pt>
                <c:pt idx="41">
                  <c:v>9-Jul-2014</c:v>
                </c:pt>
                <c:pt idx="42">
                  <c:v>9-Aug-2014</c:v>
                </c:pt>
                <c:pt idx="43">
                  <c:v>9-Sep-2014</c:v>
                </c:pt>
                <c:pt idx="44">
                  <c:v>9-Oct-2014</c:v>
                </c:pt>
                <c:pt idx="45">
                  <c:v>9-Nov-2014</c:v>
                </c:pt>
                <c:pt idx="46">
                  <c:v>9-Dec-2014</c:v>
                </c:pt>
                <c:pt idx="47">
                  <c:v>9-Jan-2015</c:v>
                </c:pt>
                <c:pt idx="48">
                  <c:v>9-Feb-2015</c:v>
                </c:pt>
                <c:pt idx="49">
                  <c:v>9-Mar-2015</c:v>
                </c:pt>
                <c:pt idx="50">
                  <c:v>9-Apr-2015</c:v>
                </c:pt>
                <c:pt idx="51">
                  <c:v>9-May-2015</c:v>
                </c:pt>
                <c:pt idx="52">
                  <c:v>9-Jun-2015</c:v>
                </c:pt>
                <c:pt idx="53">
                  <c:v>9-Jul-2015</c:v>
                </c:pt>
                <c:pt idx="54">
                  <c:v>9-Aug-2015</c:v>
                </c:pt>
                <c:pt idx="55">
                  <c:v>9-Sep-2015</c:v>
                </c:pt>
                <c:pt idx="56">
                  <c:v>9-Oct-2015</c:v>
                </c:pt>
                <c:pt idx="57">
                  <c:v>9-Nov-2015</c:v>
                </c:pt>
                <c:pt idx="58">
                  <c:v>9-Dec-2015</c:v>
                </c:pt>
                <c:pt idx="59">
                  <c:v>9-Jan-2016</c:v>
                </c:pt>
                <c:pt idx="60">
                  <c:v>9-Feb-2016</c:v>
                </c:pt>
                <c:pt idx="61">
                  <c:v>9-Mar-2016</c:v>
                </c:pt>
                <c:pt idx="62">
                  <c:v>9-Apr-2016</c:v>
                </c:pt>
                <c:pt idx="63">
                  <c:v>9-May-2016</c:v>
                </c:pt>
                <c:pt idx="64">
                  <c:v>9-Jun-2016</c:v>
                </c:pt>
                <c:pt idx="65">
                  <c:v>9-Jul-2016</c:v>
                </c:pt>
                <c:pt idx="66">
                  <c:v>9-Aug-2016</c:v>
                </c:pt>
                <c:pt idx="67">
                  <c:v>9-Sep-2016</c:v>
                </c:pt>
                <c:pt idx="68">
                  <c:v>9-Oct-2016</c:v>
                </c:pt>
                <c:pt idx="69">
                  <c:v>9-Nov-2016</c:v>
                </c:pt>
                <c:pt idx="70">
                  <c:v>9-Dec-2016</c:v>
                </c:pt>
                <c:pt idx="71">
                  <c:v>9-Jan-2017</c:v>
                </c:pt>
                <c:pt idx="72">
                  <c:v>9-Feb-2017</c:v>
                </c:pt>
                <c:pt idx="73">
                  <c:v>9-Mar-2017</c:v>
                </c:pt>
                <c:pt idx="74">
                  <c:v>9-Apr-2017</c:v>
                </c:pt>
                <c:pt idx="75">
                  <c:v>9-May-2017</c:v>
                </c:pt>
                <c:pt idx="76">
                  <c:v>9-Jun-2017</c:v>
                </c:pt>
                <c:pt idx="77">
                  <c:v>9-Jul-2017</c:v>
                </c:pt>
                <c:pt idx="78">
                  <c:v>9-Aug-2017</c:v>
                </c:pt>
                <c:pt idx="79">
                  <c:v>9-Sep-2017</c:v>
                </c:pt>
                <c:pt idx="80">
                  <c:v>9-Oct-2017</c:v>
                </c:pt>
                <c:pt idx="81">
                  <c:v>9-Nov-2017</c:v>
                </c:pt>
                <c:pt idx="82">
                  <c:v>9-Dec-2017</c:v>
                </c:pt>
                <c:pt idx="83">
                  <c:v>9-Jan-2018</c:v>
                </c:pt>
                <c:pt idx="84">
                  <c:v>9-Feb-2018</c:v>
                </c:pt>
                <c:pt idx="85">
                  <c:v>9-Mar-2018</c:v>
                </c:pt>
                <c:pt idx="86">
                  <c:v>9-Apr-2018</c:v>
                </c:pt>
                <c:pt idx="87">
                  <c:v>9-May-2018</c:v>
                </c:pt>
                <c:pt idx="88">
                  <c:v>9-Jun-2018</c:v>
                </c:pt>
                <c:pt idx="89">
                  <c:v>9-Jul-2018</c:v>
                </c:pt>
                <c:pt idx="90">
                  <c:v>9-Aug-2018</c:v>
                </c:pt>
                <c:pt idx="91">
                  <c:v>9-Sep-2018</c:v>
                </c:pt>
                <c:pt idx="92">
                  <c:v>9-Oct-2018</c:v>
                </c:pt>
                <c:pt idx="93">
                  <c:v>9-Nov-2018</c:v>
                </c:pt>
                <c:pt idx="94">
                  <c:v>9-Dec-2018</c:v>
                </c:pt>
                <c:pt idx="95">
                  <c:v>9-Jan-2019</c:v>
                </c:pt>
                <c:pt idx="96">
                  <c:v>9-Feb-2019</c:v>
                </c:pt>
                <c:pt idx="97">
                  <c:v>9-Mar-2019</c:v>
                </c:pt>
                <c:pt idx="98">
                  <c:v>9-Apr-2019</c:v>
                </c:pt>
                <c:pt idx="99">
                  <c:v>9-May-2019</c:v>
                </c:pt>
                <c:pt idx="100">
                  <c:v>9-Jun-2019</c:v>
                </c:pt>
                <c:pt idx="101">
                  <c:v>9-Jul-2019</c:v>
                </c:pt>
                <c:pt idx="102">
                  <c:v>9-Aug-2019</c:v>
                </c:pt>
                <c:pt idx="103">
                  <c:v>9-Sep-2019</c:v>
                </c:pt>
                <c:pt idx="104">
                  <c:v>9-Oct-2019</c:v>
                </c:pt>
                <c:pt idx="105">
                  <c:v>9-Nov-2019</c:v>
                </c:pt>
                <c:pt idx="106">
                  <c:v>9-Dec-2019</c:v>
                </c:pt>
                <c:pt idx="107">
                  <c:v>9-Jan-2020</c:v>
                </c:pt>
                <c:pt idx="108">
                  <c:v>9-Feb-2020</c:v>
                </c:pt>
                <c:pt idx="109">
                  <c:v>9-Mar-2020</c:v>
                </c:pt>
              </c:strCache>
            </c:strRef>
          </c:cat>
          <c:val>
            <c:numRef>
              <c:f>'Loan Calculator'!$E$25:$E$264</c:f>
              <c:numCache>
                <c:formatCode>#,##0.00\ ;" ("#,##0.00\);" -"#\ ;@\ </c:formatCode>
                <c:ptCount val="240"/>
                <c:pt idx="0">
                  <c:v>5077.07</c:v>
                </c:pt>
                <c:pt idx="1">
                  <c:v>14271.510000000002</c:v>
                </c:pt>
                <c:pt idx="2">
                  <c:v>14411.260000000002</c:v>
                </c:pt>
                <c:pt idx="3">
                  <c:v>14552.370000000003</c:v>
                </c:pt>
                <c:pt idx="4">
                  <c:v>14694.86</c:v>
                </c:pt>
                <c:pt idx="5">
                  <c:v>14838.750000000004</c:v>
                </c:pt>
                <c:pt idx="6">
                  <c:v>14984.04</c:v>
                </c:pt>
                <c:pt idx="7">
                  <c:v>15130.760000000002</c:v>
                </c:pt>
                <c:pt idx="8">
                  <c:v>15278.920000000002</c:v>
                </c:pt>
                <c:pt idx="9">
                  <c:v>15428.52</c:v>
                </c:pt>
                <c:pt idx="10">
                  <c:v>15579.590000000004</c:v>
                </c:pt>
                <c:pt idx="11">
                  <c:v>15732.140000000003</c:v>
                </c:pt>
                <c:pt idx="12">
                  <c:v>15886.190000000002</c:v>
                </c:pt>
                <c:pt idx="13">
                  <c:v>16041.740000000002</c:v>
                </c:pt>
                <c:pt idx="14">
                  <c:v>16198.810000000001</c:v>
                </c:pt>
                <c:pt idx="15">
                  <c:v>16357.43</c:v>
                </c:pt>
                <c:pt idx="16">
                  <c:v>16517.590000000004</c:v>
                </c:pt>
                <c:pt idx="17">
                  <c:v>16679.330000000002</c:v>
                </c:pt>
                <c:pt idx="18">
                  <c:v>16842.650000000001</c:v>
                </c:pt>
                <c:pt idx="19">
                  <c:v>17007.570000000003</c:v>
                </c:pt>
                <c:pt idx="20">
                  <c:v>17174.100000000002</c:v>
                </c:pt>
                <c:pt idx="21">
                  <c:v>17342.260000000002</c:v>
                </c:pt>
                <c:pt idx="22">
                  <c:v>17512.070000000003</c:v>
                </c:pt>
                <c:pt idx="23">
                  <c:v>17683.54</c:v>
                </c:pt>
                <c:pt idx="24">
                  <c:v>17856.690000000002</c:v>
                </c:pt>
                <c:pt idx="25">
                  <c:v>18031.54</c:v>
                </c:pt>
                <c:pt idx="26">
                  <c:v>18208.100000000002</c:v>
                </c:pt>
                <c:pt idx="27">
                  <c:v>18386.390000000003</c:v>
                </c:pt>
                <c:pt idx="28">
                  <c:v>18566.420000000002</c:v>
                </c:pt>
                <c:pt idx="29">
                  <c:v>18748.22</c:v>
                </c:pt>
                <c:pt idx="30">
                  <c:v>18931.79</c:v>
                </c:pt>
                <c:pt idx="31">
                  <c:v>19117.170000000002</c:v>
                </c:pt>
                <c:pt idx="32">
                  <c:v>19304.36</c:v>
                </c:pt>
                <c:pt idx="33">
                  <c:v>19493.38</c:v>
                </c:pt>
                <c:pt idx="34">
                  <c:v>19684.250000000004</c:v>
                </c:pt>
                <c:pt idx="35">
                  <c:v>19876.990000000002</c:v>
                </c:pt>
                <c:pt idx="36">
                  <c:v>20071.620000000003</c:v>
                </c:pt>
                <c:pt idx="37">
                  <c:v>20268.160000000003</c:v>
                </c:pt>
                <c:pt idx="38">
                  <c:v>20466.61</c:v>
                </c:pt>
                <c:pt idx="39">
                  <c:v>20667.02</c:v>
                </c:pt>
                <c:pt idx="40">
                  <c:v>20869.38</c:v>
                </c:pt>
                <c:pt idx="41">
                  <c:v>21073.730000000003</c:v>
                </c:pt>
                <c:pt idx="42">
                  <c:v>21280.070000000003</c:v>
                </c:pt>
                <c:pt idx="43">
                  <c:v>21488.440000000002</c:v>
                </c:pt>
                <c:pt idx="44">
                  <c:v>21698.850000000002</c:v>
                </c:pt>
                <c:pt idx="45">
                  <c:v>21911.320000000003</c:v>
                </c:pt>
                <c:pt idx="46">
                  <c:v>22125.870000000003</c:v>
                </c:pt>
                <c:pt idx="47">
                  <c:v>22342.510000000002</c:v>
                </c:pt>
                <c:pt idx="48">
                  <c:v>22561.29</c:v>
                </c:pt>
                <c:pt idx="49">
                  <c:v>22782.2</c:v>
                </c:pt>
                <c:pt idx="50">
                  <c:v>23005.27</c:v>
                </c:pt>
                <c:pt idx="51">
                  <c:v>23230.530000000002</c:v>
                </c:pt>
                <c:pt idx="52">
                  <c:v>23458.000000000004</c:v>
                </c:pt>
                <c:pt idx="53">
                  <c:v>23687.690000000002</c:v>
                </c:pt>
                <c:pt idx="54">
                  <c:v>23919.63</c:v>
                </c:pt>
                <c:pt idx="55">
                  <c:v>24153.850000000002</c:v>
                </c:pt>
                <c:pt idx="56">
                  <c:v>24390.350000000002</c:v>
                </c:pt>
                <c:pt idx="57">
                  <c:v>24629.18</c:v>
                </c:pt>
                <c:pt idx="58">
                  <c:v>24870.340000000004</c:v>
                </c:pt>
                <c:pt idx="59">
                  <c:v>25113.86</c:v>
                </c:pt>
                <c:pt idx="60">
                  <c:v>25359.770000000004</c:v>
                </c:pt>
                <c:pt idx="61">
                  <c:v>25608.080000000002</c:v>
                </c:pt>
                <c:pt idx="62">
                  <c:v>25858.83</c:v>
                </c:pt>
                <c:pt idx="63">
                  <c:v>26112.030000000002</c:v>
                </c:pt>
                <c:pt idx="64">
                  <c:v>26367.710000000003</c:v>
                </c:pt>
                <c:pt idx="65">
                  <c:v>26625.89</c:v>
                </c:pt>
                <c:pt idx="66">
                  <c:v>26886.600000000002</c:v>
                </c:pt>
                <c:pt idx="67">
                  <c:v>27149.870000000003</c:v>
                </c:pt>
                <c:pt idx="68">
                  <c:v>27415.710000000003</c:v>
                </c:pt>
                <c:pt idx="69">
                  <c:v>27684.15</c:v>
                </c:pt>
                <c:pt idx="70">
                  <c:v>27955.230000000003</c:v>
                </c:pt>
                <c:pt idx="71">
                  <c:v>28228.960000000003</c:v>
                </c:pt>
                <c:pt idx="72">
                  <c:v>28505.370000000003</c:v>
                </c:pt>
                <c:pt idx="73">
                  <c:v>28784.480000000003</c:v>
                </c:pt>
                <c:pt idx="74">
                  <c:v>29066.33</c:v>
                </c:pt>
                <c:pt idx="75">
                  <c:v>29350.940000000002</c:v>
                </c:pt>
                <c:pt idx="76">
                  <c:v>29638.33</c:v>
                </c:pt>
                <c:pt idx="77">
                  <c:v>29928.54</c:v>
                </c:pt>
                <c:pt idx="78">
                  <c:v>30221.590000000004</c:v>
                </c:pt>
                <c:pt idx="79">
                  <c:v>30517.510000000002</c:v>
                </c:pt>
                <c:pt idx="80">
                  <c:v>30816.33</c:v>
                </c:pt>
                <c:pt idx="81">
                  <c:v>31118.07</c:v>
                </c:pt>
                <c:pt idx="82">
                  <c:v>31422.770000000004</c:v>
                </c:pt>
                <c:pt idx="83">
                  <c:v>31730.450000000004</c:v>
                </c:pt>
                <c:pt idx="84">
                  <c:v>32041.14</c:v>
                </c:pt>
                <c:pt idx="85">
                  <c:v>32354.880000000005</c:v>
                </c:pt>
                <c:pt idx="86">
                  <c:v>32671.690000000002</c:v>
                </c:pt>
                <c:pt idx="87">
                  <c:v>32991.600000000006</c:v>
                </c:pt>
                <c:pt idx="88">
                  <c:v>33314.639999999999</c:v>
                </c:pt>
                <c:pt idx="89">
                  <c:v>33640.850000000006</c:v>
                </c:pt>
                <c:pt idx="90">
                  <c:v>33970.25</c:v>
                </c:pt>
                <c:pt idx="91">
                  <c:v>34302.870000000003</c:v>
                </c:pt>
                <c:pt idx="92">
                  <c:v>34638.75</c:v>
                </c:pt>
                <c:pt idx="93">
                  <c:v>34977.93</c:v>
                </c:pt>
                <c:pt idx="94">
                  <c:v>35320.42</c:v>
                </c:pt>
                <c:pt idx="95">
                  <c:v>35666.26</c:v>
                </c:pt>
                <c:pt idx="96">
                  <c:v>36015.5</c:v>
                </c:pt>
                <c:pt idx="97">
                  <c:v>36368.15</c:v>
                </c:pt>
                <c:pt idx="98">
                  <c:v>36724.25</c:v>
                </c:pt>
                <c:pt idx="99">
                  <c:v>37083.840000000004</c:v>
                </c:pt>
                <c:pt idx="100">
                  <c:v>37446.959999999999</c:v>
                </c:pt>
                <c:pt idx="101">
                  <c:v>37813.620000000003</c:v>
                </c:pt>
                <c:pt idx="102">
                  <c:v>38183.880000000005</c:v>
                </c:pt>
                <c:pt idx="103">
                  <c:v>38557.770000000004</c:v>
                </c:pt>
                <c:pt idx="104">
                  <c:v>38935.310000000005</c:v>
                </c:pt>
                <c:pt idx="105">
                  <c:v>39316.550000000003</c:v>
                </c:pt>
                <c:pt idx="106">
                  <c:v>39701.53</c:v>
                </c:pt>
                <c:pt idx="107">
                  <c:v>40090.270000000004</c:v>
                </c:pt>
                <c:pt idx="108">
                  <c:v>40482.82</c:v>
                </c:pt>
                <c:pt idx="109">
                  <c:v>40879.22</c:v>
                </c:pt>
                <c:pt idx="110">
                  <c:v>38452.870000000003</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numCache>
            </c:numRef>
          </c:val>
          <c:smooth val="0"/>
        </c:ser>
        <c:ser>
          <c:idx val="1"/>
          <c:order val="1"/>
          <c:tx>
            <c:strRef>
              <c:f>'Loan Calculator'!$F$23</c:f>
              <c:strCache>
                <c:ptCount val="1"/>
                <c:pt idx="0">
                  <c:v>Interest</c:v>
                </c:pt>
              </c:strCache>
            </c:strRef>
          </c:tx>
          <c:spPr>
            <a:ln w="38100">
              <a:solidFill>
                <a:srgbClr val="FF420E"/>
              </a:solidFill>
              <a:prstDash val="solid"/>
            </a:ln>
          </c:spPr>
          <c:marker>
            <c:symbol val="square"/>
            <c:size val="7"/>
            <c:spPr>
              <a:solidFill>
                <a:srgbClr val="FF420E"/>
              </a:solidFill>
              <a:ln>
                <a:solidFill>
                  <a:srgbClr val="FF420E"/>
                </a:solidFill>
                <a:prstDash val="solid"/>
              </a:ln>
            </c:spPr>
          </c:marker>
          <c:cat>
            <c:strRef>
              <c:f>'Loan Calculator'!$C$26:$C$264</c:f>
              <c:strCache>
                <c:ptCount val="110"/>
                <c:pt idx="0">
                  <c:v>9-Feb-2011</c:v>
                </c:pt>
                <c:pt idx="1">
                  <c:v>9-Mar-2011</c:v>
                </c:pt>
                <c:pt idx="2">
                  <c:v>9-Apr-2011</c:v>
                </c:pt>
                <c:pt idx="3">
                  <c:v>9-May-2011</c:v>
                </c:pt>
                <c:pt idx="4">
                  <c:v>9-Jun-2011</c:v>
                </c:pt>
                <c:pt idx="5">
                  <c:v>9-Jul-2011</c:v>
                </c:pt>
                <c:pt idx="6">
                  <c:v>9-Aug-2011</c:v>
                </c:pt>
                <c:pt idx="7">
                  <c:v>9-Sep-2011</c:v>
                </c:pt>
                <c:pt idx="8">
                  <c:v>9-Oct-2011</c:v>
                </c:pt>
                <c:pt idx="9">
                  <c:v>9-Nov-2011</c:v>
                </c:pt>
                <c:pt idx="10">
                  <c:v>9-Dec-2011</c:v>
                </c:pt>
                <c:pt idx="11">
                  <c:v>9-Jan-2012</c:v>
                </c:pt>
                <c:pt idx="12">
                  <c:v>9-Feb-2012</c:v>
                </c:pt>
                <c:pt idx="13">
                  <c:v>9-Mar-2012</c:v>
                </c:pt>
                <c:pt idx="14">
                  <c:v>9-Apr-2012</c:v>
                </c:pt>
                <c:pt idx="15">
                  <c:v>9-May-2012</c:v>
                </c:pt>
                <c:pt idx="16">
                  <c:v>9-Jun-2012</c:v>
                </c:pt>
                <c:pt idx="17">
                  <c:v>9-Jul-2012</c:v>
                </c:pt>
                <c:pt idx="18">
                  <c:v>9-Aug-2012</c:v>
                </c:pt>
                <c:pt idx="19">
                  <c:v>9-Sep-2012</c:v>
                </c:pt>
                <c:pt idx="20">
                  <c:v>9-Oct-2012</c:v>
                </c:pt>
                <c:pt idx="21">
                  <c:v>9-Nov-2012</c:v>
                </c:pt>
                <c:pt idx="22">
                  <c:v>9-Dec-2012</c:v>
                </c:pt>
                <c:pt idx="23">
                  <c:v>9-Jan-2013</c:v>
                </c:pt>
                <c:pt idx="24">
                  <c:v>9-Feb-2013</c:v>
                </c:pt>
                <c:pt idx="25">
                  <c:v>9-Mar-2013</c:v>
                </c:pt>
                <c:pt idx="26">
                  <c:v>9-Apr-2013</c:v>
                </c:pt>
                <c:pt idx="27">
                  <c:v>9-May-2013</c:v>
                </c:pt>
                <c:pt idx="28">
                  <c:v>9-Jun-2013</c:v>
                </c:pt>
                <c:pt idx="29">
                  <c:v>9-Jul-2013</c:v>
                </c:pt>
                <c:pt idx="30">
                  <c:v>9-Aug-2013</c:v>
                </c:pt>
                <c:pt idx="31">
                  <c:v>9-Sep-2013</c:v>
                </c:pt>
                <c:pt idx="32">
                  <c:v>9-Oct-2013</c:v>
                </c:pt>
                <c:pt idx="33">
                  <c:v>9-Nov-2013</c:v>
                </c:pt>
                <c:pt idx="34">
                  <c:v>9-Dec-2013</c:v>
                </c:pt>
                <c:pt idx="35">
                  <c:v>9-Jan-2014</c:v>
                </c:pt>
                <c:pt idx="36">
                  <c:v>9-Feb-2014</c:v>
                </c:pt>
                <c:pt idx="37">
                  <c:v>9-Mar-2014</c:v>
                </c:pt>
                <c:pt idx="38">
                  <c:v>9-Apr-2014</c:v>
                </c:pt>
                <c:pt idx="39">
                  <c:v>9-May-2014</c:v>
                </c:pt>
                <c:pt idx="40">
                  <c:v>9-Jun-2014</c:v>
                </c:pt>
                <c:pt idx="41">
                  <c:v>9-Jul-2014</c:v>
                </c:pt>
                <c:pt idx="42">
                  <c:v>9-Aug-2014</c:v>
                </c:pt>
                <c:pt idx="43">
                  <c:v>9-Sep-2014</c:v>
                </c:pt>
                <c:pt idx="44">
                  <c:v>9-Oct-2014</c:v>
                </c:pt>
                <c:pt idx="45">
                  <c:v>9-Nov-2014</c:v>
                </c:pt>
                <c:pt idx="46">
                  <c:v>9-Dec-2014</c:v>
                </c:pt>
                <c:pt idx="47">
                  <c:v>9-Jan-2015</c:v>
                </c:pt>
                <c:pt idx="48">
                  <c:v>9-Feb-2015</c:v>
                </c:pt>
                <c:pt idx="49">
                  <c:v>9-Mar-2015</c:v>
                </c:pt>
                <c:pt idx="50">
                  <c:v>9-Apr-2015</c:v>
                </c:pt>
                <c:pt idx="51">
                  <c:v>9-May-2015</c:v>
                </c:pt>
                <c:pt idx="52">
                  <c:v>9-Jun-2015</c:v>
                </c:pt>
                <c:pt idx="53">
                  <c:v>9-Jul-2015</c:v>
                </c:pt>
                <c:pt idx="54">
                  <c:v>9-Aug-2015</c:v>
                </c:pt>
                <c:pt idx="55">
                  <c:v>9-Sep-2015</c:v>
                </c:pt>
                <c:pt idx="56">
                  <c:v>9-Oct-2015</c:v>
                </c:pt>
                <c:pt idx="57">
                  <c:v>9-Nov-2015</c:v>
                </c:pt>
                <c:pt idx="58">
                  <c:v>9-Dec-2015</c:v>
                </c:pt>
                <c:pt idx="59">
                  <c:v>9-Jan-2016</c:v>
                </c:pt>
                <c:pt idx="60">
                  <c:v>9-Feb-2016</c:v>
                </c:pt>
                <c:pt idx="61">
                  <c:v>9-Mar-2016</c:v>
                </c:pt>
                <c:pt idx="62">
                  <c:v>9-Apr-2016</c:v>
                </c:pt>
                <c:pt idx="63">
                  <c:v>9-May-2016</c:v>
                </c:pt>
                <c:pt idx="64">
                  <c:v>9-Jun-2016</c:v>
                </c:pt>
                <c:pt idx="65">
                  <c:v>9-Jul-2016</c:v>
                </c:pt>
                <c:pt idx="66">
                  <c:v>9-Aug-2016</c:v>
                </c:pt>
                <c:pt idx="67">
                  <c:v>9-Sep-2016</c:v>
                </c:pt>
                <c:pt idx="68">
                  <c:v>9-Oct-2016</c:v>
                </c:pt>
                <c:pt idx="69">
                  <c:v>9-Nov-2016</c:v>
                </c:pt>
                <c:pt idx="70">
                  <c:v>9-Dec-2016</c:v>
                </c:pt>
                <c:pt idx="71">
                  <c:v>9-Jan-2017</c:v>
                </c:pt>
                <c:pt idx="72">
                  <c:v>9-Feb-2017</c:v>
                </c:pt>
                <c:pt idx="73">
                  <c:v>9-Mar-2017</c:v>
                </c:pt>
                <c:pt idx="74">
                  <c:v>9-Apr-2017</c:v>
                </c:pt>
                <c:pt idx="75">
                  <c:v>9-May-2017</c:v>
                </c:pt>
                <c:pt idx="76">
                  <c:v>9-Jun-2017</c:v>
                </c:pt>
                <c:pt idx="77">
                  <c:v>9-Jul-2017</c:v>
                </c:pt>
                <c:pt idx="78">
                  <c:v>9-Aug-2017</c:v>
                </c:pt>
                <c:pt idx="79">
                  <c:v>9-Sep-2017</c:v>
                </c:pt>
                <c:pt idx="80">
                  <c:v>9-Oct-2017</c:v>
                </c:pt>
                <c:pt idx="81">
                  <c:v>9-Nov-2017</c:v>
                </c:pt>
                <c:pt idx="82">
                  <c:v>9-Dec-2017</c:v>
                </c:pt>
                <c:pt idx="83">
                  <c:v>9-Jan-2018</c:v>
                </c:pt>
                <c:pt idx="84">
                  <c:v>9-Feb-2018</c:v>
                </c:pt>
                <c:pt idx="85">
                  <c:v>9-Mar-2018</c:v>
                </c:pt>
                <c:pt idx="86">
                  <c:v>9-Apr-2018</c:v>
                </c:pt>
                <c:pt idx="87">
                  <c:v>9-May-2018</c:v>
                </c:pt>
                <c:pt idx="88">
                  <c:v>9-Jun-2018</c:v>
                </c:pt>
                <c:pt idx="89">
                  <c:v>9-Jul-2018</c:v>
                </c:pt>
                <c:pt idx="90">
                  <c:v>9-Aug-2018</c:v>
                </c:pt>
                <c:pt idx="91">
                  <c:v>9-Sep-2018</c:v>
                </c:pt>
                <c:pt idx="92">
                  <c:v>9-Oct-2018</c:v>
                </c:pt>
                <c:pt idx="93">
                  <c:v>9-Nov-2018</c:v>
                </c:pt>
                <c:pt idx="94">
                  <c:v>9-Dec-2018</c:v>
                </c:pt>
                <c:pt idx="95">
                  <c:v>9-Jan-2019</c:v>
                </c:pt>
                <c:pt idx="96">
                  <c:v>9-Feb-2019</c:v>
                </c:pt>
                <c:pt idx="97">
                  <c:v>9-Mar-2019</c:v>
                </c:pt>
                <c:pt idx="98">
                  <c:v>9-Apr-2019</c:v>
                </c:pt>
                <c:pt idx="99">
                  <c:v>9-May-2019</c:v>
                </c:pt>
                <c:pt idx="100">
                  <c:v>9-Jun-2019</c:v>
                </c:pt>
                <c:pt idx="101">
                  <c:v>9-Jul-2019</c:v>
                </c:pt>
                <c:pt idx="102">
                  <c:v>9-Aug-2019</c:v>
                </c:pt>
                <c:pt idx="103">
                  <c:v>9-Sep-2019</c:v>
                </c:pt>
                <c:pt idx="104">
                  <c:v>9-Oct-2019</c:v>
                </c:pt>
                <c:pt idx="105">
                  <c:v>9-Nov-2019</c:v>
                </c:pt>
                <c:pt idx="106">
                  <c:v>9-Dec-2019</c:v>
                </c:pt>
                <c:pt idx="107">
                  <c:v>9-Jan-2020</c:v>
                </c:pt>
                <c:pt idx="108">
                  <c:v>9-Feb-2020</c:v>
                </c:pt>
                <c:pt idx="109">
                  <c:v>9-Mar-2020</c:v>
                </c:pt>
              </c:strCache>
            </c:strRef>
          </c:cat>
          <c:val>
            <c:numRef>
              <c:f>'Loan Calculator'!$F$25:$F$264</c:f>
              <c:numCache>
                <c:formatCode>#,##0.00\ ;" ("#,##0.00\);" -"#\ ;@\ </c:formatCode>
                <c:ptCount val="240"/>
                <c:pt idx="0">
                  <c:v>36578.94</c:v>
                </c:pt>
                <c:pt idx="1">
                  <c:v>27384.5</c:v>
                </c:pt>
                <c:pt idx="2">
                  <c:v>27244.75</c:v>
                </c:pt>
                <c:pt idx="3">
                  <c:v>27103.64</c:v>
                </c:pt>
                <c:pt idx="4">
                  <c:v>26961.15</c:v>
                </c:pt>
                <c:pt idx="5">
                  <c:v>26817.26</c:v>
                </c:pt>
                <c:pt idx="6">
                  <c:v>26671.97</c:v>
                </c:pt>
                <c:pt idx="7">
                  <c:v>26525.25</c:v>
                </c:pt>
                <c:pt idx="8">
                  <c:v>26377.09</c:v>
                </c:pt>
                <c:pt idx="9">
                  <c:v>26227.49</c:v>
                </c:pt>
                <c:pt idx="10">
                  <c:v>26076.42</c:v>
                </c:pt>
                <c:pt idx="11">
                  <c:v>25923.87</c:v>
                </c:pt>
                <c:pt idx="12">
                  <c:v>25769.82</c:v>
                </c:pt>
                <c:pt idx="13">
                  <c:v>25614.27</c:v>
                </c:pt>
                <c:pt idx="14">
                  <c:v>25457.200000000001</c:v>
                </c:pt>
                <c:pt idx="15">
                  <c:v>25298.58</c:v>
                </c:pt>
                <c:pt idx="16">
                  <c:v>25138.42</c:v>
                </c:pt>
                <c:pt idx="17">
                  <c:v>24976.68</c:v>
                </c:pt>
                <c:pt idx="18">
                  <c:v>24813.360000000001</c:v>
                </c:pt>
                <c:pt idx="19">
                  <c:v>24648.44</c:v>
                </c:pt>
                <c:pt idx="20">
                  <c:v>24481.91</c:v>
                </c:pt>
                <c:pt idx="21">
                  <c:v>24313.75</c:v>
                </c:pt>
                <c:pt idx="22">
                  <c:v>24143.94</c:v>
                </c:pt>
                <c:pt idx="23">
                  <c:v>23972.47</c:v>
                </c:pt>
                <c:pt idx="24">
                  <c:v>23799.32</c:v>
                </c:pt>
                <c:pt idx="25">
                  <c:v>23624.47</c:v>
                </c:pt>
                <c:pt idx="26">
                  <c:v>23447.91</c:v>
                </c:pt>
                <c:pt idx="27">
                  <c:v>23269.62</c:v>
                </c:pt>
                <c:pt idx="28">
                  <c:v>23089.59</c:v>
                </c:pt>
                <c:pt idx="29">
                  <c:v>22907.79</c:v>
                </c:pt>
                <c:pt idx="30">
                  <c:v>22724.22</c:v>
                </c:pt>
                <c:pt idx="31">
                  <c:v>22538.84</c:v>
                </c:pt>
                <c:pt idx="32">
                  <c:v>22351.65</c:v>
                </c:pt>
                <c:pt idx="33">
                  <c:v>22162.63</c:v>
                </c:pt>
                <c:pt idx="34">
                  <c:v>21971.759999999998</c:v>
                </c:pt>
                <c:pt idx="35">
                  <c:v>21779.02</c:v>
                </c:pt>
                <c:pt idx="36">
                  <c:v>21584.39</c:v>
                </c:pt>
                <c:pt idx="37">
                  <c:v>21387.85</c:v>
                </c:pt>
                <c:pt idx="38">
                  <c:v>21189.4</c:v>
                </c:pt>
                <c:pt idx="39">
                  <c:v>20988.99</c:v>
                </c:pt>
                <c:pt idx="40">
                  <c:v>20786.63</c:v>
                </c:pt>
                <c:pt idx="41">
                  <c:v>20582.28</c:v>
                </c:pt>
                <c:pt idx="42">
                  <c:v>20375.939999999999</c:v>
                </c:pt>
                <c:pt idx="43">
                  <c:v>20167.57</c:v>
                </c:pt>
                <c:pt idx="44">
                  <c:v>19957.16</c:v>
                </c:pt>
                <c:pt idx="45">
                  <c:v>19744.689999999999</c:v>
                </c:pt>
                <c:pt idx="46">
                  <c:v>19530.14</c:v>
                </c:pt>
                <c:pt idx="47">
                  <c:v>19313.5</c:v>
                </c:pt>
                <c:pt idx="48">
                  <c:v>19094.72</c:v>
                </c:pt>
                <c:pt idx="49">
                  <c:v>18873.810000000001</c:v>
                </c:pt>
                <c:pt idx="50">
                  <c:v>18650.740000000002</c:v>
                </c:pt>
                <c:pt idx="51">
                  <c:v>18425.48</c:v>
                </c:pt>
                <c:pt idx="52">
                  <c:v>18198.009999999998</c:v>
                </c:pt>
                <c:pt idx="53">
                  <c:v>17968.32</c:v>
                </c:pt>
                <c:pt idx="54">
                  <c:v>17736.38</c:v>
                </c:pt>
                <c:pt idx="55">
                  <c:v>17502.16</c:v>
                </c:pt>
                <c:pt idx="56">
                  <c:v>17265.66</c:v>
                </c:pt>
                <c:pt idx="57">
                  <c:v>17026.830000000002</c:v>
                </c:pt>
                <c:pt idx="58">
                  <c:v>16785.669999999998</c:v>
                </c:pt>
                <c:pt idx="59">
                  <c:v>16542.150000000001</c:v>
                </c:pt>
                <c:pt idx="60">
                  <c:v>16296.24</c:v>
                </c:pt>
                <c:pt idx="61">
                  <c:v>16047.93</c:v>
                </c:pt>
                <c:pt idx="62">
                  <c:v>15797.18</c:v>
                </c:pt>
                <c:pt idx="63">
                  <c:v>15543.98</c:v>
                </c:pt>
                <c:pt idx="64">
                  <c:v>15288.3</c:v>
                </c:pt>
                <c:pt idx="65">
                  <c:v>15030.12</c:v>
                </c:pt>
                <c:pt idx="66">
                  <c:v>14769.41</c:v>
                </c:pt>
                <c:pt idx="67">
                  <c:v>14506.14</c:v>
                </c:pt>
                <c:pt idx="68">
                  <c:v>14240.3</c:v>
                </c:pt>
                <c:pt idx="69">
                  <c:v>13971.86</c:v>
                </c:pt>
                <c:pt idx="70">
                  <c:v>13700.78</c:v>
                </c:pt>
                <c:pt idx="71">
                  <c:v>13427.05</c:v>
                </c:pt>
                <c:pt idx="72">
                  <c:v>13150.64</c:v>
                </c:pt>
                <c:pt idx="73">
                  <c:v>12871.53</c:v>
                </c:pt>
                <c:pt idx="74">
                  <c:v>12589.68</c:v>
                </c:pt>
                <c:pt idx="75">
                  <c:v>12305.07</c:v>
                </c:pt>
                <c:pt idx="76">
                  <c:v>12017.68</c:v>
                </c:pt>
                <c:pt idx="77">
                  <c:v>11727.47</c:v>
                </c:pt>
                <c:pt idx="78">
                  <c:v>11434.42</c:v>
                </c:pt>
                <c:pt idx="79">
                  <c:v>11138.5</c:v>
                </c:pt>
                <c:pt idx="80">
                  <c:v>10839.68</c:v>
                </c:pt>
                <c:pt idx="81">
                  <c:v>10537.94</c:v>
                </c:pt>
                <c:pt idx="82">
                  <c:v>10233.24</c:v>
                </c:pt>
                <c:pt idx="83">
                  <c:v>9925.56</c:v>
                </c:pt>
                <c:pt idx="84">
                  <c:v>9614.8700000000008</c:v>
                </c:pt>
                <c:pt idx="85">
                  <c:v>9301.1299999999992</c:v>
                </c:pt>
                <c:pt idx="86">
                  <c:v>8984.32</c:v>
                </c:pt>
                <c:pt idx="87">
                  <c:v>8664.41</c:v>
                </c:pt>
                <c:pt idx="88">
                  <c:v>8341.3700000000008</c:v>
                </c:pt>
                <c:pt idx="89">
                  <c:v>8015.16</c:v>
                </c:pt>
                <c:pt idx="90">
                  <c:v>7685.76</c:v>
                </c:pt>
                <c:pt idx="91">
                  <c:v>7353.14</c:v>
                </c:pt>
                <c:pt idx="92">
                  <c:v>7017.26</c:v>
                </c:pt>
                <c:pt idx="93">
                  <c:v>6678.08</c:v>
                </c:pt>
                <c:pt idx="94">
                  <c:v>6335.59</c:v>
                </c:pt>
                <c:pt idx="95">
                  <c:v>5989.75</c:v>
                </c:pt>
                <c:pt idx="96">
                  <c:v>5640.51</c:v>
                </c:pt>
                <c:pt idx="97">
                  <c:v>5287.86</c:v>
                </c:pt>
                <c:pt idx="98">
                  <c:v>4931.76</c:v>
                </c:pt>
                <c:pt idx="99">
                  <c:v>4572.17</c:v>
                </c:pt>
                <c:pt idx="100">
                  <c:v>4209.05</c:v>
                </c:pt>
                <c:pt idx="101">
                  <c:v>3842.39</c:v>
                </c:pt>
                <c:pt idx="102">
                  <c:v>3472.13</c:v>
                </c:pt>
                <c:pt idx="103">
                  <c:v>3098.24</c:v>
                </c:pt>
                <c:pt idx="104">
                  <c:v>2720.7</c:v>
                </c:pt>
                <c:pt idx="105">
                  <c:v>2339.46</c:v>
                </c:pt>
                <c:pt idx="106">
                  <c:v>1954.48</c:v>
                </c:pt>
                <c:pt idx="107">
                  <c:v>1565.74</c:v>
                </c:pt>
                <c:pt idx="108">
                  <c:v>1173.19</c:v>
                </c:pt>
                <c:pt idx="109">
                  <c:v>776.79</c:v>
                </c:pt>
                <c:pt idx="110">
                  <c:v>376.52</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numCache>
            </c:numRef>
          </c:val>
          <c:smooth val="0"/>
        </c:ser>
        <c:dLbls>
          <c:showLegendKey val="0"/>
          <c:showVal val="0"/>
          <c:showCatName val="0"/>
          <c:showSerName val="0"/>
          <c:showPercent val="0"/>
          <c:showBubbleSize val="0"/>
        </c:dLbls>
        <c:marker val="1"/>
        <c:smooth val="0"/>
        <c:axId val="171301120"/>
        <c:axId val="172597632"/>
      </c:lineChart>
      <c:catAx>
        <c:axId val="171301120"/>
        <c:scaling>
          <c:orientation val="minMax"/>
        </c:scaling>
        <c:delete val="0"/>
        <c:axPos val="b"/>
        <c:numFmt formatCode="General" sourceLinked="1"/>
        <c:majorTickMark val="out"/>
        <c:minorTickMark val="none"/>
        <c:tickLblPos val="low"/>
        <c:spPr>
          <a:ln w="3175">
            <a:solidFill>
              <a:srgbClr val="B3B3B3"/>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72597632"/>
        <c:crosses val="autoZero"/>
        <c:auto val="1"/>
        <c:lblAlgn val="ctr"/>
        <c:lblOffset val="100"/>
        <c:tickLblSkip val="16"/>
        <c:tickMarkSkip val="1"/>
        <c:noMultiLvlLbl val="0"/>
      </c:catAx>
      <c:valAx>
        <c:axId val="172597632"/>
        <c:scaling>
          <c:orientation val="minMax"/>
        </c:scaling>
        <c:delete val="0"/>
        <c:axPos val="l"/>
        <c:majorGridlines>
          <c:spPr>
            <a:ln w="3175">
              <a:solidFill>
                <a:srgbClr val="B3B3B3"/>
              </a:solidFill>
              <a:prstDash val="solid"/>
            </a:ln>
          </c:spPr>
        </c:majorGridlines>
        <c:numFmt formatCode="#,##0.00\ ;&quot; (&quot;#,##0.00\);&quot; -&quot;#\ ;@\ " sourceLinked="1"/>
        <c:majorTickMark val="out"/>
        <c:minorTickMark val="none"/>
        <c:tickLblPos val="low"/>
        <c:spPr>
          <a:ln w="3175">
            <a:solidFill>
              <a:srgbClr val="B3B3B3"/>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71301120"/>
        <c:crosses val="autoZero"/>
        <c:crossBetween val="between"/>
      </c:valAx>
      <c:spPr>
        <a:noFill/>
        <a:ln w="3175">
          <a:solidFill>
            <a:srgbClr val="B3B3B3"/>
          </a:solidFill>
          <a:prstDash val="solid"/>
        </a:ln>
      </c:spPr>
    </c:plotArea>
    <c:legend>
      <c:legendPos val="b"/>
      <c:layout>
        <c:manualLayout>
          <c:xMode val="edge"/>
          <c:yMode val="edge"/>
          <c:x val="0.40738299274884709"/>
          <c:y val="0.91015169194865808"/>
          <c:w val="0.2946605141727095"/>
          <c:h val="7.0011668611435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9525">
      <a:noFill/>
    </a:ln>
  </c:spPr>
  <c:txPr>
    <a:bodyPr/>
    <a:lstStyle/>
    <a:p>
      <a:pPr>
        <a:defRPr sz="800" b="0" i="0" u="none" strike="noStrike" baseline="0">
          <a:solidFill>
            <a:srgbClr val="000000"/>
          </a:solidFill>
          <a:latin typeface="Arial Cyr"/>
          <a:ea typeface="Arial Cyr"/>
          <a:cs typeface="Arial Cyr"/>
        </a:defRPr>
      </a:pPr>
      <a:endParaRPr lang="en-US"/>
    </a:p>
  </c:txPr>
  <c:printSettings>
    <c:headerFooter alignWithMargins="0"/>
    <c:pageMargins b="1" l="0.75000000000000044" r="0.75000000000000044" t="1" header="0.51180555555555562" footer="0.51180555555555562"/>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84311140408703"/>
          <c:y val="8.7514585764294189E-2"/>
          <c:w val="0.83454185893210353"/>
          <c:h val="0.5845974329054846"/>
        </c:manualLayout>
      </c:layout>
      <c:lineChart>
        <c:grouping val="standard"/>
        <c:varyColors val="0"/>
        <c:ser>
          <c:idx val="0"/>
          <c:order val="0"/>
          <c:tx>
            <c:strRef>
              <c:f>'Loan Calculator'!$E$23</c:f>
              <c:strCache>
                <c:ptCount val="1"/>
                <c:pt idx="0">
                  <c:v>Principal</c:v>
                </c:pt>
              </c:strCache>
            </c:strRef>
          </c:tx>
          <c:spPr>
            <a:ln w="38100">
              <a:solidFill>
                <a:srgbClr val="004586"/>
              </a:solidFill>
              <a:prstDash val="solid"/>
            </a:ln>
          </c:spPr>
          <c:marker>
            <c:symbol val="diamond"/>
            <c:size val="7"/>
            <c:spPr>
              <a:solidFill>
                <a:srgbClr val="004586"/>
              </a:solidFill>
              <a:ln>
                <a:solidFill>
                  <a:srgbClr val="004586"/>
                </a:solidFill>
                <a:prstDash val="solid"/>
              </a:ln>
            </c:spPr>
          </c:marker>
          <c:cat>
            <c:strRef>
              <c:f>'Loan Calculator'!$C$26:$C$264</c:f>
              <c:strCache>
                <c:ptCount val="110"/>
                <c:pt idx="0">
                  <c:v>9-Feb-2011</c:v>
                </c:pt>
                <c:pt idx="1">
                  <c:v>9-Mar-2011</c:v>
                </c:pt>
                <c:pt idx="2">
                  <c:v>9-Apr-2011</c:v>
                </c:pt>
                <c:pt idx="3">
                  <c:v>9-May-2011</c:v>
                </c:pt>
                <c:pt idx="4">
                  <c:v>9-Jun-2011</c:v>
                </c:pt>
                <c:pt idx="5">
                  <c:v>9-Jul-2011</c:v>
                </c:pt>
                <c:pt idx="6">
                  <c:v>9-Aug-2011</c:v>
                </c:pt>
                <c:pt idx="7">
                  <c:v>9-Sep-2011</c:v>
                </c:pt>
                <c:pt idx="8">
                  <c:v>9-Oct-2011</c:v>
                </c:pt>
                <c:pt idx="9">
                  <c:v>9-Nov-2011</c:v>
                </c:pt>
                <c:pt idx="10">
                  <c:v>9-Dec-2011</c:v>
                </c:pt>
                <c:pt idx="11">
                  <c:v>9-Jan-2012</c:v>
                </c:pt>
                <c:pt idx="12">
                  <c:v>9-Feb-2012</c:v>
                </c:pt>
                <c:pt idx="13">
                  <c:v>9-Mar-2012</c:v>
                </c:pt>
                <c:pt idx="14">
                  <c:v>9-Apr-2012</c:v>
                </c:pt>
                <c:pt idx="15">
                  <c:v>9-May-2012</c:v>
                </c:pt>
                <c:pt idx="16">
                  <c:v>9-Jun-2012</c:v>
                </c:pt>
                <c:pt idx="17">
                  <c:v>9-Jul-2012</c:v>
                </c:pt>
                <c:pt idx="18">
                  <c:v>9-Aug-2012</c:v>
                </c:pt>
                <c:pt idx="19">
                  <c:v>9-Sep-2012</c:v>
                </c:pt>
                <c:pt idx="20">
                  <c:v>9-Oct-2012</c:v>
                </c:pt>
                <c:pt idx="21">
                  <c:v>9-Nov-2012</c:v>
                </c:pt>
                <c:pt idx="22">
                  <c:v>9-Dec-2012</c:v>
                </c:pt>
                <c:pt idx="23">
                  <c:v>9-Jan-2013</c:v>
                </c:pt>
                <c:pt idx="24">
                  <c:v>9-Feb-2013</c:v>
                </c:pt>
                <c:pt idx="25">
                  <c:v>9-Mar-2013</c:v>
                </c:pt>
                <c:pt idx="26">
                  <c:v>9-Apr-2013</c:v>
                </c:pt>
                <c:pt idx="27">
                  <c:v>9-May-2013</c:v>
                </c:pt>
                <c:pt idx="28">
                  <c:v>9-Jun-2013</c:v>
                </c:pt>
                <c:pt idx="29">
                  <c:v>9-Jul-2013</c:v>
                </c:pt>
                <c:pt idx="30">
                  <c:v>9-Aug-2013</c:v>
                </c:pt>
                <c:pt idx="31">
                  <c:v>9-Sep-2013</c:v>
                </c:pt>
                <c:pt idx="32">
                  <c:v>9-Oct-2013</c:v>
                </c:pt>
                <c:pt idx="33">
                  <c:v>9-Nov-2013</c:v>
                </c:pt>
                <c:pt idx="34">
                  <c:v>9-Dec-2013</c:v>
                </c:pt>
                <c:pt idx="35">
                  <c:v>9-Jan-2014</c:v>
                </c:pt>
                <c:pt idx="36">
                  <c:v>9-Feb-2014</c:v>
                </c:pt>
                <c:pt idx="37">
                  <c:v>9-Mar-2014</c:v>
                </c:pt>
                <c:pt idx="38">
                  <c:v>9-Apr-2014</c:v>
                </c:pt>
                <c:pt idx="39">
                  <c:v>9-May-2014</c:v>
                </c:pt>
                <c:pt idx="40">
                  <c:v>9-Jun-2014</c:v>
                </c:pt>
                <c:pt idx="41">
                  <c:v>9-Jul-2014</c:v>
                </c:pt>
                <c:pt idx="42">
                  <c:v>9-Aug-2014</c:v>
                </c:pt>
                <c:pt idx="43">
                  <c:v>9-Sep-2014</c:v>
                </c:pt>
                <c:pt idx="44">
                  <c:v>9-Oct-2014</c:v>
                </c:pt>
                <c:pt idx="45">
                  <c:v>9-Nov-2014</c:v>
                </c:pt>
                <c:pt idx="46">
                  <c:v>9-Dec-2014</c:v>
                </c:pt>
                <c:pt idx="47">
                  <c:v>9-Jan-2015</c:v>
                </c:pt>
                <c:pt idx="48">
                  <c:v>9-Feb-2015</c:v>
                </c:pt>
                <c:pt idx="49">
                  <c:v>9-Mar-2015</c:v>
                </c:pt>
                <c:pt idx="50">
                  <c:v>9-Apr-2015</c:v>
                </c:pt>
                <c:pt idx="51">
                  <c:v>9-May-2015</c:v>
                </c:pt>
                <c:pt idx="52">
                  <c:v>9-Jun-2015</c:v>
                </c:pt>
                <c:pt idx="53">
                  <c:v>9-Jul-2015</c:v>
                </c:pt>
                <c:pt idx="54">
                  <c:v>9-Aug-2015</c:v>
                </c:pt>
                <c:pt idx="55">
                  <c:v>9-Sep-2015</c:v>
                </c:pt>
                <c:pt idx="56">
                  <c:v>9-Oct-2015</c:v>
                </c:pt>
                <c:pt idx="57">
                  <c:v>9-Nov-2015</c:v>
                </c:pt>
                <c:pt idx="58">
                  <c:v>9-Dec-2015</c:v>
                </c:pt>
                <c:pt idx="59">
                  <c:v>9-Jan-2016</c:v>
                </c:pt>
                <c:pt idx="60">
                  <c:v>9-Feb-2016</c:v>
                </c:pt>
                <c:pt idx="61">
                  <c:v>9-Mar-2016</c:v>
                </c:pt>
                <c:pt idx="62">
                  <c:v>9-Apr-2016</c:v>
                </c:pt>
                <c:pt idx="63">
                  <c:v>9-May-2016</c:v>
                </c:pt>
                <c:pt idx="64">
                  <c:v>9-Jun-2016</c:v>
                </c:pt>
                <c:pt idx="65">
                  <c:v>9-Jul-2016</c:v>
                </c:pt>
                <c:pt idx="66">
                  <c:v>9-Aug-2016</c:v>
                </c:pt>
                <c:pt idx="67">
                  <c:v>9-Sep-2016</c:v>
                </c:pt>
                <c:pt idx="68">
                  <c:v>9-Oct-2016</c:v>
                </c:pt>
                <c:pt idx="69">
                  <c:v>9-Nov-2016</c:v>
                </c:pt>
                <c:pt idx="70">
                  <c:v>9-Dec-2016</c:v>
                </c:pt>
                <c:pt idx="71">
                  <c:v>9-Jan-2017</c:v>
                </c:pt>
                <c:pt idx="72">
                  <c:v>9-Feb-2017</c:v>
                </c:pt>
                <c:pt idx="73">
                  <c:v>9-Mar-2017</c:v>
                </c:pt>
                <c:pt idx="74">
                  <c:v>9-Apr-2017</c:v>
                </c:pt>
                <c:pt idx="75">
                  <c:v>9-May-2017</c:v>
                </c:pt>
                <c:pt idx="76">
                  <c:v>9-Jun-2017</c:v>
                </c:pt>
                <c:pt idx="77">
                  <c:v>9-Jul-2017</c:v>
                </c:pt>
                <c:pt idx="78">
                  <c:v>9-Aug-2017</c:v>
                </c:pt>
                <c:pt idx="79">
                  <c:v>9-Sep-2017</c:v>
                </c:pt>
                <c:pt idx="80">
                  <c:v>9-Oct-2017</c:v>
                </c:pt>
                <c:pt idx="81">
                  <c:v>9-Nov-2017</c:v>
                </c:pt>
                <c:pt idx="82">
                  <c:v>9-Dec-2017</c:v>
                </c:pt>
                <c:pt idx="83">
                  <c:v>9-Jan-2018</c:v>
                </c:pt>
                <c:pt idx="84">
                  <c:v>9-Feb-2018</c:v>
                </c:pt>
                <c:pt idx="85">
                  <c:v>9-Mar-2018</c:v>
                </c:pt>
                <c:pt idx="86">
                  <c:v>9-Apr-2018</c:v>
                </c:pt>
                <c:pt idx="87">
                  <c:v>9-May-2018</c:v>
                </c:pt>
                <c:pt idx="88">
                  <c:v>9-Jun-2018</c:v>
                </c:pt>
                <c:pt idx="89">
                  <c:v>9-Jul-2018</c:v>
                </c:pt>
                <c:pt idx="90">
                  <c:v>9-Aug-2018</c:v>
                </c:pt>
                <c:pt idx="91">
                  <c:v>9-Sep-2018</c:v>
                </c:pt>
                <c:pt idx="92">
                  <c:v>9-Oct-2018</c:v>
                </c:pt>
                <c:pt idx="93">
                  <c:v>9-Nov-2018</c:v>
                </c:pt>
                <c:pt idx="94">
                  <c:v>9-Dec-2018</c:v>
                </c:pt>
                <c:pt idx="95">
                  <c:v>9-Jan-2019</c:v>
                </c:pt>
                <c:pt idx="96">
                  <c:v>9-Feb-2019</c:v>
                </c:pt>
                <c:pt idx="97">
                  <c:v>9-Mar-2019</c:v>
                </c:pt>
                <c:pt idx="98">
                  <c:v>9-Apr-2019</c:v>
                </c:pt>
                <c:pt idx="99">
                  <c:v>9-May-2019</c:v>
                </c:pt>
                <c:pt idx="100">
                  <c:v>9-Jun-2019</c:v>
                </c:pt>
                <c:pt idx="101">
                  <c:v>9-Jul-2019</c:v>
                </c:pt>
                <c:pt idx="102">
                  <c:v>9-Aug-2019</c:v>
                </c:pt>
                <c:pt idx="103">
                  <c:v>9-Sep-2019</c:v>
                </c:pt>
                <c:pt idx="104">
                  <c:v>9-Oct-2019</c:v>
                </c:pt>
                <c:pt idx="105">
                  <c:v>9-Nov-2019</c:v>
                </c:pt>
                <c:pt idx="106">
                  <c:v>9-Dec-2019</c:v>
                </c:pt>
                <c:pt idx="107">
                  <c:v>9-Jan-2020</c:v>
                </c:pt>
                <c:pt idx="108">
                  <c:v>9-Feb-2020</c:v>
                </c:pt>
                <c:pt idx="109">
                  <c:v>9-Mar-2020</c:v>
                </c:pt>
              </c:strCache>
            </c:strRef>
          </c:cat>
          <c:val>
            <c:numRef>
              <c:f>'Loan Calculator'!$E$25:$E$264</c:f>
              <c:numCache>
                <c:formatCode>#,##0.00\ ;" ("#,##0.00\);" -"#\ ;@\ </c:formatCode>
                <c:ptCount val="240"/>
                <c:pt idx="0">
                  <c:v>5077.07</c:v>
                </c:pt>
                <c:pt idx="1">
                  <c:v>14271.510000000002</c:v>
                </c:pt>
                <c:pt idx="2">
                  <c:v>14411.260000000002</c:v>
                </c:pt>
                <c:pt idx="3">
                  <c:v>14552.370000000003</c:v>
                </c:pt>
                <c:pt idx="4">
                  <c:v>14694.86</c:v>
                </c:pt>
                <c:pt idx="5">
                  <c:v>14838.750000000004</c:v>
                </c:pt>
                <c:pt idx="6">
                  <c:v>14984.04</c:v>
                </c:pt>
                <c:pt idx="7">
                  <c:v>15130.760000000002</c:v>
                </c:pt>
                <c:pt idx="8">
                  <c:v>15278.920000000002</c:v>
                </c:pt>
                <c:pt idx="9">
                  <c:v>15428.52</c:v>
                </c:pt>
                <c:pt idx="10">
                  <c:v>15579.590000000004</c:v>
                </c:pt>
                <c:pt idx="11">
                  <c:v>15732.140000000003</c:v>
                </c:pt>
                <c:pt idx="12">
                  <c:v>15886.190000000002</c:v>
                </c:pt>
                <c:pt idx="13">
                  <c:v>16041.740000000002</c:v>
                </c:pt>
                <c:pt idx="14">
                  <c:v>16198.810000000001</c:v>
                </c:pt>
                <c:pt idx="15">
                  <c:v>16357.43</c:v>
                </c:pt>
                <c:pt idx="16">
                  <c:v>16517.590000000004</c:v>
                </c:pt>
                <c:pt idx="17">
                  <c:v>16679.330000000002</c:v>
                </c:pt>
                <c:pt idx="18">
                  <c:v>16842.650000000001</c:v>
                </c:pt>
                <c:pt idx="19">
                  <c:v>17007.570000000003</c:v>
                </c:pt>
                <c:pt idx="20">
                  <c:v>17174.100000000002</c:v>
                </c:pt>
                <c:pt idx="21">
                  <c:v>17342.260000000002</c:v>
                </c:pt>
                <c:pt idx="22">
                  <c:v>17512.070000000003</c:v>
                </c:pt>
                <c:pt idx="23">
                  <c:v>17683.54</c:v>
                </c:pt>
                <c:pt idx="24">
                  <c:v>17856.690000000002</c:v>
                </c:pt>
                <c:pt idx="25">
                  <c:v>18031.54</c:v>
                </c:pt>
                <c:pt idx="26">
                  <c:v>18208.100000000002</c:v>
                </c:pt>
                <c:pt idx="27">
                  <c:v>18386.390000000003</c:v>
                </c:pt>
                <c:pt idx="28">
                  <c:v>18566.420000000002</c:v>
                </c:pt>
                <c:pt idx="29">
                  <c:v>18748.22</c:v>
                </c:pt>
                <c:pt idx="30">
                  <c:v>18931.79</c:v>
                </c:pt>
                <c:pt idx="31">
                  <c:v>19117.170000000002</c:v>
                </c:pt>
                <c:pt idx="32">
                  <c:v>19304.36</c:v>
                </c:pt>
                <c:pt idx="33">
                  <c:v>19493.38</c:v>
                </c:pt>
                <c:pt idx="34">
                  <c:v>19684.250000000004</c:v>
                </c:pt>
                <c:pt idx="35">
                  <c:v>19876.990000000002</c:v>
                </c:pt>
                <c:pt idx="36">
                  <c:v>20071.620000000003</c:v>
                </c:pt>
                <c:pt idx="37">
                  <c:v>20268.160000000003</c:v>
                </c:pt>
                <c:pt idx="38">
                  <c:v>20466.61</c:v>
                </c:pt>
                <c:pt idx="39">
                  <c:v>20667.02</c:v>
                </c:pt>
                <c:pt idx="40">
                  <c:v>20869.38</c:v>
                </c:pt>
                <c:pt idx="41">
                  <c:v>21073.730000000003</c:v>
                </c:pt>
                <c:pt idx="42">
                  <c:v>21280.070000000003</c:v>
                </c:pt>
                <c:pt idx="43">
                  <c:v>21488.440000000002</c:v>
                </c:pt>
                <c:pt idx="44">
                  <c:v>21698.850000000002</c:v>
                </c:pt>
                <c:pt idx="45">
                  <c:v>21911.320000000003</c:v>
                </c:pt>
                <c:pt idx="46">
                  <c:v>22125.870000000003</c:v>
                </c:pt>
                <c:pt idx="47">
                  <c:v>22342.510000000002</c:v>
                </c:pt>
                <c:pt idx="48">
                  <c:v>22561.29</c:v>
                </c:pt>
                <c:pt idx="49">
                  <c:v>22782.2</c:v>
                </c:pt>
                <c:pt idx="50">
                  <c:v>23005.27</c:v>
                </c:pt>
                <c:pt idx="51">
                  <c:v>23230.530000000002</c:v>
                </c:pt>
                <c:pt idx="52">
                  <c:v>23458.000000000004</c:v>
                </c:pt>
                <c:pt idx="53">
                  <c:v>23687.690000000002</c:v>
                </c:pt>
                <c:pt idx="54">
                  <c:v>23919.63</c:v>
                </c:pt>
                <c:pt idx="55">
                  <c:v>24153.850000000002</c:v>
                </c:pt>
                <c:pt idx="56">
                  <c:v>24390.350000000002</c:v>
                </c:pt>
                <c:pt idx="57">
                  <c:v>24629.18</c:v>
                </c:pt>
                <c:pt idx="58">
                  <c:v>24870.340000000004</c:v>
                </c:pt>
                <c:pt idx="59">
                  <c:v>25113.86</c:v>
                </c:pt>
                <c:pt idx="60">
                  <c:v>25359.770000000004</c:v>
                </c:pt>
                <c:pt idx="61">
                  <c:v>25608.080000000002</c:v>
                </c:pt>
                <c:pt idx="62">
                  <c:v>25858.83</c:v>
                </c:pt>
                <c:pt idx="63">
                  <c:v>26112.030000000002</c:v>
                </c:pt>
                <c:pt idx="64">
                  <c:v>26367.710000000003</c:v>
                </c:pt>
                <c:pt idx="65">
                  <c:v>26625.89</c:v>
                </c:pt>
                <c:pt idx="66">
                  <c:v>26886.600000000002</c:v>
                </c:pt>
                <c:pt idx="67">
                  <c:v>27149.870000000003</c:v>
                </c:pt>
                <c:pt idx="68">
                  <c:v>27415.710000000003</c:v>
                </c:pt>
                <c:pt idx="69">
                  <c:v>27684.15</c:v>
                </c:pt>
                <c:pt idx="70">
                  <c:v>27955.230000000003</c:v>
                </c:pt>
                <c:pt idx="71">
                  <c:v>28228.960000000003</c:v>
                </c:pt>
                <c:pt idx="72">
                  <c:v>28505.370000000003</c:v>
                </c:pt>
                <c:pt idx="73">
                  <c:v>28784.480000000003</c:v>
                </c:pt>
                <c:pt idx="74">
                  <c:v>29066.33</c:v>
                </c:pt>
                <c:pt idx="75">
                  <c:v>29350.940000000002</c:v>
                </c:pt>
                <c:pt idx="76">
                  <c:v>29638.33</c:v>
                </c:pt>
                <c:pt idx="77">
                  <c:v>29928.54</c:v>
                </c:pt>
                <c:pt idx="78">
                  <c:v>30221.590000000004</c:v>
                </c:pt>
                <c:pt idx="79">
                  <c:v>30517.510000000002</c:v>
                </c:pt>
                <c:pt idx="80">
                  <c:v>30816.33</c:v>
                </c:pt>
                <c:pt idx="81">
                  <c:v>31118.07</c:v>
                </c:pt>
                <c:pt idx="82">
                  <c:v>31422.770000000004</c:v>
                </c:pt>
                <c:pt idx="83">
                  <c:v>31730.450000000004</c:v>
                </c:pt>
                <c:pt idx="84">
                  <c:v>32041.14</c:v>
                </c:pt>
                <c:pt idx="85">
                  <c:v>32354.880000000005</c:v>
                </c:pt>
                <c:pt idx="86">
                  <c:v>32671.690000000002</c:v>
                </c:pt>
                <c:pt idx="87">
                  <c:v>32991.600000000006</c:v>
                </c:pt>
                <c:pt idx="88">
                  <c:v>33314.639999999999</c:v>
                </c:pt>
                <c:pt idx="89">
                  <c:v>33640.850000000006</c:v>
                </c:pt>
                <c:pt idx="90">
                  <c:v>33970.25</c:v>
                </c:pt>
                <c:pt idx="91">
                  <c:v>34302.870000000003</c:v>
                </c:pt>
                <c:pt idx="92">
                  <c:v>34638.75</c:v>
                </c:pt>
                <c:pt idx="93">
                  <c:v>34977.93</c:v>
                </c:pt>
                <c:pt idx="94">
                  <c:v>35320.42</c:v>
                </c:pt>
                <c:pt idx="95">
                  <c:v>35666.26</c:v>
                </c:pt>
                <c:pt idx="96">
                  <c:v>36015.5</c:v>
                </c:pt>
                <c:pt idx="97">
                  <c:v>36368.15</c:v>
                </c:pt>
                <c:pt idx="98">
                  <c:v>36724.25</c:v>
                </c:pt>
                <c:pt idx="99">
                  <c:v>37083.840000000004</c:v>
                </c:pt>
                <c:pt idx="100">
                  <c:v>37446.959999999999</c:v>
                </c:pt>
                <c:pt idx="101">
                  <c:v>37813.620000000003</c:v>
                </c:pt>
                <c:pt idx="102">
                  <c:v>38183.880000000005</c:v>
                </c:pt>
                <c:pt idx="103">
                  <c:v>38557.770000000004</c:v>
                </c:pt>
                <c:pt idx="104">
                  <c:v>38935.310000000005</c:v>
                </c:pt>
                <c:pt idx="105">
                  <c:v>39316.550000000003</c:v>
                </c:pt>
                <c:pt idx="106">
                  <c:v>39701.53</c:v>
                </c:pt>
                <c:pt idx="107">
                  <c:v>40090.270000000004</c:v>
                </c:pt>
                <c:pt idx="108">
                  <c:v>40482.82</c:v>
                </c:pt>
                <c:pt idx="109">
                  <c:v>40879.22</c:v>
                </c:pt>
                <c:pt idx="110">
                  <c:v>38452.870000000003</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numCache>
            </c:numRef>
          </c:val>
          <c:smooth val="0"/>
        </c:ser>
        <c:ser>
          <c:idx val="1"/>
          <c:order val="1"/>
          <c:tx>
            <c:strRef>
              <c:f>'Loan Calculator'!$F$23</c:f>
              <c:strCache>
                <c:ptCount val="1"/>
                <c:pt idx="0">
                  <c:v>Interest</c:v>
                </c:pt>
              </c:strCache>
            </c:strRef>
          </c:tx>
          <c:spPr>
            <a:ln w="38100">
              <a:solidFill>
                <a:srgbClr val="FF420E"/>
              </a:solidFill>
              <a:prstDash val="solid"/>
            </a:ln>
          </c:spPr>
          <c:marker>
            <c:symbol val="square"/>
            <c:size val="7"/>
            <c:spPr>
              <a:solidFill>
                <a:srgbClr val="FF420E"/>
              </a:solidFill>
              <a:ln>
                <a:solidFill>
                  <a:srgbClr val="FF420E"/>
                </a:solidFill>
                <a:prstDash val="solid"/>
              </a:ln>
            </c:spPr>
          </c:marker>
          <c:cat>
            <c:strRef>
              <c:f>'Loan Calculator'!$C$26:$C$264</c:f>
              <c:strCache>
                <c:ptCount val="110"/>
                <c:pt idx="0">
                  <c:v>9-Feb-2011</c:v>
                </c:pt>
                <c:pt idx="1">
                  <c:v>9-Mar-2011</c:v>
                </c:pt>
                <c:pt idx="2">
                  <c:v>9-Apr-2011</c:v>
                </c:pt>
                <c:pt idx="3">
                  <c:v>9-May-2011</c:v>
                </c:pt>
                <c:pt idx="4">
                  <c:v>9-Jun-2011</c:v>
                </c:pt>
                <c:pt idx="5">
                  <c:v>9-Jul-2011</c:v>
                </c:pt>
                <c:pt idx="6">
                  <c:v>9-Aug-2011</c:v>
                </c:pt>
                <c:pt idx="7">
                  <c:v>9-Sep-2011</c:v>
                </c:pt>
                <c:pt idx="8">
                  <c:v>9-Oct-2011</c:v>
                </c:pt>
                <c:pt idx="9">
                  <c:v>9-Nov-2011</c:v>
                </c:pt>
                <c:pt idx="10">
                  <c:v>9-Dec-2011</c:v>
                </c:pt>
                <c:pt idx="11">
                  <c:v>9-Jan-2012</c:v>
                </c:pt>
                <c:pt idx="12">
                  <c:v>9-Feb-2012</c:v>
                </c:pt>
                <c:pt idx="13">
                  <c:v>9-Mar-2012</c:v>
                </c:pt>
                <c:pt idx="14">
                  <c:v>9-Apr-2012</c:v>
                </c:pt>
                <c:pt idx="15">
                  <c:v>9-May-2012</c:v>
                </c:pt>
                <c:pt idx="16">
                  <c:v>9-Jun-2012</c:v>
                </c:pt>
                <c:pt idx="17">
                  <c:v>9-Jul-2012</c:v>
                </c:pt>
                <c:pt idx="18">
                  <c:v>9-Aug-2012</c:v>
                </c:pt>
                <c:pt idx="19">
                  <c:v>9-Sep-2012</c:v>
                </c:pt>
                <c:pt idx="20">
                  <c:v>9-Oct-2012</c:v>
                </c:pt>
                <c:pt idx="21">
                  <c:v>9-Nov-2012</c:v>
                </c:pt>
                <c:pt idx="22">
                  <c:v>9-Dec-2012</c:v>
                </c:pt>
                <c:pt idx="23">
                  <c:v>9-Jan-2013</c:v>
                </c:pt>
                <c:pt idx="24">
                  <c:v>9-Feb-2013</c:v>
                </c:pt>
                <c:pt idx="25">
                  <c:v>9-Mar-2013</c:v>
                </c:pt>
                <c:pt idx="26">
                  <c:v>9-Apr-2013</c:v>
                </c:pt>
                <c:pt idx="27">
                  <c:v>9-May-2013</c:v>
                </c:pt>
                <c:pt idx="28">
                  <c:v>9-Jun-2013</c:v>
                </c:pt>
                <c:pt idx="29">
                  <c:v>9-Jul-2013</c:v>
                </c:pt>
                <c:pt idx="30">
                  <c:v>9-Aug-2013</c:v>
                </c:pt>
                <c:pt idx="31">
                  <c:v>9-Sep-2013</c:v>
                </c:pt>
                <c:pt idx="32">
                  <c:v>9-Oct-2013</c:v>
                </c:pt>
                <c:pt idx="33">
                  <c:v>9-Nov-2013</c:v>
                </c:pt>
                <c:pt idx="34">
                  <c:v>9-Dec-2013</c:v>
                </c:pt>
                <c:pt idx="35">
                  <c:v>9-Jan-2014</c:v>
                </c:pt>
                <c:pt idx="36">
                  <c:v>9-Feb-2014</c:v>
                </c:pt>
                <c:pt idx="37">
                  <c:v>9-Mar-2014</c:v>
                </c:pt>
                <c:pt idx="38">
                  <c:v>9-Apr-2014</c:v>
                </c:pt>
                <c:pt idx="39">
                  <c:v>9-May-2014</c:v>
                </c:pt>
                <c:pt idx="40">
                  <c:v>9-Jun-2014</c:v>
                </c:pt>
                <c:pt idx="41">
                  <c:v>9-Jul-2014</c:v>
                </c:pt>
                <c:pt idx="42">
                  <c:v>9-Aug-2014</c:v>
                </c:pt>
                <c:pt idx="43">
                  <c:v>9-Sep-2014</c:v>
                </c:pt>
                <c:pt idx="44">
                  <c:v>9-Oct-2014</c:v>
                </c:pt>
                <c:pt idx="45">
                  <c:v>9-Nov-2014</c:v>
                </c:pt>
                <c:pt idx="46">
                  <c:v>9-Dec-2014</c:v>
                </c:pt>
                <c:pt idx="47">
                  <c:v>9-Jan-2015</c:v>
                </c:pt>
                <c:pt idx="48">
                  <c:v>9-Feb-2015</c:v>
                </c:pt>
                <c:pt idx="49">
                  <c:v>9-Mar-2015</c:v>
                </c:pt>
                <c:pt idx="50">
                  <c:v>9-Apr-2015</c:v>
                </c:pt>
                <c:pt idx="51">
                  <c:v>9-May-2015</c:v>
                </c:pt>
                <c:pt idx="52">
                  <c:v>9-Jun-2015</c:v>
                </c:pt>
                <c:pt idx="53">
                  <c:v>9-Jul-2015</c:v>
                </c:pt>
                <c:pt idx="54">
                  <c:v>9-Aug-2015</c:v>
                </c:pt>
                <c:pt idx="55">
                  <c:v>9-Sep-2015</c:v>
                </c:pt>
                <c:pt idx="56">
                  <c:v>9-Oct-2015</c:v>
                </c:pt>
                <c:pt idx="57">
                  <c:v>9-Nov-2015</c:v>
                </c:pt>
                <c:pt idx="58">
                  <c:v>9-Dec-2015</c:v>
                </c:pt>
                <c:pt idx="59">
                  <c:v>9-Jan-2016</c:v>
                </c:pt>
                <c:pt idx="60">
                  <c:v>9-Feb-2016</c:v>
                </c:pt>
                <c:pt idx="61">
                  <c:v>9-Mar-2016</c:v>
                </c:pt>
                <c:pt idx="62">
                  <c:v>9-Apr-2016</c:v>
                </c:pt>
                <c:pt idx="63">
                  <c:v>9-May-2016</c:v>
                </c:pt>
                <c:pt idx="64">
                  <c:v>9-Jun-2016</c:v>
                </c:pt>
                <c:pt idx="65">
                  <c:v>9-Jul-2016</c:v>
                </c:pt>
                <c:pt idx="66">
                  <c:v>9-Aug-2016</c:v>
                </c:pt>
                <c:pt idx="67">
                  <c:v>9-Sep-2016</c:v>
                </c:pt>
                <c:pt idx="68">
                  <c:v>9-Oct-2016</c:v>
                </c:pt>
                <c:pt idx="69">
                  <c:v>9-Nov-2016</c:v>
                </c:pt>
                <c:pt idx="70">
                  <c:v>9-Dec-2016</c:v>
                </c:pt>
                <c:pt idx="71">
                  <c:v>9-Jan-2017</c:v>
                </c:pt>
                <c:pt idx="72">
                  <c:v>9-Feb-2017</c:v>
                </c:pt>
                <c:pt idx="73">
                  <c:v>9-Mar-2017</c:v>
                </c:pt>
                <c:pt idx="74">
                  <c:v>9-Apr-2017</c:v>
                </c:pt>
                <c:pt idx="75">
                  <c:v>9-May-2017</c:v>
                </c:pt>
                <c:pt idx="76">
                  <c:v>9-Jun-2017</c:v>
                </c:pt>
                <c:pt idx="77">
                  <c:v>9-Jul-2017</c:v>
                </c:pt>
                <c:pt idx="78">
                  <c:v>9-Aug-2017</c:v>
                </c:pt>
                <c:pt idx="79">
                  <c:v>9-Sep-2017</c:v>
                </c:pt>
                <c:pt idx="80">
                  <c:v>9-Oct-2017</c:v>
                </c:pt>
                <c:pt idx="81">
                  <c:v>9-Nov-2017</c:v>
                </c:pt>
                <c:pt idx="82">
                  <c:v>9-Dec-2017</c:v>
                </c:pt>
                <c:pt idx="83">
                  <c:v>9-Jan-2018</c:v>
                </c:pt>
                <c:pt idx="84">
                  <c:v>9-Feb-2018</c:v>
                </c:pt>
                <c:pt idx="85">
                  <c:v>9-Mar-2018</c:v>
                </c:pt>
                <c:pt idx="86">
                  <c:v>9-Apr-2018</c:v>
                </c:pt>
                <c:pt idx="87">
                  <c:v>9-May-2018</c:v>
                </c:pt>
                <c:pt idx="88">
                  <c:v>9-Jun-2018</c:v>
                </c:pt>
                <c:pt idx="89">
                  <c:v>9-Jul-2018</c:v>
                </c:pt>
                <c:pt idx="90">
                  <c:v>9-Aug-2018</c:v>
                </c:pt>
                <c:pt idx="91">
                  <c:v>9-Sep-2018</c:v>
                </c:pt>
                <c:pt idx="92">
                  <c:v>9-Oct-2018</c:v>
                </c:pt>
                <c:pt idx="93">
                  <c:v>9-Nov-2018</c:v>
                </c:pt>
                <c:pt idx="94">
                  <c:v>9-Dec-2018</c:v>
                </c:pt>
                <c:pt idx="95">
                  <c:v>9-Jan-2019</c:v>
                </c:pt>
                <c:pt idx="96">
                  <c:v>9-Feb-2019</c:v>
                </c:pt>
                <c:pt idx="97">
                  <c:v>9-Mar-2019</c:v>
                </c:pt>
                <c:pt idx="98">
                  <c:v>9-Apr-2019</c:v>
                </c:pt>
                <c:pt idx="99">
                  <c:v>9-May-2019</c:v>
                </c:pt>
                <c:pt idx="100">
                  <c:v>9-Jun-2019</c:v>
                </c:pt>
                <c:pt idx="101">
                  <c:v>9-Jul-2019</c:v>
                </c:pt>
                <c:pt idx="102">
                  <c:v>9-Aug-2019</c:v>
                </c:pt>
                <c:pt idx="103">
                  <c:v>9-Sep-2019</c:v>
                </c:pt>
                <c:pt idx="104">
                  <c:v>9-Oct-2019</c:v>
                </c:pt>
                <c:pt idx="105">
                  <c:v>9-Nov-2019</c:v>
                </c:pt>
                <c:pt idx="106">
                  <c:v>9-Dec-2019</c:v>
                </c:pt>
                <c:pt idx="107">
                  <c:v>9-Jan-2020</c:v>
                </c:pt>
                <c:pt idx="108">
                  <c:v>9-Feb-2020</c:v>
                </c:pt>
                <c:pt idx="109">
                  <c:v>9-Mar-2020</c:v>
                </c:pt>
              </c:strCache>
            </c:strRef>
          </c:cat>
          <c:val>
            <c:numRef>
              <c:f>'Loan Calculator'!$F$25:$F$264</c:f>
              <c:numCache>
                <c:formatCode>#,##0.00\ ;" ("#,##0.00\);" -"#\ ;@\ </c:formatCode>
                <c:ptCount val="240"/>
                <c:pt idx="0">
                  <c:v>36578.94</c:v>
                </c:pt>
                <c:pt idx="1">
                  <c:v>27384.5</c:v>
                </c:pt>
                <c:pt idx="2">
                  <c:v>27244.75</c:v>
                </c:pt>
                <c:pt idx="3">
                  <c:v>27103.64</c:v>
                </c:pt>
                <c:pt idx="4">
                  <c:v>26961.15</c:v>
                </c:pt>
                <c:pt idx="5">
                  <c:v>26817.26</c:v>
                </c:pt>
                <c:pt idx="6">
                  <c:v>26671.97</c:v>
                </c:pt>
                <c:pt idx="7">
                  <c:v>26525.25</c:v>
                </c:pt>
                <c:pt idx="8">
                  <c:v>26377.09</c:v>
                </c:pt>
                <c:pt idx="9">
                  <c:v>26227.49</c:v>
                </c:pt>
                <c:pt idx="10">
                  <c:v>26076.42</c:v>
                </c:pt>
                <c:pt idx="11">
                  <c:v>25923.87</c:v>
                </c:pt>
                <c:pt idx="12">
                  <c:v>25769.82</c:v>
                </c:pt>
                <c:pt idx="13">
                  <c:v>25614.27</c:v>
                </c:pt>
                <c:pt idx="14">
                  <c:v>25457.200000000001</c:v>
                </c:pt>
                <c:pt idx="15">
                  <c:v>25298.58</c:v>
                </c:pt>
                <c:pt idx="16">
                  <c:v>25138.42</c:v>
                </c:pt>
                <c:pt idx="17">
                  <c:v>24976.68</c:v>
                </c:pt>
                <c:pt idx="18">
                  <c:v>24813.360000000001</c:v>
                </c:pt>
                <c:pt idx="19">
                  <c:v>24648.44</c:v>
                </c:pt>
                <c:pt idx="20">
                  <c:v>24481.91</c:v>
                </c:pt>
                <c:pt idx="21">
                  <c:v>24313.75</c:v>
                </c:pt>
                <c:pt idx="22">
                  <c:v>24143.94</c:v>
                </c:pt>
                <c:pt idx="23">
                  <c:v>23972.47</c:v>
                </c:pt>
                <c:pt idx="24">
                  <c:v>23799.32</c:v>
                </c:pt>
                <c:pt idx="25">
                  <c:v>23624.47</c:v>
                </c:pt>
                <c:pt idx="26">
                  <c:v>23447.91</c:v>
                </c:pt>
                <c:pt idx="27">
                  <c:v>23269.62</c:v>
                </c:pt>
                <c:pt idx="28">
                  <c:v>23089.59</c:v>
                </c:pt>
                <c:pt idx="29">
                  <c:v>22907.79</c:v>
                </c:pt>
                <c:pt idx="30">
                  <c:v>22724.22</c:v>
                </c:pt>
                <c:pt idx="31">
                  <c:v>22538.84</c:v>
                </c:pt>
                <c:pt idx="32">
                  <c:v>22351.65</c:v>
                </c:pt>
                <c:pt idx="33">
                  <c:v>22162.63</c:v>
                </c:pt>
                <c:pt idx="34">
                  <c:v>21971.759999999998</c:v>
                </c:pt>
                <c:pt idx="35">
                  <c:v>21779.02</c:v>
                </c:pt>
                <c:pt idx="36">
                  <c:v>21584.39</c:v>
                </c:pt>
                <c:pt idx="37">
                  <c:v>21387.85</c:v>
                </c:pt>
                <c:pt idx="38">
                  <c:v>21189.4</c:v>
                </c:pt>
                <c:pt idx="39">
                  <c:v>20988.99</c:v>
                </c:pt>
                <c:pt idx="40">
                  <c:v>20786.63</c:v>
                </c:pt>
                <c:pt idx="41">
                  <c:v>20582.28</c:v>
                </c:pt>
                <c:pt idx="42">
                  <c:v>20375.939999999999</c:v>
                </c:pt>
                <c:pt idx="43">
                  <c:v>20167.57</c:v>
                </c:pt>
                <c:pt idx="44">
                  <c:v>19957.16</c:v>
                </c:pt>
                <c:pt idx="45">
                  <c:v>19744.689999999999</c:v>
                </c:pt>
                <c:pt idx="46">
                  <c:v>19530.14</c:v>
                </c:pt>
                <c:pt idx="47">
                  <c:v>19313.5</c:v>
                </c:pt>
                <c:pt idx="48">
                  <c:v>19094.72</c:v>
                </c:pt>
                <c:pt idx="49">
                  <c:v>18873.810000000001</c:v>
                </c:pt>
                <c:pt idx="50">
                  <c:v>18650.740000000002</c:v>
                </c:pt>
                <c:pt idx="51">
                  <c:v>18425.48</c:v>
                </c:pt>
                <c:pt idx="52">
                  <c:v>18198.009999999998</c:v>
                </c:pt>
                <c:pt idx="53">
                  <c:v>17968.32</c:v>
                </c:pt>
                <c:pt idx="54">
                  <c:v>17736.38</c:v>
                </c:pt>
                <c:pt idx="55">
                  <c:v>17502.16</c:v>
                </c:pt>
                <c:pt idx="56">
                  <c:v>17265.66</c:v>
                </c:pt>
                <c:pt idx="57">
                  <c:v>17026.830000000002</c:v>
                </c:pt>
                <c:pt idx="58">
                  <c:v>16785.669999999998</c:v>
                </c:pt>
                <c:pt idx="59">
                  <c:v>16542.150000000001</c:v>
                </c:pt>
                <c:pt idx="60">
                  <c:v>16296.24</c:v>
                </c:pt>
                <c:pt idx="61">
                  <c:v>16047.93</c:v>
                </c:pt>
                <c:pt idx="62">
                  <c:v>15797.18</c:v>
                </c:pt>
                <c:pt idx="63">
                  <c:v>15543.98</c:v>
                </c:pt>
                <c:pt idx="64">
                  <c:v>15288.3</c:v>
                </c:pt>
                <c:pt idx="65">
                  <c:v>15030.12</c:v>
                </c:pt>
                <c:pt idx="66">
                  <c:v>14769.41</c:v>
                </c:pt>
                <c:pt idx="67">
                  <c:v>14506.14</c:v>
                </c:pt>
                <c:pt idx="68">
                  <c:v>14240.3</c:v>
                </c:pt>
                <c:pt idx="69">
                  <c:v>13971.86</c:v>
                </c:pt>
                <c:pt idx="70">
                  <c:v>13700.78</c:v>
                </c:pt>
                <c:pt idx="71">
                  <c:v>13427.05</c:v>
                </c:pt>
                <c:pt idx="72">
                  <c:v>13150.64</c:v>
                </c:pt>
                <c:pt idx="73">
                  <c:v>12871.53</c:v>
                </c:pt>
                <c:pt idx="74">
                  <c:v>12589.68</c:v>
                </c:pt>
                <c:pt idx="75">
                  <c:v>12305.07</c:v>
                </c:pt>
                <c:pt idx="76">
                  <c:v>12017.68</c:v>
                </c:pt>
                <c:pt idx="77">
                  <c:v>11727.47</c:v>
                </c:pt>
                <c:pt idx="78">
                  <c:v>11434.42</c:v>
                </c:pt>
                <c:pt idx="79">
                  <c:v>11138.5</c:v>
                </c:pt>
                <c:pt idx="80">
                  <c:v>10839.68</c:v>
                </c:pt>
                <c:pt idx="81">
                  <c:v>10537.94</c:v>
                </c:pt>
                <c:pt idx="82">
                  <c:v>10233.24</c:v>
                </c:pt>
                <c:pt idx="83">
                  <c:v>9925.56</c:v>
                </c:pt>
                <c:pt idx="84">
                  <c:v>9614.8700000000008</c:v>
                </c:pt>
                <c:pt idx="85">
                  <c:v>9301.1299999999992</c:v>
                </c:pt>
                <c:pt idx="86">
                  <c:v>8984.32</c:v>
                </c:pt>
                <c:pt idx="87">
                  <c:v>8664.41</c:v>
                </c:pt>
                <c:pt idx="88">
                  <c:v>8341.3700000000008</c:v>
                </c:pt>
                <c:pt idx="89">
                  <c:v>8015.16</c:v>
                </c:pt>
                <c:pt idx="90">
                  <c:v>7685.76</c:v>
                </c:pt>
                <c:pt idx="91">
                  <c:v>7353.14</c:v>
                </c:pt>
                <c:pt idx="92">
                  <c:v>7017.26</c:v>
                </c:pt>
                <c:pt idx="93">
                  <c:v>6678.08</c:v>
                </c:pt>
                <c:pt idx="94">
                  <c:v>6335.59</c:v>
                </c:pt>
                <c:pt idx="95">
                  <c:v>5989.75</c:v>
                </c:pt>
                <c:pt idx="96">
                  <c:v>5640.51</c:v>
                </c:pt>
                <c:pt idx="97">
                  <c:v>5287.86</c:v>
                </c:pt>
                <c:pt idx="98">
                  <c:v>4931.76</c:v>
                </c:pt>
                <c:pt idx="99">
                  <c:v>4572.17</c:v>
                </c:pt>
                <c:pt idx="100">
                  <c:v>4209.05</c:v>
                </c:pt>
                <c:pt idx="101">
                  <c:v>3842.39</c:v>
                </c:pt>
                <c:pt idx="102">
                  <c:v>3472.13</c:v>
                </c:pt>
                <c:pt idx="103">
                  <c:v>3098.24</c:v>
                </c:pt>
                <c:pt idx="104">
                  <c:v>2720.7</c:v>
                </c:pt>
                <c:pt idx="105">
                  <c:v>2339.46</c:v>
                </c:pt>
                <c:pt idx="106">
                  <c:v>1954.48</c:v>
                </c:pt>
                <c:pt idx="107">
                  <c:v>1565.74</c:v>
                </c:pt>
                <c:pt idx="108">
                  <c:v>1173.19</c:v>
                </c:pt>
                <c:pt idx="109">
                  <c:v>776.79</c:v>
                </c:pt>
                <c:pt idx="110">
                  <c:v>376.52</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numCache>
            </c:numRef>
          </c:val>
          <c:smooth val="0"/>
        </c:ser>
        <c:dLbls>
          <c:showLegendKey val="0"/>
          <c:showVal val="0"/>
          <c:showCatName val="0"/>
          <c:showSerName val="0"/>
          <c:showPercent val="0"/>
          <c:showBubbleSize val="0"/>
        </c:dLbls>
        <c:marker val="1"/>
        <c:smooth val="0"/>
        <c:axId val="191108224"/>
        <c:axId val="191110144"/>
      </c:lineChart>
      <c:catAx>
        <c:axId val="191108224"/>
        <c:scaling>
          <c:orientation val="minMax"/>
        </c:scaling>
        <c:delete val="0"/>
        <c:axPos val="b"/>
        <c:numFmt formatCode="General" sourceLinked="1"/>
        <c:majorTickMark val="out"/>
        <c:minorTickMark val="none"/>
        <c:tickLblPos val="low"/>
        <c:spPr>
          <a:ln w="3175">
            <a:solidFill>
              <a:srgbClr val="B3B3B3"/>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91110144"/>
        <c:crosses val="autoZero"/>
        <c:auto val="1"/>
        <c:lblAlgn val="ctr"/>
        <c:lblOffset val="100"/>
        <c:tickLblSkip val="16"/>
        <c:tickMarkSkip val="1"/>
        <c:noMultiLvlLbl val="0"/>
      </c:catAx>
      <c:valAx>
        <c:axId val="191110144"/>
        <c:scaling>
          <c:orientation val="minMax"/>
        </c:scaling>
        <c:delete val="0"/>
        <c:axPos val="l"/>
        <c:majorGridlines>
          <c:spPr>
            <a:ln w="3175">
              <a:solidFill>
                <a:srgbClr val="B3B3B3"/>
              </a:solidFill>
              <a:prstDash val="solid"/>
            </a:ln>
          </c:spPr>
        </c:majorGridlines>
        <c:numFmt formatCode="#,##0.00\ ;&quot; (&quot;#,##0.00\);&quot; -&quot;#\ ;@\ " sourceLinked="1"/>
        <c:majorTickMark val="out"/>
        <c:minorTickMark val="none"/>
        <c:tickLblPos val="low"/>
        <c:spPr>
          <a:ln w="3175">
            <a:solidFill>
              <a:srgbClr val="B3B3B3"/>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91108224"/>
        <c:crosses val="autoZero"/>
        <c:crossBetween val="between"/>
      </c:valAx>
      <c:spPr>
        <a:noFill/>
        <a:ln w="3175">
          <a:solidFill>
            <a:srgbClr val="B3B3B3"/>
          </a:solidFill>
          <a:prstDash val="solid"/>
        </a:ln>
      </c:spPr>
    </c:plotArea>
    <c:legend>
      <c:legendPos val="b"/>
      <c:layout>
        <c:manualLayout>
          <c:xMode val="edge"/>
          <c:yMode val="edge"/>
          <c:x val="0.40738299274884743"/>
          <c:y val="0.91015169194865808"/>
          <c:w val="0.29466051417270961"/>
          <c:h val="7.0011668611435304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9525">
      <a:noFill/>
    </a:ln>
  </c:spPr>
  <c:txPr>
    <a:bodyPr/>
    <a:lstStyle/>
    <a:p>
      <a:pPr>
        <a:defRPr sz="800" b="0" i="0" u="none" strike="noStrike" baseline="0">
          <a:solidFill>
            <a:srgbClr val="000000"/>
          </a:solidFill>
          <a:latin typeface="Arial Cyr"/>
          <a:ea typeface="Arial Cyr"/>
          <a:cs typeface="Arial Cyr"/>
        </a:defRPr>
      </a:pPr>
      <a:endParaRPr lang="en-US"/>
    </a:p>
  </c:txPr>
  <c:printSettings>
    <c:headerFooter alignWithMargins="0"/>
    <c:pageMargins b="1" l="0.75000000000000078" r="0.75000000000000078" t="1" header="0.51180555555555562" footer="0.51180555555555562"/>
    <c:pageSetup firstPageNumber="0"/>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843111404087036"/>
          <c:y val="8.7514585764294259E-2"/>
          <c:w val="0.83454185893210364"/>
          <c:h val="0.5845974329054846"/>
        </c:manualLayout>
      </c:layout>
      <c:lineChart>
        <c:grouping val="standard"/>
        <c:varyColors val="0"/>
        <c:ser>
          <c:idx val="0"/>
          <c:order val="0"/>
          <c:tx>
            <c:strRef>
              <c:f>'Loan Calculator'!$E$23</c:f>
              <c:strCache>
                <c:ptCount val="1"/>
                <c:pt idx="0">
                  <c:v>Principal</c:v>
                </c:pt>
              </c:strCache>
            </c:strRef>
          </c:tx>
          <c:spPr>
            <a:ln w="38100">
              <a:solidFill>
                <a:srgbClr val="004586"/>
              </a:solidFill>
              <a:prstDash val="solid"/>
            </a:ln>
          </c:spPr>
          <c:marker>
            <c:symbol val="diamond"/>
            <c:size val="7"/>
            <c:spPr>
              <a:solidFill>
                <a:srgbClr val="004586"/>
              </a:solidFill>
              <a:ln>
                <a:solidFill>
                  <a:srgbClr val="004586"/>
                </a:solidFill>
                <a:prstDash val="solid"/>
              </a:ln>
            </c:spPr>
          </c:marker>
          <c:cat>
            <c:strRef>
              <c:f>'Loan Calculator'!$C$26:$C$264</c:f>
              <c:strCache>
                <c:ptCount val="110"/>
                <c:pt idx="0">
                  <c:v>9-Feb-2011</c:v>
                </c:pt>
                <c:pt idx="1">
                  <c:v>9-Mar-2011</c:v>
                </c:pt>
                <c:pt idx="2">
                  <c:v>9-Apr-2011</c:v>
                </c:pt>
                <c:pt idx="3">
                  <c:v>9-May-2011</c:v>
                </c:pt>
                <c:pt idx="4">
                  <c:v>9-Jun-2011</c:v>
                </c:pt>
                <c:pt idx="5">
                  <c:v>9-Jul-2011</c:v>
                </c:pt>
                <c:pt idx="6">
                  <c:v>9-Aug-2011</c:v>
                </c:pt>
                <c:pt idx="7">
                  <c:v>9-Sep-2011</c:v>
                </c:pt>
                <c:pt idx="8">
                  <c:v>9-Oct-2011</c:v>
                </c:pt>
                <c:pt idx="9">
                  <c:v>9-Nov-2011</c:v>
                </c:pt>
                <c:pt idx="10">
                  <c:v>9-Dec-2011</c:v>
                </c:pt>
                <c:pt idx="11">
                  <c:v>9-Jan-2012</c:v>
                </c:pt>
                <c:pt idx="12">
                  <c:v>9-Feb-2012</c:v>
                </c:pt>
                <c:pt idx="13">
                  <c:v>9-Mar-2012</c:v>
                </c:pt>
                <c:pt idx="14">
                  <c:v>9-Apr-2012</c:v>
                </c:pt>
                <c:pt idx="15">
                  <c:v>9-May-2012</c:v>
                </c:pt>
                <c:pt idx="16">
                  <c:v>9-Jun-2012</c:v>
                </c:pt>
                <c:pt idx="17">
                  <c:v>9-Jul-2012</c:v>
                </c:pt>
                <c:pt idx="18">
                  <c:v>9-Aug-2012</c:v>
                </c:pt>
                <c:pt idx="19">
                  <c:v>9-Sep-2012</c:v>
                </c:pt>
                <c:pt idx="20">
                  <c:v>9-Oct-2012</c:v>
                </c:pt>
                <c:pt idx="21">
                  <c:v>9-Nov-2012</c:v>
                </c:pt>
                <c:pt idx="22">
                  <c:v>9-Dec-2012</c:v>
                </c:pt>
                <c:pt idx="23">
                  <c:v>9-Jan-2013</c:v>
                </c:pt>
                <c:pt idx="24">
                  <c:v>9-Feb-2013</c:v>
                </c:pt>
                <c:pt idx="25">
                  <c:v>9-Mar-2013</c:v>
                </c:pt>
                <c:pt idx="26">
                  <c:v>9-Apr-2013</c:v>
                </c:pt>
                <c:pt idx="27">
                  <c:v>9-May-2013</c:v>
                </c:pt>
                <c:pt idx="28">
                  <c:v>9-Jun-2013</c:v>
                </c:pt>
                <c:pt idx="29">
                  <c:v>9-Jul-2013</c:v>
                </c:pt>
                <c:pt idx="30">
                  <c:v>9-Aug-2013</c:v>
                </c:pt>
                <c:pt idx="31">
                  <c:v>9-Sep-2013</c:v>
                </c:pt>
                <c:pt idx="32">
                  <c:v>9-Oct-2013</c:v>
                </c:pt>
                <c:pt idx="33">
                  <c:v>9-Nov-2013</c:v>
                </c:pt>
                <c:pt idx="34">
                  <c:v>9-Dec-2013</c:v>
                </c:pt>
                <c:pt idx="35">
                  <c:v>9-Jan-2014</c:v>
                </c:pt>
                <c:pt idx="36">
                  <c:v>9-Feb-2014</c:v>
                </c:pt>
                <c:pt idx="37">
                  <c:v>9-Mar-2014</c:v>
                </c:pt>
                <c:pt idx="38">
                  <c:v>9-Apr-2014</c:v>
                </c:pt>
                <c:pt idx="39">
                  <c:v>9-May-2014</c:v>
                </c:pt>
                <c:pt idx="40">
                  <c:v>9-Jun-2014</c:v>
                </c:pt>
                <c:pt idx="41">
                  <c:v>9-Jul-2014</c:v>
                </c:pt>
                <c:pt idx="42">
                  <c:v>9-Aug-2014</c:v>
                </c:pt>
                <c:pt idx="43">
                  <c:v>9-Sep-2014</c:v>
                </c:pt>
                <c:pt idx="44">
                  <c:v>9-Oct-2014</c:v>
                </c:pt>
                <c:pt idx="45">
                  <c:v>9-Nov-2014</c:v>
                </c:pt>
                <c:pt idx="46">
                  <c:v>9-Dec-2014</c:v>
                </c:pt>
                <c:pt idx="47">
                  <c:v>9-Jan-2015</c:v>
                </c:pt>
                <c:pt idx="48">
                  <c:v>9-Feb-2015</c:v>
                </c:pt>
                <c:pt idx="49">
                  <c:v>9-Mar-2015</c:v>
                </c:pt>
                <c:pt idx="50">
                  <c:v>9-Apr-2015</c:v>
                </c:pt>
                <c:pt idx="51">
                  <c:v>9-May-2015</c:v>
                </c:pt>
                <c:pt idx="52">
                  <c:v>9-Jun-2015</c:v>
                </c:pt>
                <c:pt idx="53">
                  <c:v>9-Jul-2015</c:v>
                </c:pt>
                <c:pt idx="54">
                  <c:v>9-Aug-2015</c:v>
                </c:pt>
                <c:pt idx="55">
                  <c:v>9-Sep-2015</c:v>
                </c:pt>
                <c:pt idx="56">
                  <c:v>9-Oct-2015</c:v>
                </c:pt>
                <c:pt idx="57">
                  <c:v>9-Nov-2015</c:v>
                </c:pt>
                <c:pt idx="58">
                  <c:v>9-Dec-2015</c:v>
                </c:pt>
                <c:pt idx="59">
                  <c:v>9-Jan-2016</c:v>
                </c:pt>
                <c:pt idx="60">
                  <c:v>9-Feb-2016</c:v>
                </c:pt>
                <c:pt idx="61">
                  <c:v>9-Mar-2016</c:v>
                </c:pt>
                <c:pt idx="62">
                  <c:v>9-Apr-2016</c:v>
                </c:pt>
                <c:pt idx="63">
                  <c:v>9-May-2016</c:v>
                </c:pt>
                <c:pt idx="64">
                  <c:v>9-Jun-2016</c:v>
                </c:pt>
                <c:pt idx="65">
                  <c:v>9-Jul-2016</c:v>
                </c:pt>
                <c:pt idx="66">
                  <c:v>9-Aug-2016</c:v>
                </c:pt>
                <c:pt idx="67">
                  <c:v>9-Sep-2016</c:v>
                </c:pt>
                <c:pt idx="68">
                  <c:v>9-Oct-2016</c:v>
                </c:pt>
                <c:pt idx="69">
                  <c:v>9-Nov-2016</c:v>
                </c:pt>
                <c:pt idx="70">
                  <c:v>9-Dec-2016</c:v>
                </c:pt>
                <c:pt idx="71">
                  <c:v>9-Jan-2017</c:v>
                </c:pt>
                <c:pt idx="72">
                  <c:v>9-Feb-2017</c:v>
                </c:pt>
                <c:pt idx="73">
                  <c:v>9-Mar-2017</c:v>
                </c:pt>
                <c:pt idx="74">
                  <c:v>9-Apr-2017</c:v>
                </c:pt>
                <c:pt idx="75">
                  <c:v>9-May-2017</c:v>
                </c:pt>
                <c:pt idx="76">
                  <c:v>9-Jun-2017</c:v>
                </c:pt>
                <c:pt idx="77">
                  <c:v>9-Jul-2017</c:v>
                </c:pt>
                <c:pt idx="78">
                  <c:v>9-Aug-2017</c:v>
                </c:pt>
                <c:pt idx="79">
                  <c:v>9-Sep-2017</c:v>
                </c:pt>
                <c:pt idx="80">
                  <c:v>9-Oct-2017</c:v>
                </c:pt>
                <c:pt idx="81">
                  <c:v>9-Nov-2017</c:v>
                </c:pt>
                <c:pt idx="82">
                  <c:v>9-Dec-2017</c:v>
                </c:pt>
                <c:pt idx="83">
                  <c:v>9-Jan-2018</c:v>
                </c:pt>
                <c:pt idx="84">
                  <c:v>9-Feb-2018</c:v>
                </c:pt>
                <c:pt idx="85">
                  <c:v>9-Mar-2018</c:v>
                </c:pt>
                <c:pt idx="86">
                  <c:v>9-Apr-2018</c:v>
                </c:pt>
                <c:pt idx="87">
                  <c:v>9-May-2018</c:v>
                </c:pt>
                <c:pt idx="88">
                  <c:v>9-Jun-2018</c:v>
                </c:pt>
                <c:pt idx="89">
                  <c:v>9-Jul-2018</c:v>
                </c:pt>
                <c:pt idx="90">
                  <c:v>9-Aug-2018</c:v>
                </c:pt>
                <c:pt idx="91">
                  <c:v>9-Sep-2018</c:v>
                </c:pt>
                <c:pt idx="92">
                  <c:v>9-Oct-2018</c:v>
                </c:pt>
                <c:pt idx="93">
                  <c:v>9-Nov-2018</c:v>
                </c:pt>
                <c:pt idx="94">
                  <c:v>9-Dec-2018</c:v>
                </c:pt>
                <c:pt idx="95">
                  <c:v>9-Jan-2019</c:v>
                </c:pt>
                <c:pt idx="96">
                  <c:v>9-Feb-2019</c:v>
                </c:pt>
                <c:pt idx="97">
                  <c:v>9-Mar-2019</c:v>
                </c:pt>
                <c:pt idx="98">
                  <c:v>9-Apr-2019</c:v>
                </c:pt>
                <c:pt idx="99">
                  <c:v>9-May-2019</c:v>
                </c:pt>
                <c:pt idx="100">
                  <c:v>9-Jun-2019</c:v>
                </c:pt>
                <c:pt idx="101">
                  <c:v>9-Jul-2019</c:v>
                </c:pt>
                <c:pt idx="102">
                  <c:v>9-Aug-2019</c:v>
                </c:pt>
                <c:pt idx="103">
                  <c:v>9-Sep-2019</c:v>
                </c:pt>
                <c:pt idx="104">
                  <c:v>9-Oct-2019</c:v>
                </c:pt>
                <c:pt idx="105">
                  <c:v>9-Nov-2019</c:v>
                </c:pt>
                <c:pt idx="106">
                  <c:v>9-Dec-2019</c:v>
                </c:pt>
                <c:pt idx="107">
                  <c:v>9-Jan-2020</c:v>
                </c:pt>
                <c:pt idx="108">
                  <c:v>9-Feb-2020</c:v>
                </c:pt>
                <c:pt idx="109">
                  <c:v>9-Mar-2020</c:v>
                </c:pt>
              </c:strCache>
            </c:strRef>
          </c:cat>
          <c:val>
            <c:numRef>
              <c:f>'Loan Calculator'!$E$25:$E$264</c:f>
              <c:numCache>
                <c:formatCode>#,##0.00\ ;" ("#,##0.00\);" -"#\ ;@\ </c:formatCode>
                <c:ptCount val="240"/>
                <c:pt idx="0">
                  <c:v>5077.07</c:v>
                </c:pt>
                <c:pt idx="1">
                  <c:v>14271.510000000002</c:v>
                </c:pt>
                <c:pt idx="2">
                  <c:v>14411.260000000002</c:v>
                </c:pt>
                <c:pt idx="3">
                  <c:v>14552.370000000003</c:v>
                </c:pt>
                <c:pt idx="4">
                  <c:v>14694.86</c:v>
                </c:pt>
                <c:pt idx="5">
                  <c:v>14838.750000000004</c:v>
                </c:pt>
                <c:pt idx="6">
                  <c:v>14984.04</c:v>
                </c:pt>
                <c:pt idx="7">
                  <c:v>15130.760000000002</c:v>
                </c:pt>
                <c:pt idx="8">
                  <c:v>15278.920000000002</c:v>
                </c:pt>
                <c:pt idx="9">
                  <c:v>15428.52</c:v>
                </c:pt>
                <c:pt idx="10">
                  <c:v>15579.590000000004</c:v>
                </c:pt>
                <c:pt idx="11">
                  <c:v>15732.140000000003</c:v>
                </c:pt>
                <c:pt idx="12">
                  <c:v>15886.190000000002</c:v>
                </c:pt>
                <c:pt idx="13">
                  <c:v>16041.740000000002</c:v>
                </c:pt>
                <c:pt idx="14">
                  <c:v>16198.810000000001</c:v>
                </c:pt>
                <c:pt idx="15">
                  <c:v>16357.43</c:v>
                </c:pt>
                <c:pt idx="16">
                  <c:v>16517.590000000004</c:v>
                </c:pt>
                <c:pt idx="17">
                  <c:v>16679.330000000002</c:v>
                </c:pt>
                <c:pt idx="18">
                  <c:v>16842.650000000001</c:v>
                </c:pt>
                <c:pt idx="19">
                  <c:v>17007.570000000003</c:v>
                </c:pt>
                <c:pt idx="20">
                  <c:v>17174.100000000002</c:v>
                </c:pt>
                <c:pt idx="21">
                  <c:v>17342.260000000002</c:v>
                </c:pt>
                <c:pt idx="22">
                  <c:v>17512.070000000003</c:v>
                </c:pt>
                <c:pt idx="23">
                  <c:v>17683.54</c:v>
                </c:pt>
                <c:pt idx="24">
                  <c:v>17856.690000000002</c:v>
                </c:pt>
                <c:pt idx="25">
                  <c:v>18031.54</c:v>
                </c:pt>
                <c:pt idx="26">
                  <c:v>18208.100000000002</c:v>
                </c:pt>
                <c:pt idx="27">
                  <c:v>18386.390000000003</c:v>
                </c:pt>
                <c:pt idx="28">
                  <c:v>18566.420000000002</c:v>
                </c:pt>
                <c:pt idx="29">
                  <c:v>18748.22</c:v>
                </c:pt>
                <c:pt idx="30">
                  <c:v>18931.79</c:v>
                </c:pt>
                <c:pt idx="31">
                  <c:v>19117.170000000002</c:v>
                </c:pt>
                <c:pt idx="32">
                  <c:v>19304.36</c:v>
                </c:pt>
                <c:pt idx="33">
                  <c:v>19493.38</c:v>
                </c:pt>
                <c:pt idx="34">
                  <c:v>19684.250000000004</c:v>
                </c:pt>
                <c:pt idx="35">
                  <c:v>19876.990000000002</c:v>
                </c:pt>
                <c:pt idx="36">
                  <c:v>20071.620000000003</c:v>
                </c:pt>
                <c:pt idx="37">
                  <c:v>20268.160000000003</c:v>
                </c:pt>
                <c:pt idx="38">
                  <c:v>20466.61</c:v>
                </c:pt>
                <c:pt idx="39">
                  <c:v>20667.02</c:v>
                </c:pt>
                <c:pt idx="40">
                  <c:v>20869.38</c:v>
                </c:pt>
                <c:pt idx="41">
                  <c:v>21073.730000000003</c:v>
                </c:pt>
                <c:pt idx="42">
                  <c:v>21280.070000000003</c:v>
                </c:pt>
                <c:pt idx="43">
                  <c:v>21488.440000000002</c:v>
                </c:pt>
                <c:pt idx="44">
                  <c:v>21698.850000000002</c:v>
                </c:pt>
                <c:pt idx="45">
                  <c:v>21911.320000000003</c:v>
                </c:pt>
                <c:pt idx="46">
                  <c:v>22125.870000000003</c:v>
                </c:pt>
                <c:pt idx="47">
                  <c:v>22342.510000000002</c:v>
                </c:pt>
                <c:pt idx="48">
                  <c:v>22561.29</c:v>
                </c:pt>
                <c:pt idx="49">
                  <c:v>22782.2</c:v>
                </c:pt>
                <c:pt idx="50">
                  <c:v>23005.27</c:v>
                </c:pt>
                <c:pt idx="51">
                  <c:v>23230.530000000002</c:v>
                </c:pt>
                <c:pt idx="52">
                  <c:v>23458.000000000004</c:v>
                </c:pt>
                <c:pt idx="53">
                  <c:v>23687.690000000002</c:v>
                </c:pt>
                <c:pt idx="54">
                  <c:v>23919.63</c:v>
                </c:pt>
                <c:pt idx="55">
                  <c:v>24153.850000000002</c:v>
                </c:pt>
                <c:pt idx="56">
                  <c:v>24390.350000000002</c:v>
                </c:pt>
                <c:pt idx="57">
                  <c:v>24629.18</c:v>
                </c:pt>
                <c:pt idx="58">
                  <c:v>24870.340000000004</c:v>
                </c:pt>
                <c:pt idx="59">
                  <c:v>25113.86</c:v>
                </c:pt>
                <c:pt idx="60">
                  <c:v>25359.770000000004</c:v>
                </c:pt>
                <c:pt idx="61">
                  <c:v>25608.080000000002</c:v>
                </c:pt>
                <c:pt idx="62">
                  <c:v>25858.83</c:v>
                </c:pt>
                <c:pt idx="63">
                  <c:v>26112.030000000002</c:v>
                </c:pt>
                <c:pt idx="64">
                  <c:v>26367.710000000003</c:v>
                </c:pt>
                <c:pt idx="65">
                  <c:v>26625.89</c:v>
                </c:pt>
                <c:pt idx="66">
                  <c:v>26886.600000000002</c:v>
                </c:pt>
                <c:pt idx="67">
                  <c:v>27149.870000000003</c:v>
                </c:pt>
                <c:pt idx="68">
                  <c:v>27415.710000000003</c:v>
                </c:pt>
                <c:pt idx="69">
                  <c:v>27684.15</c:v>
                </c:pt>
                <c:pt idx="70">
                  <c:v>27955.230000000003</c:v>
                </c:pt>
                <c:pt idx="71">
                  <c:v>28228.960000000003</c:v>
                </c:pt>
                <c:pt idx="72">
                  <c:v>28505.370000000003</c:v>
                </c:pt>
                <c:pt idx="73">
                  <c:v>28784.480000000003</c:v>
                </c:pt>
                <c:pt idx="74">
                  <c:v>29066.33</c:v>
                </c:pt>
                <c:pt idx="75">
                  <c:v>29350.940000000002</c:v>
                </c:pt>
                <c:pt idx="76">
                  <c:v>29638.33</c:v>
                </c:pt>
                <c:pt idx="77">
                  <c:v>29928.54</c:v>
                </c:pt>
                <c:pt idx="78">
                  <c:v>30221.590000000004</c:v>
                </c:pt>
                <c:pt idx="79">
                  <c:v>30517.510000000002</c:v>
                </c:pt>
                <c:pt idx="80">
                  <c:v>30816.33</c:v>
                </c:pt>
                <c:pt idx="81">
                  <c:v>31118.07</c:v>
                </c:pt>
                <c:pt idx="82">
                  <c:v>31422.770000000004</c:v>
                </c:pt>
                <c:pt idx="83">
                  <c:v>31730.450000000004</c:v>
                </c:pt>
                <c:pt idx="84">
                  <c:v>32041.14</c:v>
                </c:pt>
                <c:pt idx="85">
                  <c:v>32354.880000000005</c:v>
                </c:pt>
                <c:pt idx="86">
                  <c:v>32671.690000000002</c:v>
                </c:pt>
                <c:pt idx="87">
                  <c:v>32991.600000000006</c:v>
                </c:pt>
                <c:pt idx="88">
                  <c:v>33314.639999999999</c:v>
                </c:pt>
                <c:pt idx="89">
                  <c:v>33640.850000000006</c:v>
                </c:pt>
                <c:pt idx="90">
                  <c:v>33970.25</c:v>
                </c:pt>
                <c:pt idx="91">
                  <c:v>34302.870000000003</c:v>
                </c:pt>
                <c:pt idx="92">
                  <c:v>34638.75</c:v>
                </c:pt>
                <c:pt idx="93">
                  <c:v>34977.93</c:v>
                </c:pt>
                <c:pt idx="94">
                  <c:v>35320.42</c:v>
                </c:pt>
                <c:pt idx="95">
                  <c:v>35666.26</c:v>
                </c:pt>
                <c:pt idx="96">
                  <c:v>36015.5</c:v>
                </c:pt>
                <c:pt idx="97">
                  <c:v>36368.15</c:v>
                </c:pt>
                <c:pt idx="98">
                  <c:v>36724.25</c:v>
                </c:pt>
                <c:pt idx="99">
                  <c:v>37083.840000000004</c:v>
                </c:pt>
                <c:pt idx="100">
                  <c:v>37446.959999999999</c:v>
                </c:pt>
                <c:pt idx="101">
                  <c:v>37813.620000000003</c:v>
                </c:pt>
                <c:pt idx="102">
                  <c:v>38183.880000000005</c:v>
                </c:pt>
                <c:pt idx="103">
                  <c:v>38557.770000000004</c:v>
                </c:pt>
                <c:pt idx="104">
                  <c:v>38935.310000000005</c:v>
                </c:pt>
                <c:pt idx="105">
                  <c:v>39316.550000000003</c:v>
                </c:pt>
                <c:pt idx="106">
                  <c:v>39701.53</c:v>
                </c:pt>
                <c:pt idx="107">
                  <c:v>40090.270000000004</c:v>
                </c:pt>
                <c:pt idx="108">
                  <c:v>40482.82</c:v>
                </c:pt>
                <c:pt idx="109">
                  <c:v>40879.22</c:v>
                </c:pt>
                <c:pt idx="110">
                  <c:v>38452.870000000003</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numCache>
            </c:numRef>
          </c:val>
          <c:smooth val="0"/>
        </c:ser>
        <c:ser>
          <c:idx val="1"/>
          <c:order val="1"/>
          <c:tx>
            <c:strRef>
              <c:f>'Loan Calculator'!$F$23</c:f>
              <c:strCache>
                <c:ptCount val="1"/>
                <c:pt idx="0">
                  <c:v>Interest</c:v>
                </c:pt>
              </c:strCache>
            </c:strRef>
          </c:tx>
          <c:spPr>
            <a:ln w="38100">
              <a:solidFill>
                <a:srgbClr val="FF420E"/>
              </a:solidFill>
              <a:prstDash val="solid"/>
            </a:ln>
          </c:spPr>
          <c:marker>
            <c:symbol val="square"/>
            <c:size val="7"/>
            <c:spPr>
              <a:solidFill>
                <a:srgbClr val="FF420E"/>
              </a:solidFill>
              <a:ln>
                <a:solidFill>
                  <a:srgbClr val="FF420E"/>
                </a:solidFill>
                <a:prstDash val="solid"/>
              </a:ln>
            </c:spPr>
          </c:marker>
          <c:cat>
            <c:strRef>
              <c:f>'Loan Calculator'!$C$26:$C$264</c:f>
              <c:strCache>
                <c:ptCount val="110"/>
                <c:pt idx="0">
                  <c:v>9-Feb-2011</c:v>
                </c:pt>
                <c:pt idx="1">
                  <c:v>9-Mar-2011</c:v>
                </c:pt>
                <c:pt idx="2">
                  <c:v>9-Apr-2011</c:v>
                </c:pt>
                <c:pt idx="3">
                  <c:v>9-May-2011</c:v>
                </c:pt>
                <c:pt idx="4">
                  <c:v>9-Jun-2011</c:v>
                </c:pt>
                <c:pt idx="5">
                  <c:v>9-Jul-2011</c:v>
                </c:pt>
                <c:pt idx="6">
                  <c:v>9-Aug-2011</c:v>
                </c:pt>
                <c:pt idx="7">
                  <c:v>9-Sep-2011</c:v>
                </c:pt>
                <c:pt idx="8">
                  <c:v>9-Oct-2011</c:v>
                </c:pt>
                <c:pt idx="9">
                  <c:v>9-Nov-2011</c:v>
                </c:pt>
                <c:pt idx="10">
                  <c:v>9-Dec-2011</c:v>
                </c:pt>
                <c:pt idx="11">
                  <c:v>9-Jan-2012</c:v>
                </c:pt>
                <c:pt idx="12">
                  <c:v>9-Feb-2012</c:v>
                </c:pt>
                <c:pt idx="13">
                  <c:v>9-Mar-2012</c:v>
                </c:pt>
                <c:pt idx="14">
                  <c:v>9-Apr-2012</c:v>
                </c:pt>
                <c:pt idx="15">
                  <c:v>9-May-2012</c:v>
                </c:pt>
                <c:pt idx="16">
                  <c:v>9-Jun-2012</c:v>
                </c:pt>
                <c:pt idx="17">
                  <c:v>9-Jul-2012</c:v>
                </c:pt>
                <c:pt idx="18">
                  <c:v>9-Aug-2012</c:v>
                </c:pt>
                <c:pt idx="19">
                  <c:v>9-Sep-2012</c:v>
                </c:pt>
                <c:pt idx="20">
                  <c:v>9-Oct-2012</c:v>
                </c:pt>
                <c:pt idx="21">
                  <c:v>9-Nov-2012</c:v>
                </c:pt>
                <c:pt idx="22">
                  <c:v>9-Dec-2012</c:v>
                </c:pt>
                <c:pt idx="23">
                  <c:v>9-Jan-2013</c:v>
                </c:pt>
                <c:pt idx="24">
                  <c:v>9-Feb-2013</c:v>
                </c:pt>
                <c:pt idx="25">
                  <c:v>9-Mar-2013</c:v>
                </c:pt>
                <c:pt idx="26">
                  <c:v>9-Apr-2013</c:v>
                </c:pt>
                <c:pt idx="27">
                  <c:v>9-May-2013</c:v>
                </c:pt>
                <c:pt idx="28">
                  <c:v>9-Jun-2013</c:v>
                </c:pt>
                <c:pt idx="29">
                  <c:v>9-Jul-2013</c:v>
                </c:pt>
                <c:pt idx="30">
                  <c:v>9-Aug-2013</c:v>
                </c:pt>
                <c:pt idx="31">
                  <c:v>9-Sep-2013</c:v>
                </c:pt>
                <c:pt idx="32">
                  <c:v>9-Oct-2013</c:v>
                </c:pt>
                <c:pt idx="33">
                  <c:v>9-Nov-2013</c:v>
                </c:pt>
                <c:pt idx="34">
                  <c:v>9-Dec-2013</c:v>
                </c:pt>
                <c:pt idx="35">
                  <c:v>9-Jan-2014</c:v>
                </c:pt>
                <c:pt idx="36">
                  <c:v>9-Feb-2014</c:v>
                </c:pt>
                <c:pt idx="37">
                  <c:v>9-Mar-2014</c:v>
                </c:pt>
                <c:pt idx="38">
                  <c:v>9-Apr-2014</c:v>
                </c:pt>
                <c:pt idx="39">
                  <c:v>9-May-2014</c:v>
                </c:pt>
                <c:pt idx="40">
                  <c:v>9-Jun-2014</c:v>
                </c:pt>
                <c:pt idx="41">
                  <c:v>9-Jul-2014</c:v>
                </c:pt>
                <c:pt idx="42">
                  <c:v>9-Aug-2014</c:v>
                </c:pt>
                <c:pt idx="43">
                  <c:v>9-Sep-2014</c:v>
                </c:pt>
                <c:pt idx="44">
                  <c:v>9-Oct-2014</c:v>
                </c:pt>
                <c:pt idx="45">
                  <c:v>9-Nov-2014</c:v>
                </c:pt>
                <c:pt idx="46">
                  <c:v>9-Dec-2014</c:v>
                </c:pt>
                <c:pt idx="47">
                  <c:v>9-Jan-2015</c:v>
                </c:pt>
                <c:pt idx="48">
                  <c:v>9-Feb-2015</c:v>
                </c:pt>
                <c:pt idx="49">
                  <c:v>9-Mar-2015</c:v>
                </c:pt>
                <c:pt idx="50">
                  <c:v>9-Apr-2015</c:v>
                </c:pt>
                <c:pt idx="51">
                  <c:v>9-May-2015</c:v>
                </c:pt>
                <c:pt idx="52">
                  <c:v>9-Jun-2015</c:v>
                </c:pt>
                <c:pt idx="53">
                  <c:v>9-Jul-2015</c:v>
                </c:pt>
                <c:pt idx="54">
                  <c:v>9-Aug-2015</c:v>
                </c:pt>
                <c:pt idx="55">
                  <c:v>9-Sep-2015</c:v>
                </c:pt>
                <c:pt idx="56">
                  <c:v>9-Oct-2015</c:v>
                </c:pt>
                <c:pt idx="57">
                  <c:v>9-Nov-2015</c:v>
                </c:pt>
                <c:pt idx="58">
                  <c:v>9-Dec-2015</c:v>
                </c:pt>
                <c:pt idx="59">
                  <c:v>9-Jan-2016</c:v>
                </c:pt>
                <c:pt idx="60">
                  <c:v>9-Feb-2016</c:v>
                </c:pt>
                <c:pt idx="61">
                  <c:v>9-Mar-2016</c:v>
                </c:pt>
                <c:pt idx="62">
                  <c:v>9-Apr-2016</c:v>
                </c:pt>
                <c:pt idx="63">
                  <c:v>9-May-2016</c:v>
                </c:pt>
                <c:pt idx="64">
                  <c:v>9-Jun-2016</c:v>
                </c:pt>
                <c:pt idx="65">
                  <c:v>9-Jul-2016</c:v>
                </c:pt>
                <c:pt idx="66">
                  <c:v>9-Aug-2016</c:v>
                </c:pt>
                <c:pt idx="67">
                  <c:v>9-Sep-2016</c:v>
                </c:pt>
                <c:pt idx="68">
                  <c:v>9-Oct-2016</c:v>
                </c:pt>
                <c:pt idx="69">
                  <c:v>9-Nov-2016</c:v>
                </c:pt>
                <c:pt idx="70">
                  <c:v>9-Dec-2016</c:v>
                </c:pt>
                <c:pt idx="71">
                  <c:v>9-Jan-2017</c:v>
                </c:pt>
                <c:pt idx="72">
                  <c:v>9-Feb-2017</c:v>
                </c:pt>
                <c:pt idx="73">
                  <c:v>9-Mar-2017</c:v>
                </c:pt>
                <c:pt idx="74">
                  <c:v>9-Apr-2017</c:v>
                </c:pt>
                <c:pt idx="75">
                  <c:v>9-May-2017</c:v>
                </c:pt>
                <c:pt idx="76">
                  <c:v>9-Jun-2017</c:v>
                </c:pt>
                <c:pt idx="77">
                  <c:v>9-Jul-2017</c:v>
                </c:pt>
                <c:pt idx="78">
                  <c:v>9-Aug-2017</c:v>
                </c:pt>
                <c:pt idx="79">
                  <c:v>9-Sep-2017</c:v>
                </c:pt>
                <c:pt idx="80">
                  <c:v>9-Oct-2017</c:v>
                </c:pt>
                <c:pt idx="81">
                  <c:v>9-Nov-2017</c:v>
                </c:pt>
                <c:pt idx="82">
                  <c:v>9-Dec-2017</c:v>
                </c:pt>
                <c:pt idx="83">
                  <c:v>9-Jan-2018</c:v>
                </c:pt>
                <c:pt idx="84">
                  <c:v>9-Feb-2018</c:v>
                </c:pt>
                <c:pt idx="85">
                  <c:v>9-Mar-2018</c:v>
                </c:pt>
                <c:pt idx="86">
                  <c:v>9-Apr-2018</c:v>
                </c:pt>
                <c:pt idx="87">
                  <c:v>9-May-2018</c:v>
                </c:pt>
                <c:pt idx="88">
                  <c:v>9-Jun-2018</c:v>
                </c:pt>
                <c:pt idx="89">
                  <c:v>9-Jul-2018</c:v>
                </c:pt>
                <c:pt idx="90">
                  <c:v>9-Aug-2018</c:v>
                </c:pt>
                <c:pt idx="91">
                  <c:v>9-Sep-2018</c:v>
                </c:pt>
                <c:pt idx="92">
                  <c:v>9-Oct-2018</c:v>
                </c:pt>
                <c:pt idx="93">
                  <c:v>9-Nov-2018</c:v>
                </c:pt>
                <c:pt idx="94">
                  <c:v>9-Dec-2018</c:v>
                </c:pt>
                <c:pt idx="95">
                  <c:v>9-Jan-2019</c:v>
                </c:pt>
                <c:pt idx="96">
                  <c:v>9-Feb-2019</c:v>
                </c:pt>
                <c:pt idx="97">
                  <c:v>9-Mar-2019</c:v>
                </c:pt>
                <c:pt idx="98">
                  <c:v>9-Apr-2019</c:v>
                </c:pt>
                <c:pt idx="99">
                  <c:v>9-May-2019</c:v>
                </c:pt>
                <c:pt idx="100">
                  <c:v>9-Jun-2019</c:v>
                </c:pt>
                <c:pt idx="101">
                  <c:v>9-Jul-2019</c:v>
                </c:pt>
                <c:pt idx="102">
                  <c:v>9-Aug-2019</c:v>
                </c:pt>
                <c:pt idx="103">
                  <c:v>9-Sep-2019</c:v>
                </c:pt>
                <c:pt idx="104">
                  <c:v>9-Oct-2019</c:v>
                </c:pt>
                <c:pt idx="105">
                  <c:v>9-Nov-2019</c:v>
                </c:pt>
                <c:pt idx="106">
                  <c:v>9-Dec-2019</c:v>
                </c:pt>
                <c:pt idx="107">
                  <c:v>9-Jan-2020</c:v>
                </c:pt>
                <c:pt idx="108">
                  <c:v>9-Feb-2020</c:v>
                </c:pt>
                <c:pt idx="109">
                  <c:v>9-Mar-2020</c:v>
                </c:pt>
              </c:strCache>
            </c:strRef>
          </c:cat>
          <c:val>
            <c:numRef>
              <c:f>'Loan Calculator'!$F$25:$F$264</c:f>
              <c:numCache>
                <c:formatCode>#,##0.00\ ;" ("#,##0.00\);" -"#\ ;@\ </c:formatCode>
                <c:ptCount val="240"/>
                <c:pt idx="0">
                  <c:v>36578.94</c:v>
                </c:pt>
                <c:pt idx="1">
                  <c:v>27384.5</c:v>
                </c:pt>
                <c:pt idx="2">
                  <c:v>27244.75</c:v>
                </c:pt>
                <c:pt idx="3">
                  <c:v>27103.64</c:v>
                </c:pt>
                <c:pt idx="4">
                  <c:v>26961.15</c:v>
                </c:pt>
                <c:pt idx="5">
                  <c:v>26817.26</c:v>
                </c:pt>
                <c:pt idx="6">
                  <c:v>26671.97</c:v>
                </c:pt>
                <c:pt idx="7">
                  <c:v>26525.25</c:v>
                </c:pt>
                <c:pt idx="8">
                  <c:v>26377.09</c:v>
                </c:pt>
                <c:pt idx="9">
                  <c:v>26227.49</c:v>
                </c:pt>
                <c:pt idx="10">
                  <c:v>26076.42</c:v>
                </c:pt>
                <c:pt idx="11">
                  <c:v>25923.87</c:v>
                </c:pt>
                <c:pt idx="12">
                  <c:v>25769.82</c:v>
                </c:pt>
                <c:pt idx="13">
                  <c:v>25614.27</c:v>
                </c:pt>
                <c:pt idx="14">
                  <c:v>25457.200000000001</c:v>
                </c:pt>
                <c:pt idx="15">
                  <c:v>25298.58</c:v>
                </c:pt>
                <c:pt idx="16">
                  <c:v>25138.42</c:v>
                </c:pt>
                <c:pt idx="17">
                  <c:v>24976.68</c:v>
                </c:pt>
                <c:pt idx="18">
                  <c:v>24813.360000000001</c:v>
                </c:pt>
                <c:pt idx="19">
                  <c:v>24648.44</c:v>
                </c:pt>
                <c:pt idx="20">
                  <c:v>24481.91</c:v>
                </c:pt>
                <c:pt idx="21">
                  <c:v>24313.75</c:v>
                </c:pt>
                <c:pt idx="22">
                  <c:v>24143.94</c:v>
                </c:pt>
                <c:pt idx="23">
                  <c:v>23972.47</c:v>
                </c:pt>
                <c:pt idx="24">
                  <c:v>23799.32</c:v>
                </c:pt>
                <c:pt idx="25">
                  <c:v>23624.47</c:v>
                </c:pt>
                <c:pt idx="26">
                  <c:v>23447.91</c:v>
                </c:pt>
                <c:pt idx="27">
                  <c:v>23269.62</c:v>
                </c:pt>
                <c:pt idx="28">
                  <c:v>23089.59</c:v>
                </c:pt>
                <c:pt idx="29">
                  <c:v>22907.79</c:v>
                </c:pt>
                <c:pt idx="30">
                  <c:v>22724.22</c:v>
                </c:pt>
                <c:pt idx="31">
                  <c:v>22538.84</c:v>
                </c:pt>
                <c:pt idx="32">
                  <c:v>22351.65</c:v>
                </c:pt>
                <c:pt idx="33">
                  <c:v>22162.63</c:v>
                </c:pt>
                <c:pt idx="34">
                  <c:v>21971.759999999998</c:v>
                </c:pt>
                <c:pt idx="35">
                  <c:v>21779.02</c:v>
                </c:pt>
                <c:pt idx="36">
                  <c:v>21584.39</c:v>
                </c:pt>
                <c:pt idx="37">
                  <c:v>21387.85</c:v>
                </c:pt>
                <c:pt idx="38">
                  <c:v>21189.4</c:v>
                </c:pt>
                <c:pt idx="39">
                  <c:v>20988.99</c:v>
                </c:pt>
                <c:pt idx="40">
                  <c:v>20786.63</c:v>
                </c:pt>
                <c:pt idx="41">
                  <c:v>20582.28</c:v>
                </c:pt>
                <c:pt idx="42">
                  <c:v>20375.939999999999</c:v>
                </c:pt>
                <c:pt idx="43">
                  <c:v>20167.57</c:v>
                </c:pt>
                <c:pt idx="44">
                  <c:v>19957.16</c:v>
                </c:pt>
                <c:pt idx="45">
                  <c:v>19744.689999999999</c:v>
                </c:pt>
                <c:pt idx="46">
                  <c:v>19530.14</c:v>
                </c:pt>
                <c:pt idx="47">
                  <c:v>19313.5</c:v>
                </c:pt>
                <c:pt idx="48">
                  <c:v>19094.72</c:v>
                </c:pt>
                <c:pt idx="49">
                  <c:v>18873.810000000001</c:v>
                </c:pt>
                <c:pt idx="50">
                  <c:v>18650.740000000002</c:v>
                </c:pt>
                <c:pt idx="51">
                  <c:v>18425.48</c:v>
                </c:pt>
                <c:pt idx="52">
                  <c:v>18198.009999999998</c:v>
                </c:pt>
                <c:pt idx="53">
                  <c:v>17968.32</c:v>
                </c:pt>
                <c:pt idx="54">
                  <c:v>17736.38</c:v>
                </c:pt>
                <c:pt idx="55">
                  <c:v>17502.16</c:v>
                </c:pt>
                <c:pt idx="56">
                  <c:v>17265.66</c:v>
                </c:pt>
                <c:pt idx="57">
                  <c:v>17026.830000000002</c:v>
                </c:pt>
                <c:pt idx="58">
                  <c:v>16785.669999999998</c:v>
                </c:pt>
                <c:pt idx="59">
                  <c:v>16542.150000000001</c:v>
                </c:pt>
                <c:pt idx="60">
                  <c:v>16296.24</c:v>
                </c:pt>
                <c:pt idx="61">
                  <c:v>16047.93</c:v>
                </c:pt>
                <c:pt idx="62">
                  <c:v>15797.18</c:v>
                </c:pt>
                <c:pt idx="63">
                  <c:v>15543.98</c:v>
                </c:pt>
                <c:pt idx="64">
                  <c:v>15288.3</c:v>
                </c:pt>
                <c:pt idx="65">
                  <c:v>15030.12</c:v>
                </c:pt>
                <c:pt idx="66">
                  <c:v>14769.41</c:v>
                </c:pt>
                <c:pt idx="67">
                  <c:v>14506.14</c:v>
                </c:pt>
                <c:pt idx="68">
                  <c:v>14240.3</c:v>
                </c:pt>
                <c:pt idx="69">
                  <c:v>13971.86</c:v>
                </c:pt>
                <c:pt idx="70">
                  <c:v>13700.78</c:v>
                </c:pt>
                <c:pt idx="71">
                  <c:v>13427.05</c:v>
                </c:pt>
                <c:pt idx="72">
                  <c:v>13150.64</c:v>
                </c:pt>
                <c:pt idx="73">
                  <c:v>12871.53</c:v>
                </c:pt>
                <c:pt idx="74">
                  <c:v>12589.68</c:v>
                </c:pt>
                <c:pt idx="75">
                  <c:v>12305.07</c:v>
                </c:pt>
                <c:pt idx="76">
                  <c:v>12017.68</c:v>
                </c:pt>
                <c:pt idx="77">
                  <c:v>11727.47</c:v>
                </c:pt>
                <c:pt idx="78">
                  <c:v>11434.42</c:v>
                </c:pt>
                <c:pt idx="79">
                  <c:v>11138.5</c:v>
                </c:pt>
                <c:pt idx="80">
                  <c:v>10839.68</c:v>
                </c:pt>
                <c:pt idx="81">
                  <c:v>10537.94</c:v>
                </c:pt>
                <c:pt idx="82">
                  <c:v>10233.24</c:v>
                </c:pt>
                <c:pt idx="83">
                  <c:v>9925.56</c:v>
                </c:pt>
                <c:pt idx="84">
                  <c:v>9614.8700000000008</c:v>
                </c:pt>
                <c:pt idx="85">
                  <c:v>9301.1299999999992</c:v>
                </c:pt>
                <c:pt idx="86">
                  <c:v>8984.32</c:v>
                </c:pt>
                <c:pt idx="87">
                  <c:v>8664.41</c:v>
                </c:pt>
                <c:pt idx="88">
                  <c:v>8341.3700000000008</c:v>
                </c:pt>
                <c:pt idx="89">
                  <c:v>8015.16</c:v>
                </c:pt>
                <c:pt idx="90">
                  <c:v>7685.76</c:v>
                </c:pt>
                <c:pt idx="91">
                  <c:v>7353.14</c:v>
                </c:pt>
                <c:pt idx="92">
                  <c:v>7017.26</c:v>
                </c:pt>
                <c:pt idx="93">
                  <c:v>6678.08</c:v>
                </c:pt>
                <c:pt idx="94">
                  <c:v>6335.59</c:v>
                </c:pt>
                <c:pt idx="95">
                  <c:v>5989.75</c:v>
                </c:pt>
                <c:pt idx="96">
                  <c:v>5640.51</c:v>
                </c:pt>
                <c:pt idx="97">
                  <c:v>5287.86</c:v>
                </c:pt>
                <c:pt idx="98">
                  <c:v>4931.76</c:v>
                </c:pt>
                <c:pt idx="99">
                  <c:v>4572.17</c:v>
                </c:pt>
                <c:pt idx="100">
                  <c:v>4209.05</c:v>
                </c:pt>
                <c:pt idx="101">
                  <c:v>3842.39</c:v>
                </c:pt>
                <c:pt idx="102">
                  <c:v>3472.13</c:v>
                </c:pt>
                <c:pt idx="103">
                  <c:v>3098.24</c:v>
                </c:pt>
                <c:pt idx="104">
                  <c:v>2720.7</c:v>
                </c:pt>
                <c:pt idx="105">
                  <c:v>2339.46</c:v>
                </c:pt>
                <c:pt idx="106">
                  <c:v>1954.48</c:v>
                </c:pt>
                <c:pt idx="107">
                  <c:v>1565.74</c:v>
                </c:pt>
                <c:pt idx="108">
                  <c:v>1173.19</c:v>
                </c:pt>
                <c:pt idx="109">
                  <c:v>776.79</c:v>
                </c:pt>
                <c:pt idx="110">
                  <c:v>376.52</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numCache>
            </c:numRef>
          </c:val>
          <c:smooth val="0"/>
        </c:ser>
        <c:dLbls>
          <c:showLegendKey val="0"/>
          <c:showVal val="0"/>
          <c:showCatName val="0"/>
          <c:showSerName val="0"/>
          <c:showPercent val="0"/>
          <c:showBubbleSize val="0"/>
        </c:dLbls>
        <c:marker val="1"/>
        <c:smooth val="0"/>
        <c:axId val="191331712"/>
        <c:axId val="191337984"/>
      </c:lineChart>
      <c:catAx>
        <c:axId val="191331712"/>
        <c:scaling>
          <c:orientation val="minMax"/>
        </c:scaling>
        <c:delete val="0"/>
        <c:axPos val="b"/>
        <c:numFmt formatCode="General" sourceLinked="1"/>
        <c:majorTickMark val="out"/>
        <c:minorTickMark val="none"/>
        <c:tickLblPos val="low"/>
        <c:spPr>
          <a:ln w="3175">
            <a:solidFill>
              <a:srgbClr val="B3B3B3"/>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91337984"/>
        <c:crosses val="autoZero"/>
        <c:auto val="1"/>
        <c:lblAlgn val="ctr"/>
        <c:lblOffset val="100"/>
        <c:tickLblSkip val="16"/>
        <c:tickMarkSkip val="1"/>
        <c:noMultiLvlLbl val="0"/>
      </c:catAx>
      <c:valAx>
        <c:axId val="191337984"/>
        <c:scaling>
          <c:orientation val="minMax"/>
        </c:scaling>
        <c:delete val="0"/>
        <c:axPos val="l"/>
        <c:majorGridlines>
          <c:spPr>
            <a:ln w="3175">
              <a:solidFill>
                <a:srgbClr val="B3B3B3"/>
              </a:solidFill>
              <a:prstDash val="solid"/>
            </a:ln>
          </c:spPr>
        </c:majorGridlines>
        <c:numFmt formatCode="#,##0.00\ ;&quot; (&quot;#,##0.00\);&quot; -&quot;#\ ;@\ " sourceLinked="1"/>
        <c:majorTickMark val="out"/>
        <c:minorTickMark val="none"/>
        <c:tickLblPos val="low"/>
        <c:spPr>
          <a:ln w="3175">
            <a:solidFill>
              <a:srgbClr val="B3B3B3"/>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91331712"/>
        <c:crosses val="autoZero"/>
        <c:crossBetween val="between"/>
      </c:valAx>
      <c:spPr>
        <a:noFill/>
        <a:ln w="3175">
          <a:solidFill>
            <a:srgbClr val="B3B3B3"/>
          </a:solidFill>
          <a:prstDash val="solid"/>
        </a:ln>
      </c:spPr>
    </c:plotArea>
    <c:legend>
      <c:legendPos val="b"/>
      <c:layout>
        <c:manualLayout>
          <c:xMode val="edge"/>
          <c:yMode val="edge"/>
          <c:x val="0.40738299274884776"/>
          <c:y val="0.91015169194865808"/>
          <c:w val="0.29466051417270972"/>
          <c:h val="7.0011668611435304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9525">
      <a:noFill/>
    </a:ln>
  </c:spPr>
  <c:txPr>
    <a:bodyPr/>
    <a:lstStyle/>
    <a:p>
      <a:pPr>
        <a:defRPr sz="800" b="0" i="0" u="none" strike="noStrike" baseline="0">
          <a:solidFill>
            <a:srgbClr val="000000"/>
          </a:solidFill>
          <a:latin typeface="Arial Cyr"/>
          <a:ea typeface="Arial Cyr"/>
          <a:cs typeface="Arial Cyr"/>
        </a:defRPr>
      </a:pPr>
      <a:endParaRPr lang="en-US"/>
    </a:p>
  </c:txPr>
  <c:printSettings>
    <c:headerFooter alignWithMargins="0"/>
    <c:pageMargins b="1" l="0.750000000000001" r="0.750000000000001" t="1" header="0.51180555555555562" footer="0.51180555555555562"/>
    <c:pageSetup firstPageNumber="0"/>
  </c:printSettings>
</c:chartSpace>
</file>

<file path=xl/ctrlProps/ctrlProp1.xml><?xml version="1.0" encoding="utf-8"?>
<formControlPr xmlns="http://schemas.microsoft.com/office/spreadsheetml/2009/9/main" objectType="Radio" checked="Checked" firstButton="1"/>
</file>

<file path=xl/ctrlProps/ctrlProp2.xml><?xml version="1.0" encoding="utf-8"?>
<formControlPr xmlns="http://schemas.microsoft.com/office/spreadsheetml/2009/9/main" objectType="Radio" checked="Checked" firstButton="1"/>
</file>

<file path=xl/ctrlProps/ctrlProp3.xml><?xml version="1.0" encoding="utf-8"?>
<formControlPr xmlns="http://schemas.microsoft.com/office/spreadsheetml/2009/9/main" objectType="Radio" checked="Checked" firstButton="1"/>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4</xdr:col>
      <xdr:colOff>57150</xdr:colOff>
      <xdr:row>5</xdr:row>
      <xdr:rowOff>57150</xdr:rowOff>
    </xdr:from>
    <xdr:to>
      <xdr:col>8</xdr:col>
      <xdr:colOff>114300</xdr:colOff>
      <xdr:row>20</xdr:row>
      <xdr:rowOff>190500</xdr:rowOff>
    </xdr:to>
    <xdr:graphicFrame macro="">
      <xdr:nvGraphicFramePr>
        <xdr:cNvPr id="102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xdr:from>
          <xdr:col>4</xdr:col>
          <xdr:colOff>333375</xdr:colOff>
          <xdr:row>18</xdr:row>
          <xdr:rowOff>161925</xdr:rowOff>
        </xdr:from>
        <xdr:to>
          <xdr:col>5</xdr:col>
          <xdr:colOff>466725</xdr:colOff>
          <xdr:row>20</xdr:row>
          <xdr:rowOff>28575</xdr:rowOff>
        </xdr:to>
        <xdr:sp macro="" textlink="">
          <xdr:nvSpPr>
            <xdr:cNvPr id="1025" name="OptionButton1" hidden="1">
              <a:extLst>
                <a:ext uri="{63B3BB69-23CF-44E3-9099-C40C66FF867C}">
                  <a14:compatExt spid="_x0000_s1025"/>
                </a:ext>
              </a:extLst>
            </xdr:cNvPr>
            <xdr:cNvSpPr/>
          </xdr:nvSpPr>
          <xdr:spPr>
            <a:xfrm>
              <a:off x="0" y="0"/>
              <a:ext cx="0" cy="0"/>
            </a:xfrm>
            <a:prstGeom prst="rect">
              <a:avLst/>
            </a:prstGeom>
          </xdr:spPr>
          <xdr:txBody>
            <a:bodyPr vertOverflow="clip" wrap="square" lIns="27432" tIns="22860" rIns="0" bIns="22860" anchor="ctr" upright="1"/>
            <a:lstStyle/>
            <a:p>
              <a:pPr algn="l" rtl="0">
                <a:defRPr sz="1000"/>
              </a:pPr>
              <a:r>
                <a:rPr lang="en-US" sz="1000" b="0" i="0" u="none" strike="noStrike" baseline="0">
                  <a:solidFill>
                    <a:srgbClr val="000000"/>
                  </a:solidFill>
                  <a:latin typeface="Arial"/>
                  <a:cs typeface="Arial"/>
                </a:rPr>
                <a:t>OptionButton1</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4</xdr:col>
      <xdr:colOff>57150</xdr:colOff>
      <xdr:row>5</xdr:row>
      <xdr:rowOff>57150</xdr:rowOff>
    </xdr:from>
    <xdr:to>
      <xdr:col>8</xdr:col>
      <xdr:colOff>114300</xdr:colOff>
      <xdr:row>20</xdr:row>
      <xdr:rowOff>190500</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xdr:from>
          <xdr:col>4</xdr:col>
          <xdr:colOff>333375</xdr:colOff>
          <xdr:row>18</xdr:row>
          <xdr:rowOff>161925</xdr:rowOff>
        </xdr:from>
        <xdr:to>
          <xdr:col>5</xdr:col>
          <xdr:colOff>466725</xdr:colOff>
          <xdr:row>20</xdr:row>
          <xdr:rowOff>28575</xdr:rowOff>
        </xdr:to>
        <xdr:sp macro="" textlink="">
          <xdr:nvSpPr>
            <xdr:cNvPr id="5121" name="OptionButton1" hidden="1">
              <a:extLst>
                <a:ext uri="{63B3BB69-23CF-44E3-9099-C40C66FF867C}">
                  <a14:compatExt spid="_x0000_s5121"/>
                </a:ext>
              </a:extLst>
            </xdr:cNvPr>
            <xdr:cNvSpPr/>
          </xdr:nvSpPr>
          <xdr:spPr>
            <a:xfrm>
              <a:off x="0" y="0"/>
              <a:ext cx="0" cy="0"/>
            </a:xfrm>
            <a:prstGeom prst="rect">
              <a:avLst/>
            </a:prstGeom>
          </xdr:spPr>
          <xdr:txBody>
            <a:bodyPr vertOverflow="clip" wrap="square" lIns="27432" tIns="22860" rIns="0" bIns="22860" anchor="ctr" upright="1"/>
            <a:lstStyle/>
            <a:p>
              <a:pPr algn="l" rtl="0">
                <a:defRPr sz="1000"/>
              </a:pPr>
              <a:r>
                <a:rPr lang="en-US" sz="1000" b="0" i="0" u="none" strike="noStrike" baseline="0">
                  <a:solidFill>
                    <a:srgbClr val="000000"/>
                  </a:solidFill>
                  <a:latin typeface="Arial"/>
                  <a:cs typeface="Arial"/>
                </a:rPr>
                <a:t>OptionButton1</a:t>
              </a:r>
            </a:p>
          </xdr:txBody>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4</xdr:col>
      <xdr:colOff>57150</xdr:colOff>
      <xdr:row>5</xdr:row>
      <xdr:rowOff>57150</xdr:rowOff>
    </xdr:from>
    <xdr:to>
      <xdr:col>8</xdr:col>
      <xdr:colOff>114300</xdr:colOff>
      <xdr:row>20</xdr:row>
      <xdr:rowOff>190500</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xdr:from>
          <xdr:col>4</xdr:col>
          <xdr:colOff>333375</xdr:colOff>
          <xdr:row>18</xdr:row>
          <xdr:rowOff>161925</xdr:rowOff>
        </xdr:from>
        <xdr:to>
          <xdr:col>5</xdr:col>
          <xdr:colOff>466725</xdr:colOff>
          <xdr:row>20</xdr:row>
          <xdr:rowOff>28575</xdr:rowOff>
        </xdr:to>
        <xdr:sp macro="" textlink="">
          <xdr:nvSpPr>
            <xdr:cNvPr id="13313" name="OptionButton1" hidden="1">
              <a:extLst>
                <a:ext uri="{63B3BB69-23CF-44E3-9099-C40C66FF867C}">
                  <a14:compatExt spid="_x0000_s13313"/>
                </a:ext>
              </a:extLst>
            </xdr:cNvPr>
            <xdr:cNvSpPr/>
          </xdr:nvSpPr>
          <xdr:spPr>
            <a:xfrm>
              <a:off x="0" y="0"/>
              <a:ext cx="0" cy="0"/>
            </a:xfrm>
            <a:prstGeom prst="rect">
              <a:avLst/>
            </a:prstGeom>
          </xdr:spPr>
          <xdr:txBody>
            <a:bodyPr vertOverflow="clip" wrap="square" lIns="27432" tIns="22860" rIns="0" bIns="22860" anchor="ctr" upright="1"/>
            <a:lstStyle/>
            <a:p>
              <a:pPr algn="l" rtl="0">
                <a:defRPr sz="1000"/>
              </a:pPr>
              <a:r>
                <a:rPr lang="en-US" sz="1000" b="0" i="0" u="none" strike="noStrike" baseline="0">
                  <a:solidFill>
                    <a:srgbClr val="000000"/>
                  </a:solidFill>
                  <a:latin typeface="Arial"/>
                  <a:cs typeface="Arial"/>
                </a:rPr>
                <a:t>OptionButton1</a:t>
              </a:r>
            </a:p>
          </xdr:txBody>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taxutility.blogspot.com/" TargetMode="Externa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hyperlink" Target="http://www.taxutility.blogspot.com/" TargetMode="External"/><Relationship Id="rId4" Type="http://schemas.openxmlformats.org/officeDocument/2006/relationships/ctrlProp" Target="../ctrlProps/ctrlProp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hyperlink" Target="http://www.taxutility.blogspot.com/" TargetMode="External"/><Relationship Id="rId4" Type="http://schemas.openxmlformats.org/officeDocument/2006/relationships/ctrlProp" Target="../ctrlProps/ctrlProp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104"/>
  <sheetViews>
    <sheetView showGridLines="0" zoomScaleNormal="100" workbookViewId="0">
      <selection activeCell="D15" sqref="D15"/>
    </sheetView>
  </sheetViews>
  <sheetFormatPr defaultRowHeight="15" customHeight="1"/>
  <cols>
    <col min="1" max="1" width="2.33203125" style="1" customWidth="1"/>
    <col min="2" max="2" width="12.6640625" style="2" customWidth="1"/>
    <col min="3" max="3" width="20.6640625" style="3" customWidth="1"/>
    <col min="4" max="8" width="21.6640625" style="4" customWidth="1"/>
    <col min="9" max="9" width="2.33203125" style="5" customWidth="1"/>
    <col min="10" max="10" width="0" style="2" hidden="1" customWidth="1"/>
    <col min="11" max="16384" width="9.33203125" style="2"/>
  </cols>
  <sheetData>
    <row r="1" spans="1:10" ht="30" customHeight="1">
      <c r="A1" s="6"/>
      <c r="B1" s="162" t="s">
        <v>0</v>
      </c>
      <c r="C1" s="162"/>
      <c r="D1" s="162"/>
      <c r="E1" s="162"/>
      <c r="F1" s="162"/>
      <c r="G1" s="162"/>
      <c r="H1" s="162"/>
      <c r="I1" s="7"/>
    </row>
    <row r="2" spans="1:10" ht="12.75" hidden="1" customHeight="1">
      <c r="A2" s="6"/>
      <c r="B2" s="8"/>
      <c r="C2" s="8"/>
      <c r="D2" s="8"/>
      <c r="E2" s="9"/>
      <c r="F2" s="9"/>
      <c r="G2" s="9"/>
      <c r="H2" s="9"/>
      <c r="I2" s="7"/>
    </row>
    <row r="3" spans="1:10" ht="15" customHeight="1">
      <c r="A3" s="6"/>
      <c r="B3" s="10" t="s">
        <v>1</v>
      </c>
      <c r="C3" s="10"/>
      <c r="D3" s="10"/>
      <c r="E3" s="11"/>
      <c r="F3" s="11"/>
      <c r="G3" s="11"/>
      <c r="H3" s="11"/>
      <c r="I3" s="7"/>
    </row>
    <row r="4" spans="1:10" ht="12.75" hidden="1" customHeight="1">
      <c r="A4" s="6"/>
      <c r="B4" s="10"/>
      <c r="C4" s="10"/>
      <c r="D4" s="10"/>
      <c r="E4" s="11"/>
      <c r="F4" s="11"/>
      <c r="G4" s="11"/>
      <c r="H4" s="11"/>
      <c r="I4" s="7"/>
    </row>
    <row r="5" spans="1:10" ht="15" customHeight="1">
      <c r="A5" s="6"/>
      <c r="B5" s="12" t="s">
        <v>2</v>
      </c>
      <c r="C5" s="10"/>
      <c r="D5" s="10"/>
      <c r="E5" s="11"/>
      <c r="F5" s="11"/>
      <c r="G5" s="11"/>
      <c r="H5" s="11"/>
      <c r="I5" s="7"/>
    </row>
    <row r="6" spans="1:10" ht="5.25" customHeight="1">
      <c r="A6" s="6"/>
      <c r="B6" s="13"/>
      <c r="C6" s="14"/>
      <c r="D6" s="15"/>
      <c r="E6" s="15"/>
      <c r="F6" s="15"/>
      <c r="G6" s="15"/>
      <c r="H6" s="15"/>
      <c r="I6" s="7"/>
    </row>
    <row r="7" spans="1:10" ht="15" customHeight="1">
      <c r="A7" s="6"/>
      <c r="B7" s="163" t="s">
        <v>3</v>
      </c>
      <c r="C7" s="163"/>
      <c r="D7" s="163"/>
      <c r="E7" s="164"/>
      <c r="F7" s="164"/>
      <c r="G7" s="164"/>
      <c r="H7" s="164"/>
      <c r="I7" s="7"/>
    </row>
    <row r="8" spans="1:10" ht="15" customHeight="1">
      <c r="A8" s="6"/>
      <c r="B8" s="165" t="s">
        <v>4</v>
      </c>
      <c r="C8" s="165"/>
      <c r="D8" s="16">
        <v>3735722</v>
      </c>
      <c r="E8" s="164"/>
      <c r="F8" s="164"/>
      <c r="G8" s="164"/>
      <c r="H8" s="164"/>
      <c r="I8" s="7"/>
      <c r="J8" s="17">
        <f>COUNT(B25:B2104)</f>
        <v>111</v>
      </c>
    </row>
    <row r="9" spans="1:10" ht="15" customHeight="1">
      <c r="A9" s="6"/>
      <c r="B9" s="166" t="s">
        <v>5</v>
      </c>
      <c r="C9" s="166"/>
      <c r="D9" s="18">
        <v>0.11749999999999999</v>
      </c>
      <c r="E9" s="164"/>
      <c r="F9" s="164"/>
      <c r="G9" s="164"/>
      <c r="H9" s="164"/>
      <c r="I9" s="7"/>
      <c r="J9" s="19">
        <v>240</v>
      </c>
    </row>
    <row r="10" spans="1:10" ht="15" customHeight="1">
      <c r="A10" s="6"/>
      <c r="B10" s="166" t="s">
        <v>6</v>
      </c>
      <c r="C10" s="166"/>
      <c r="D10" s="20">
        <v>18</v>
      </c>
      <c r="E10" s="164"/>
      <c r="F10" s="164"/>
      <c r="G10" s="164"/>
      <c r="H10" s="164"/>
      <c r="I10" s="7"/>
      <c r="J10" s="17">
        <v>1</v>
      </c>
    </row>
    <row r="11" spans="1:10" ht="15" customHeight="1">
      <c r="A11" s="6"/>
      <c r="B11" s="166" t="s">
        <v>7</v>
      </c>
      <c r="C11" s="166"/>
      <c r="D11" s="20">
        <v>12</v>
      </c>
      <c r="E11" s="164"/>
      <c r="F11" s="164"/>
      <c r="G11" s="164"/>
      <c r="H11" s="164"/>
      <c r="I11" s="7"/>
      <c r="J11" s="17">
        <v>2</v>
      </c>
    </row>
    <row r="12" spans="1:10" ht="15" customHeight="1">
      <c r="A12" s="6"/>
      <c r="B12" s="166" t="s">
        <v>8</v>
      </c>
      <c r="C12" s="166"/>
      <c r="D12" s="21">
        <v>40521</v>
      </c>
      <c r="E12" s="164"/>
      <c r="F12" s="164"/>
      <c r="G12" s="164"/>
      <c r="H12" s="164"/>
      <c r="I12" s="7"/>
      <c r="J12" s="17">
        <v>4</v>
      </c>
    </row>
    <row r="13" spans="1:10" ht="6" customHeight="1">
      <c r="B13" s="22"/>
      <c r="C13" s="22"/>
      <c r="D13" s="23"/>
      <c r="E13" s="164"/>
      <c r="F13" s="164"/>
      <c r="G13" s="164"/>
      <c r="H13" s="164"/>
      <c r="I13" s="24"/>
      <c r="J13" s="17">
        <v>12</v>
      </c>
    </row>
    <row r="14" spans="1:10" ht="15" customHeight="1">
      <c r="A14" s="6"/>
      <c r="B14" s="167" t="s">
        <v>9</v>
      </c>
      <c r="C14" s="167"/>
      <c r="D14" s="167"/>
      <c r="E14" s="164"/>
      <c r="F14" s="164"/>
      <c r="G14" s="164"/>
      <c r="H14" s="164"/>
      <c r="I14" s="7"/>
      <c r="J14" s="17">
        <v>26</v>
      </c>
    </row>
    <row r="15" spans="1:10" ht="15" customHeight="1">
      <c r="A15" s="6"/>
      <c r="C15" s="25" t="s">
        <v>10</v>
      </c>
      <c r="D15" s="26">
        <f>IF(D16="","",ROUNDUP(PMT(D9/payments_per_year,D16,-D8),2))</f>
        <v>41656.01</v>
      </c>
      <c r="E15" s="164"/>
      <c r="F15" s="164"/>
      <c r="G15" s="164"/>
      <c r="H15" s="164"/>
      <c r="I15" s="7"/>
      <c r="J15" s="17">
        <v>52</v>
      </c>
    </row>
    <row r="16" spans="1:10" ht="15" customHeight="1">
      <c r="A16" s="6"/>
      <c r="C16" s="25" t="s">
        <v>11</v>
      </c>
      <c r="D16" s="27">
        <f>IF(D8*D9*D10*D11=0,"",D10*D11)</f>
        <v>216</v>
      </c>
      <c r="E16" s="164"/>
      <c r="F16" s="164"/>
      <c r="G16" s="164"/>
      <c r="H16" s="164"/>
      <c r="I16" s="7"/>
      <c r="J16" s="28">
        <f>D8*D9/D11/(1-(1+D9/D11)^(-(D10*D11)))</f>
        <v>41656.008971224415</v>
      </c>
    </row>
    <row r="17" spans="1:10" ht="15" customHeight="1">
      <c r="A17" s="6"/>
      <c r="C17" s="25" t="s">
        <v>12</v>
      </c>
      <c r="D17" s="27">
        <f>COUNT(B25:B2104)</f>
        <v>111</v>
      </c>
      <c r="E17" s="164"/>
      <c r="F17" s="164"/>
      <c r="G17" s="164"/>
      <c r="H17" s="164"/>
      <c r="I17" s="7"/>
      <c r="J17" s="29"/>
    </row>
    <row r="18" spans="1:10" ht="15" customHeight="1">
      <c r="A18" s="6"/>
      <c r="C18" s="25" t="s">
        <v>13</v>
      </c>
      <c r="D18" s="30">
        <f>IF(D16="","",SUM(F25:F2104))</f>
        <v>1819198.9899999991</v>
      </c>
      <c r="E18" s="164"/>
      <c r="F18" s="164"/>
      <c r="G18" s="164"/>
      <c r="H18" s="164"/>
      <c r="I18" s="7"/>
    </row>
    <row r="19" spans="1:10" ht="15" customHeight="1">
      <c r="A19" s="6"/>
      <c r="C19" s="25" t="s">
        <v>14</v>
      </c>
      <c r="D19" s="31">
        <f>IF(D16="","",D18/D8)</f>
        <v>0.48697386743446086</v>
      </c>
      <c r="E19" s="164"/>
      <c r="F19" s="164"/>
      <c r="G19" s="164"/>
      <c r="H19" s="164"/>
      <c r="I19" s="7"/>
    </row>
    <row r="20" spans="1:10" ht="15" customHeight="1">
      <c r="A20" s="6"/>
      <c r="C20" s="25" t="s">
        <v>15</v>
      </c>
      <c r="D20" s="32">
        <f>IF(D18="","",SUMIF(B25:B2104,"&gt;0",G25:G2104))</f>
        <v>933930.5</v>
      </c>
      <c r="E20" s="164"/>
      <c r="F20" s="164"/>
      <c r="G20" s="164"/>
      <c r="H20" s="164"/>
      <c r="I20" s="7"/>
    </row>
    <row r="21" spans="1:10" ht="15" customHeight="1">
      <c r="A21" s="6"/>
      <c r="C21" s="25" t="s">
        <v>16</v>
      </c>
      <c r="D21" s="30">
        <f>IF(D16="","",SUM(G25:G2104,D25:D2104))</f>
        <v>5554920.9899999816</v>
      </c>
      <c r="E21" s="164"/>
      <c r="F21" s="164"/>
      <c r="G21" s="164"/>
      <c r="H21" s="164"/>
      <c r="I21" s="7"/>
    </row>
    <row r="22" spans="1:10" ht="7.5" customHeight="1">
      <c r="B22" s="22"/>
      <c r="C22" s="22"/>
      <c r="D22" s="23"/>
      <c r="E22" s="23"/>
      <c r="F22" s="23"/>
      <c r="G22" s="23"/>
      <c r="H22" s="23"/>
      <c r="I22" s="24"/>
      <c r="J22" s="33"/>
    </row>
    <row r="23" spans="1:10" s="39" customFormat="1" ht="27.75" customHeight="1">
      <c r="A23" s="34"/>
      <c r="B23" s="35" t="s">
        <v>17</v>
      </c>
      <c r="C23" s="36" t="s">
        <v>18</v>
      </c>
      <c r="D23" s="37" t="s">
        <v>19</v>
      </c>
      <c r="E23" s="37" t="s">
        <v>20</v>
      </c>
      <c r="F23" s="37" t="s">
        <v>21</v>
      </c>
      <c r="G23" s="37" t="s">
        <v>22</v>
      </c>
      <c r="H23" s="37" t="s">
        <v>23</v>
      </c>
      <c r="I23" s="38"/>
    </row>
    <row r="24" spans="1:10" s="39" customFormat="1" ht="15" customHeight="1">
      <c r="A24" s="34"/>
      <c r="B24" s="40"/>
      <c r="C24" s="41">
        <f>D12</f>
        <v>40521</v>
      </c>
      <c r="D24" s="42"/>
      <c r="E24" s="42"/>
      <c r="F24" s="42"/>
      <c r="G24" s="42"/>
      <c r="H24" s="43">
        <f>D8</f>
        <v>3735722</v>
      </c>
      <c r="I24" s="38"/>
      <c r="J24" s="44"/>
    </row>
    <row r="25" spans="1:10" ht="15" customHeight="1">
      <c r="A25" s="45"/>
      <c r="B25" s="46">
        <f>IF(D8*D9*D10*D11*D12=0,"",1)</f>
        <v>1</v>
      </c>
      <c r="C25" s="47">
        <f>IF(B25="","",IF(B25&lt;=$D$16,IF(payments_per_year=26,DATE(YEAR(start_date),MONTH(start_date),DAY(start_date)+14*B25),IF(payments_per_year=52,DATE(YEAR(start_date),MONTH(start_date),DAY(start_date)+7*B25),DATE(YEAR(start_date),MONTH(start_date)+12/$D$11,DAY(start_date)))),""))</f>
        <v>40552</v>
      </c>
      <c r="D25" s="48">
        <f>IF(B25="","",$D$15)</f>
        <v>41656.01</v>
      </c>
      <c r="E25" s="49">
        <f>IF(B25="","",D25-F25)</f>
        <v>5077.07</v>
      </c>
      <c r="F25" s="49">
        <f>ROUND(H24*$D$9/payments_per_year,2)</f>
        <v>36578.94</v>
      </c>
      <c r="G25" s="60">
        <f>25%*D8</f>
        <v>933930.5</v>
      </c>
      <c r="H25" s="49">
        <f t="shared" ref="H25:H88" si="0">IF(B25="",0,ROUND(H24-E25-G25,2))</f>
        <v>2796714.43</v>
      </c>
      <c r="I25" s="24"/>
      <c r="J25" s="51"/>
    </row>
    <row r="26" spans="1:10" ht="15" customHeight="1">
      <c r="A26" s="45"/>
      <c r="B26" s="46">
        <f t="shared" ref="B26:B89" si="1">IF(B25&lt;$D$16,IF(H25&gt;0,B25+1,""),"")</f>
        <v>2</v>
      </c>
      <c r="C26" s="47">
        <f t="shared" ref="C26:C89" si="2">IF(B26="","",IF(B26&lt;=$D$16,IF(payments_per_year=26,DATE(YEAR(start_date),MONTH(start_date),DAY(start_date)+14*B26),IF(payments_per_year=52,DATE(YEAR(start_date),MONTH(start_date),DAY(start_date)+7*B26),DATE(YEAR(start_date),MONTH(start_date)+B26*12/$D$11,DAY(start_date)))),""))</f>
        <v>40583</v>
      </c>
      <c r="D26" s="48">
        <f t="shared" ref="D26:D89" si="3">IF(C26="","",IF($D$15+F26&gt;H25,ROUND(H25+F26,2),$D$15))</f>
        <v>41656.01</v>
      </c>
      <c r="E26" s="49">
        <f t="shared" ref="E26:E89" si="4">IF(C26="","",D26-F26)</f>
        <v>14271.510000000002</v>
      </c>
      <c r="F26" s="49">
        <f t="shared" ref="F26:F89" si="5">IF(C26="","",ROUND(H25*$D$9/payments_per_year,2))</f>
        <v>27384.5</v>
      </c>
      <c r="G26" s="50"/>
      <c r="H26" s="49">
        <f t="shared" si="0"/>
        <v>2782442.92</v>
      </c>
      <c r="I26" s="24"/>
      <c r="J26" s="51"/>
    </row>
    <row r="27" spans="1:10" ht="15" customHeight="1">
      <c r="A27" s="45"/>
      <c r="B27" s="46">
        <f t="shared" si="1"/>
        <v>3</v>
      </c>
      <c r="C27" s="47">
        <f t="shared" si="2"/>
        <v>40611</v>
      </c>
      <c r="D27" s="48">
        <f t="shared" si="3"/>
        <v>41656.01</v>
      </c>
      <c r="E27" s="49">
        <f t="shared" si="4"/>
        <v>14411.260000000002</v>
      </c>
      <c r="F27" s="49">
        <f t="shared" si="5"/>
        <v>27244.75</v>
      </c>
      <c r="G27" s="50"/>
      <c r="H27" s="49">
        <f t="shared" si="0"/>
        <v>2768031.66</v>
      </c>
      <c r="I27" s="24"/>
    </row>
    <row r="28" spans="1:10" ht="15" customHeight="1">
      <c r="A28" s="45"/>
      <c r="B28" s="46">
        <f t="shared" si="1"/>
        <v>4</v>
      </c>
      <c r="C28" s="47">
        <f t="shared" si="2"/>
        <v>40642</v>
      </c>
      <c r="D28" s="48">
        <f t="shared" si="3"/>
        <v>41656.01</v>
      </c>
      <c r="E28" s="49">
        <f t="shared" si="4"/>
        <v>14552.370000000003</v>
      </c>
      <c r="F28" s="49">
        <f t="shared" si="5"/>
        <v>27103.64</v>
      </c>
      <c r="G28" s="50"/>
      <c r="H28" s="49">
        <f t="shared" si="0"/>
        <v>2753479.29</v>
      </c>
      <c r="I28" s="24"/>
    </row>
    <row r="29" spans="1:10" ht="15" customHeight="1">
      <c r="A29" s="45"/>
      <c r="B29" s="46">
        <f t="shared" si="1"/>
        <v>5</v>
      </c>
      <c r="C29" s="47">
        <f t="shared" si="2"/>
        <v>40672</v>
      </c>
      <c r="D29" s="48">
        <f t="shared" si="3"/>
        <v>41656.01</v>
      </c>
      <c r="E29" s="49">
        <f t="shared" si="4"/>
        <v>14694.86</v>
      </c>
      <c r="F29" s="49">
        <f t="shared" si="5"/>
        <v>26961.15</v>
      </c>
      <c r="G29" s="50"/>
      <c r="H29" s="49">
        <f t="shared" si="0"/>
        <v>2738784.43</v>
      </c>
      <c r="I29" s="24"/>
    </row>
    <row r="30" spans="1:10" ht="15" customHeight="1">
      <c r="A30" s="45"/>
      <c r="B30" s="46">
        <f t="shared" si="1"/>
        <v>6</v>
      </c>
      <c r="C30" s="47">
        <f t="shared" si="2"/>
        <v>40703</v>
      </c>
      <c r="D30" s="48">
        <f t="shared" si="3"/>
        <v>41656.01</v>
      </c>
      <c r="E30" s="49">
        <f t="shared" si="4"/>
        <v>14838.750000000004</v>
      </c>
      <c r="F30" s="49">
        <f t="shared" si="5"/>
        <v>26817.26</v>
      </c>
      <c r="G30" s="50"/>
      <c r="H30" s="49">
        <f t="shared" si="0"/>
        <v>2723945.68</v>
      </c>
      <c r="I30" s="24"/>
    </row>
    <row r="31" spans="1:10" ht="15" customHeight="1">
      <c r="A31" s="45"/>
      <c r="B31" s="46">
        <f t="shared" si="1"/>
        <v>7</v>
      </c>
      <c r="C31" s="47">
        <f t="shared" si="2"/>
        <v>40733</v>
      </c>
      <c r="D31" s="48">
        <f t="shared" si="3"/>
        <v>41656.01</v>
      </c>
      <c r="E31" s="49">
        <f t="shared" si="4"/>
        <v>14984.04</v>
      </c>
      <c r="F31" s="49">
        <f t="shared" si="5"/>
        <v>26671.97</v>
      </c>
      <c r="G31" s="50"/>
      <c r="H31" s="49">
        <f t="shared" si="0"/>
        <v>2708961.64</v>
      </c>
      <c r="I31" s="24"/>
    </row>
    <row r="32" spans="1:10" ht="15" customHeight="1">
      <c r="A32" s="45"/>
      <c r="B32" s="46">
        <f t="shared" si="1"/>
        <v>8</v>
      </c>
      <c r="C32" s="47">
        <f t="shared" si="2"/>
        <v>40764</v>
      </c>
      <c r="D32" s="48">
        <f t="shared" si="3"/>
        <v>41656.01</v>
      </c>
      <c r="E32" s="49">
        <f t="shared" si="4"/>
        <v>15130.760000000002</v>
      </c>
      <c r="F32" s="49">
        <f t="shared" si="5"/>
        <v>26525.25</v>
      </c>
      <c r="G32" s="50"/>
      <c r="H32" s="49">
        <f t="shared" si="0"/>
        <v>2693830.88</v>
      </c>
      <c r="I32" s="24"/>
    </row>
    <row r="33" spans="1:9" ht="15" customHeight="1">
      <c r="A33" s="45"/>
      <c r="B33" s="46">
        <f t="shared" si="1"/>
        <v>9</v>
      </c>
      <c r="C33" s="47">
        <f t="shared" si="2"/>
        <v>40795</v>
      </c>
      <c r="D33" s="48">
        <f t="shared" si="3"/>
        <v>41656.01</v>
      </c>
      <c r="E33" s="49">
        <f t="shared" si="4"/>
        <v>15278.920000000002</v>
      </c>
      <c r="F33" s="49">
        <f t="shared" si="5"/>
        <v>26377.09</v>
      </c>
      <c r="G33" s="50"/>
      <c r="H33" s="49">
        <f t="shared" si="0"/>
        <v>2678551.96</v>
      </c>
      <c r="I33" s="24"/>
    </row>
    <row r="34" spans="1:9" ht="15" customHeight="1">
      <c r="A34" s="45"/>
      <c r="B34" s="46">
        <f t="shared" si="1"/>
        <v>10</v>
      </c>
      <c r="C34" s="47">
        <f t="shared" si="2"/>
        <v>40825</v>
      </c>
      <c r="D34" s="48">
        <f t="shared" si="3"/>
        <v>41656.01</v>
      </c>
      <c r="E34" s="49">
        <f t="shared" si="4"/>
        <v>15428.52</v>
      </c>
      <c r="F34" s="49">
        <f t="shared" si="5"/>
        <v>26227.49</v>
      </c>
      <c r="G34" s="50"/>
      <c r="H34" s="49">
        <f t="shared" si="0"/>
        <v>2663123.44</v>
      </c>
      <c r="I34" s="24"/>
    </row>
    <row r="35" spans="1:9" ht="15" customHeight="1">
      <c r="A35" s="45"/>
      <c r="B35" s="46">
        <f t="shared" si="1"/>
        <v>11</v>
      </c>
      <c r="C35" s="47">
        <f t="shared" si="2"/>
        <v>40856</v>
      </c>
      <c r="D35" s="48">
        <f t="shared" si="3"/>
        <v>41656.01</v>
      </c>
      <c r="E35" s="49">
        <f t="shared" si="4"/>
        <v>15579.590000000004</v>
      </c>
      <c r="F35" s="49">
        <f t="shared" si="5"/>
        <v>26076.42</v>
      </c>
      <c r="G35" s="50"/>
      <c r="H35" s="49">
        <f t="shared" si="0"/>
        <v>2647543.85</v>
      </c>
      <c r="I35" s="24"/>
    </row>
    <row r="36" spans="1:9" ht="15" customHeight="1">
      <c r="A36" s="45"/>
      <c r="B36" s="46">
        <f t="shared" si="1"/>
        <v>12</v>
      </c>
      <c r="C36" s="47">
        <f t="shared" si="2"/>
        <v>40886</v>
      </c>
      <c r="D36" s="48">
        <f t="shared" si="3"/>
        <v>41656.01</v>
      </c>
      <c r="E36" s="49">
        <f t="shared" si="4"/>
        <v>15732.140000000003</v>
      </c>
      <c r="F36" s="49">
        <f t="shared" si="5"/>
        <v>25923.87</v>
      </c>
      <c r="G36" s="50"/>
      <c r="H36" s="49">
        <f t="shared" si="0"/>
        <v>2631811.71</v>
      </c>
      <c r="I36" s="24"/>
    </row>
    <row r="37" spans="1:9" ht="15" customHeight="1">
      <c r="A37" s="45"/>
      <c r="B37" s="46">
        <f t="shared" si="1"/>
        <v>13</v>
      </c>
      <c r="C37" s="47">
        <f t="shared" si="2"/>
        <v>40917</v>
      </c>
      <c r="D37" s="48">
        <f t="shared" si="3"/>
        <v>41656.01</v>
      </c>
      <c r="E37" s="49">
        <f t="shared" si="4"/>
        <v>15886.190000000002</v>
      </c>
      <c r="F37" s="49">
        <f t="shared" si="5"/>
        <v>25769.82</v>
      </c>
      <c r="G37" s="50"/>
      <c r="H37" s="49">
        <f t="shared" si="0"/>
        <v>2615925.52</v>
      </c>
      <c r="I37" s="24"/>
    </row>
    <row r="38" spans="1:9" ht="15" customHeight="1">
      <c r="A38" s="45"/>
      <c r="B38" s="46">
        <f t="shared" si="1"/>
        <v>14</v>
      </c>
      <c r="C38" s="47">
        <f t="shared" si="2"/>
        <v>40948</v>
      </c>
      <c r="D38" s="48">
        <f t="shared" si="3"/>
        <v>41656.01</v>
      </c>
      <c r="E38" s="49">
        <f t="shared" si="4"/>
        <v>16041.740000000002</v>
      </c>
      <c r="F38" s="49">
        <f t="shared" si="5"/>
        <v>25614.27</v>
      </c>
      <c r="G38" s="50"/>
      <c r="H38" s="49">
        <f t="shared" si="0"/>
        <v>2599883.7799999998</v>
      </c>
      <c r="I38" s="24"/>
    </row>
    <row r="39" spans="1:9" ht="15" customHeight="1">
      <c r="A39" s="45"/>
      <c r="B39" s="46">
        <f t="shared" si="1"/>
        <v>15</v>
      </c>
      <c r="C39" s="47">
        <f t="shared" si="2"/>
        <v>40977</v>
      </c>
      <c r="D39" s="48">
        <f t="shared" si="3"/>
        <v>41656.01</v>
      </c>
      <c r="E39" s="49">
        <f t="shared" si="4"/>
        <v>16198.810000000001</v>
      </c>
      <c r="F39" s="49">
        <f t="shared" si="5"/>
        <v>25457.200000000001</v>
      </c>
      <c r="G39" s="50"/>
      <c r="H39" s="49">
        <f t="shared" si="0"/>
        <v>2583684.9700000002</v>
      </c>
      <c r="I39" s="24"/>
    </row>
    <row r="40" spans="1:9" ht="15" customHeight="1">
      <c r="A40" s="45"/>
      <c r="B40" s="46">
        <f t="shared" si="1"/>
        <v>16</v>
      </c>
      <c r="C40" s="47">
        <f t="shared" si="2"/>
        <v>41008</v>
      </c>
      <c r="D40" s="48">
        <f t="shared" si="3"/>
        <v>41656.01</v>
      </c>
      <c r="E40" s="49">
        <f t="shared" si="4"/>
        <v>16357.43</v>
      </c>
      <c r="F40" s="49">
        <f t="shared" si="5"/>
        <v>25298.58</v>
      </c>
      <c r="G40" s="50"/>
      <c r="H40" s="49">
        <f t="shared" si="0"/>
        <v>2567327.54</v>
      </c>
      <c r="I40" s="24"/>
    </row>
    <row r="41" spans="1:9" ht="15" customHeight="1">
      <c r="A41" s="45"/>
      <c r="B41" s="46">
        <f t="shared" si="1"/>
        <v>17</v>
      </c>
      <c r="C41" s="47">
        <f t="shared" si="2"/>
        <v>41038</v>
      </c>
      <c r="D41" s="48">
        <f t="shared" si="3"/>
        <v>41656.01</v>
      </c>
      <c r="E41" s="49">
        <f t="shared" si="4"/>
        <v>16517.590000000004</v>
      </c>
      <c r="F41" s="49">
        <f t="shared" si="5"/>
        <v>25138.42</v>
      </c>
      <c r="G41" s="50"/>
      <c r="H41" s="49">
        <f t="shared" si="0"/>
        <v>2550809.9500000002</v>
      </c>
      <c r="I41" s="24"/>
    </row>
    <row r="42" spans="1:9" ht="15" customHeight="1">
      <c r="A42" s="45"/>
      <c r="B42" s="46">
        <f t="shared" si="1"/>
        <v>18</v>
      </c>
      <c r="C42" s="47">
        <f t="shared" si="2"/>
        <v>41069</v>
      </c>
      <c r="D42" s="48">
        <f t="shared" si="3"/>
        <v>41656.01</v>
      </c>
      <c r="E42" s="49">
        <f t="shared" si="4"/>
        <v>16679.330000000002</v>
      </c>
      <c r="F42" s="49">
        <f t="shared" si="5"/>
        <v>24976.68</v>
      </c>
      <c r="G42" s="50"/>
      <c r="H42" s="49">
        <f t="shared" si="0"/>
        <v>2534130.62</v>
      </c>
      <c r="I42" s="24"/>
    </row>
    <row r="43" spans="1:9" ht="15" customHeight="1">
      <c r="A43" s="45"/>
      <c r="B43" s="46">
        <f t="shared" si="1"/>
        <v>19</v>
      </c>
      <c r="C43" s="47">
        <f t="shared" si="2"/>
        <v>41099</v>
      </c>
      <c r="D43" s="48">
        <f t="shared" si="3"/>
        <v>41656.01</v>
      </c>
      <c r="E43" s="49">
        <f t="shared" si="4"/>
        <v>16842.650000000001</v>
      </c>
      <c r="F43" s="49">
        <f t="shared" si="5"/>
        <v>24813.360000000001</v>
      </c>
      <c r="G43" s="50"/>
      <c r="H43" s="49">
        <f t="shared" si="0"/>
        <v>2517287.9700000002</v>
      </c>
      <c r="I43" s="24"/>
    </row>
    <row r="44" spans="1:9" ht="15" customHeight="1">
      <c r="A44" s="45"/>
      <c r="B44" s="46">
        <f t="shared" si="1"/>
        <v>20</v>
      </c>
      <c r="C44" s="47">
        <f t="shared" si="2"/>
        <v>41130</v>
      </c>
      <c r="D44" s="48">
        <f t="shared" si="3"/>
        <v>41656.01</v>
      </c>
      <c r="E44" s="49">
        <f t="shared" si="4"/>
        <v>17007.570000000003</v>
      </c>
      <c r="F44" s="49">
        <f t="shared" si="5"/>
        <v>24648.44</v>
      </c>
      <c r="G44" s="50"/>
      <c r="H44" s="49">
        <f t="shared" si="0"/>
        <v>2500280.4</v>
      </c>
      <c r="I44" s="24"/>
    </row>
    <row r="45" spans="1:9" ht="15" customHeight="1">
      <c r="A45" s="45"/>
      <c r="B45" s="46">
        <f t="shared" si="1"/>
        <v>21</v>
      </c>
      <c r="C45" s="47">
        <f t="shared" si="2"/>
        <v>41161</v>
      </c>
      <c r="D45" s="48">
        <f t="shared" si="3"/>
        <v>41656.01</v>
      </c>
      <c r="E45" s="49">
        <f t="shared" si="4"/>
        <v>17174.100000000002</v>
      </c>
      <c r="F45" s="49">
        <f t="shared" si="5"/>
        <v>24481.91</v>
      </c>
      <c r="G45" s="50"/>
      <c r="H45" s="49">
        <f t="shared" si="0"/>
        <v>2483106.2999999998</v>
      </c>
      <c r="I45" s="24"/>
    </row>
    <row r="46" spans="1:9" ht="15" customHeight="1">
      <c r="A46" s="45"/>
      <c r="B46" s="46">
        <f t="shared" si="1"/>
        <v>22</v>
      </c>
      <c r="C46" s="47">
        <f t="shared" si="2"/>
        <v>41191</v>
      </c>
      <c r="D46" s="48">
        <f t="shared" si="3"/>
        <v>41656.01</v>
      </c>
      <c r="E46" s="49">
        <f t="shared" si="4"/>
        <v>17342.260000000002</v>
      </c>
      <c r="F46" s="49">
        <f t="shared" si="5"/>
        <v>24313.75</v>
      </c>
      <c r="G46" s="50"/>
      <c r="H46" s="49">
        <f t="shared" si="0"/>
        <v>2465764.04</v>
      </c>
      <c r="I46" s="24"/>
    </row>
    <row r="47" spans="1:9" ht="15" customHeight="1">
      <c r="A47" s="45"/>
      <c r="B47" s="46">
        <f t="shared" si="1"/>
        <v>23</v>
      </c>
      <c r="C47" s="47">
        <f t="shared" si="2"/>
        <v>41222</v>
      </c>
      <c r="D47" s="48">
        <f t="shared" si="3"/>
        <v>41656.01</v>
      </c>
      <c r="E47" s="49">
        <f t="shared" si="4"/>
        <v>17512.070000000003</v>
      </c>
      <c r="F47" s="49">
        <f t="shared" si="5"/>
        <v>24143.94</v>
      </c>
      <c r="G47" s="50"/>
      <c r="H47" s="49">
        <f t="shared" si="0"/>
        <v>2448251.9700000002</v>
      </c>
      <c r="I47" s="24"/>
    </row>
    <row r="48" spans="1:9" ht="15" customHeight="1">
      <c r="A48" s="45"/>
      <c r="B48" s="46">
        <f t="shared" si="1"/>
        <v>24</v>
      </c>
      <c r="C48" s="47">
        <f t="shared" si="2"/>
        <v>41252</v>
      </c>
      <c r="D48" s="48">
        <f t="shared" si="3"/>
        <v>41656.01</v>
      </c>
      <c r="E48" s="49">
        <f t="shared" si="4"/>
        <v>17683.54</v>
      </c>
      <c r="F48" s="49">
        <f t="shared" si="5"/>
        <v>23972.47</v>
      </c>
      <c r="G48" s="50"/>
      <c r="H48" s="49">
        <f t="shared" si="0"/>
        <v>2430568.4300000002</v>
      </c>
      <c r="I48" s="24"/>
    </row>
    <row r="49" spans="1:9" ht="15" customHeight="1">
      <c r="A49" s="45"/>
      <c r="B49" s="46">
        <f t="shared" si="1"/>
        <v>25</v>
      </c>
      <c r="C49" s="47">
        <f t="shared" si="2"/>
        <v>41283</v>
      </c>
      <c r="D49" s="48">
        <f t="shared" si="3"/>
        <v>41656.01</v>
      </c>
      <c r="E49" s="49">
        <f t="shared" si="4"/>
        <v>17856.690000000002</v>
      </c>
      <c r="F49" s="49">
        <f t="shared" si="5"/>
        <v>23799.32</v>
      </c>
      <c r="G49" s="50"/>
      <c r="H49" s="49">
        <f t="shared" si="0"/>
        <v>2412711.7400000002</v>
      </c>
      <c r="I49" s="24"/>
    </row>
    <row r="50" spans="1:9" ht="15" customHeight="1">
      <c r="A50" s="45"/>
      <c r="B50" s="46">
        <f t="shared" si="1"/>
        <v>26</v>
      </c>
      <c r="C50" s="47">
        <f t="shared" si="2"/>
        <v>41314</v>
      </c>
      <c r="D50" s="48">
        <f t="shared" si="3"/>
        <v>41656.01</v>
      </c>
      <c r="E50" s="49">
        <f t="shared" si="4"/>
        <v>18031.54</v>
      </c>
      <c r="F50" s="49">
        <f t="shared" si="5"/>
        <v>23624.47</v>
      </c>
      <c r="G50" s="50"/>
      <c r="H50" s="49">
        <f t="shared" si="0"/>
        <v>2394680.2000000002</v>
      </c>
      <c r="I50" s="24"/>
    </row>
    <row r="51" spans="1:9" ht="15" customHeight="1">
      <c r="A51" s="45"/>
      <c r="B51" s="46">
        <f t="shared" si="1"/>
        <v>27</v>
      </c>
      <c r="C51" s="47">
        <f t="shared" si="2"/>
        <v>41342</v>
      </c>
      <c r="D51" s="48">
        <f t="shared" si="3"/>
        <v>41656.01</v>
      </c>
      <c r="E51" s="49">
        <f t="shared" si="4"/>
        <v>18208.100000000002</v>
      </c>
      <c r="F51" s="49">
        <f t="shared" si="5"/>
        <v>23447.91</v>
      </c>
      <c r="G51" s="50"/>
      <c r="H51" s="49">
        <f t="shared" si="0"/>
        <v>2376472.1</v>
      </c>
      <c r="I51" s="24"/>
    </row>
    <row r="52" spans="1:9" ht="15" customHeight="1">
      <c r="A52" s="45"/>
      <c r="B52" s="46">
        <f t="shared" si="1"/>
        <v>28</v>
      </c>
      <c r="C52" s="47">
        <f t="shared" si="2"/>
        <v>41373</v>
      </c>
      <c r="D52" s="48">
        <f t="shared" si="3"/>
        <v>41656.01</v>
      </c>
      <c r="E52" s="49">
        <f t="shared" si="4"/>
        <v>18386.390000000003</v>
      </c>
      <c r="F52" s="49">
        <f t="shared" si="5"/>
        <v>23269.62</v>
      </c>
      <c r="G52" s="50"/>
      <c r="H52" s="49">
        <f t="shared" si="0"/>
        <v>2358085.71</v>
      </c>
      <c r="I52" s="24"/>
    </row>
    <row r="53" spans="1:9" ht="15" customHeight="1">
      <c r="A53" s="45"/>
      <c r="B53" s="46">
        <f t="shared" si="1"/>
        <v>29</v>
      </c>
      <c r="C53" s="47">
        <f t="shared" si="2"/>
        <v>41403</v>
      </c>
      <c r="D53" s="48">
        <f t="shared" si="3"/>
        <v>41656.01</v>
      </c>
      <c r="E53" s="49">
        <f t="shared" si="4"/>
        <v>18566.420000000002</v>
      </c>
      <c r="F53" s="49">
        <f t="shared" si="5"/>
        <v>23089.59</v>
      </c>
      <c r="G53" s="50"/>
      <c r="H53" s="49">
        <f t="shared" si="0"/>
        <v>2339519.29</v>
      </c>
      <c r="I53" s="24"/>
    </row>
    <row r="54" spans="1:9" ht="15" customHeight="1">
      <c r="A54" s="45"/>
      <c r="B54" s="46">
        <f t="shared" si="1"/>
        <v>30</v>
      </c>
      <c r="C54" s="47">
        <f t="shared" si="2"/>
        <v>41434</v>
      </c>
      <c r="D54" s="48">
        <f t="shared" si="3"/>
        <v>41656.01</v>
      </c>
      <c r="E54" s="49">
        <f t="shared" si="4"/>
        <v>18748.22</v>
      </c>
      <c r="F54" s="49">
        <f t="shared" si="5"/>
        <v>22907.79</v>
      </c>
      <c r="G54" s="50"/>
      <c r="H54" s="49">
        <f t="shared" si="0"/>
        <v>2320771.0699999998</v>
      </c>
      <c r="I54" s="24"/>
    </row>
    <row r="55" spans="1:9" ht="15" customHeight="1">
      <c r="A55" s="45"/>
      <c r="B55" s="46">
        <f t="shared" si="1"/>
        <v>31</v>
      </c>
      <c r="C55" s="47">
        <f t="shared" si="2"/>
        <v>41464</v>
      </c>
      <c r="D55" s="48">
        <f t="shared" si="3"/>
        <v>41656.01</v>
      </c>
      <c r="E55" s="49">
        <f t="shared" si="4"/>
        <v>18931.79</v>
      </c>
      <c r="F55" s="49">
        <f t="shared" si="5"/>
        <v>22724.22</v>
      </c>
      <c r="G55" s="50"/>
      <c r="H55" s="49">
        <f t="shared" si="0"/>
        <v>2301839.2799999998</v>
      </c>
      <c r="I55" s="24"/>
    </row>
    <row r="56" spans="1:9" ht="15" customHeight="1">
      <c r="A56" s="45"/>
      <c r="B56" s="46">
        <f t="shared" si="1"/>
        <v>32</v>
      </c>
      <c r="C56" s="47">
        <f t="shared" si="2"/>
        <v>41495</v>
      </c>
      <c r="D56" s="48">
        <f t="shared" si="3"/>
        <v>41656.01</v>
      </c>
      <c r="E56" s="49">
        <f t="shared" si="4"/>
        <v>19117.170000000002</v>
      </c>
      <c r="F56" s="49">
        <f t="shared" si="5"/>
        <v>22538.84</v>
      </c>
      <c r="G56" s="50"/>
      <c r="H56" s="49">
        <f t="shared" si="0"/>
        <v>2282722.11</v>
      </c>
      <c r="I56" s="24"/>
    </row>
    <row r="57" spans="1:9" ht="15" customHeight="1">
      <c r="A57" s="45"/>
      <c r="B57" s="46">
        <f t="shared" si="1"/>
        <v>33</v>
      </c>
      <c r="C57" s="47">
        <f t="shared" si="2"/>
        <v>41526</v>
      </c>
      <c r="D57" s="48">
        <f t="shared" si="3"/>
        <v>41656.01</v>
      </c>
      <c r="E57" s="49">
        <f t="shared" si="4"/>
        <v>19304.36</v>
      </c>
      <c r="F57" s="49">
        <f t="shared" si="5"/>
        <v>22351.65</v>
      </c>
      <c r="G57" s="50"/>
      <c r="H57" s="49">
        <f t="shared" si="0"/>
        <v>2263417.75</v>
      </c>
      <c r="I57" s="24"/>
    </row>
    <row r="58" spans="1:9" ht="15" customHeight="1">
      <c r="A58" s="45"/>
      <c r="B58" s="46">
        <f t="shared" si="1"/>
        <v>34</v>
      </c>
      <c r="C58" s="47">
        <f t="shared" si="2"/>
        <v>41556</v>
      </c>
      <c r="D58" s="48">
        <f t="shared" si="3"/>
        <v>41656.01</v>
      </c>
      <c r="E58" s="49">
        <f t="shared" si="4"/>
        <v>19493.38</v>
      </c>
      <c r="F58" s="49">
        <f t="shared" si="5"/>
        <v>22162.63</v>
      </c>
      <c r="G58" s="50"/>
      <c r="H58" s="49">
        <f t="shared" si="0"/>
        <v>2243924.37</v>
      </c>
      <c r="I58" s="24"/>
    </row>
    <row r="59" spans="1:9" ht="15" customHeight="1">
      <c r="A59" s="45"/>
      <c r="B59" s="46">
        <f t="shared" si="1"/>
        <v>35</v>
      </c>
      <c r="C59" s="47">
        <f t="shared" si="2"/>
        <v>41587</v>
      </c>
      <c r="D59" s="48">
        <f t="shared" si="3"/>
        <v>41656.01</v>
      </c>
      <c r="E59" s="49">
        <f t="shared" si="4"/>
        <v>19684.250000000004</v>
      </c>
      <c r="F59" s="49">
        <f t="shared" si="5"/>
        <v>21971.759999999998</v>
      </c>
      <c r="G59" s="50"/>
      <c r="H59" s="49">
        <f t="shared" si="0"/>
        <v>2224240.12</v>
      </c>
      <c r="I59" s="24"/>
    </row>
    <row r="60" spans="1:9" ht="15" customHeight="1">
      <c r="A60" s="45"/>
      <c r="B60" s="46">
        <f t="shared" si="1"/>
        <v>36</v>
      </c>
      <c r="C60" s="47">
        <f t="shared" si="2"/>
        <v>41617</v>
      </c>
      <c r="D60" s="48">
        <f t="shared" si="3"/>
        <v>41656.01</v>
      </c>
      <c r="E60" s="49">
        <f t="shared" si="4"/>
        <v>19876.990000000002</v>
      </c>
      <c r="F60" s="49">
        <f t="shared" si="5"/>
        <v>21779.02</v>
      </c>
      <c r="G60" s="50"/>
      <c r="H60" s="49">
        <f t="shared" si="0"/>
        <v>2204363.13</v>
      </c>
      <c r="I60" s="24"/>
    </row>
    <row r="61" spans="1:9" ht="15" customHeight="1">
      <c r="A61" s="45"/>
      <c r="B61" s="46">
        <f t="shared" si="1"/>
        <v>37</v>
      </c>
      <c r="C61" s="47">
        <f t="shared" si="2"/>
        <v>41648</v>
      </c>
      <c r="D61" s="48">
        <f t="shared" si="3"/>
        <v>41656.01</v>
      </c>
      <c r="E61" s="49">
        <f t="shared" si="4"/>
        <v>20071.620000000003</v>
      </c>
      <c r="F61" s="49">
        <f t="shared" si="5"/>
        <v>21584.39</v>
      </c>
      <c r="G61" s="50"/>
      <c r="H61" s="49">
        <f t="shared" si="0"/>
        <v>2184291.5099999998</v>
      </c>
      <c r="I61" s="24"/>
    </row>
    <row r="62" spans="1:9" ht="15" customHeight="1">
      <c r="A62" s="45"/>
      <c r="B62" s="46">
        <f t="shared" si="1"/>
        <v>38</v>
      </c>
      <c r="C62" s="47">
        <f t="shared" si="2"/>
        <v>41679</v>
      </c>
      <c r="D62" s="48">
        <f t="shared" si="3"/>
        <v>41656.01</v>
      </c>
      <c r="E62" s="49">
        <f t="shared" si="4"/>
        <v>20268.160000000003</v>
      </c>
      <c r="F62" s="49">
        <f t="shared" si="5"/>
        <v>21387.85</v>
      </c>
      <c r="G62" s="50"/>
      <c r="H62" s="49">
        <f t="shared" si="0"/>
        <v>2164023.35</v>
      </c>
      <c r="I62" s="24"/>
    </row>
    <row r="63" spans="1:9" ht="15" customHeight="1">
      <c r="A63" s="45"/>
      <c r="B63" s="46">
        <f t="shared" si="1"/>
        <v>39</v>
      </c>
      <c r="C63" s="47">
        <f t="shared" si="2"/>
        <v>41707</v>
      </c>
      <c r="D63" s="48">
        <f t="shared" si="3"/>
        <v>41656.01</v>
      </c>
      <c r="E63" s="49">
        <f t="shared" si="4"/>
        <v>20466.61</v>
      </c>
      <c r="F63" s="49">
        <f t="shared" si="5"/>
        <v>21189.4</v>
      </c>
      <c r="G63" s="50"/>
      <c r="H63" s="49">
        <f t="shared" si="0"/>
        <v>2143556.7400000002</v>
      </c>
      <c r="I63" s="24"/>
    </row>
    <row r="64" spans="1:9" ht="15" customHeight="1">
      <c r="A64" s="45"/>
      <c r="B64" s="46">
        <f t="shared" si="1"/>
        <v>40</v>
      </c>
      <c r="C64" s="47">
        <f t="shared" si="2"/>
        <v>41738</v>
      </c>
      <c r="D64" s="48">
        <f t="shared" si="3"/>
        <v>41656.01</v>
      </c>
      <c r="E64" s="49">
        <f t="shared" si="4"/>
        <v>20667.02</v>
      </c>
      <c r="F64" s="49">
        <f t="shared" si="5"/>
        <v>20988.99</v>
      </c>
      <c r="G64" s="50"/>
      <c r="H64" s="49">
        <f t="shared" si="0"/>
        <v>2122889.7200000002</v>
      </c>
      <c r="I64" s="24"/>
    </row>
    <row r="65" spans="1:9" ht="15" customHeight="1">
      <c r="A65" s="45"/>
      <c r="B65" s="46">
        <f t="shared" si="1"/>
        <v>41</v>
      </c>
      <c r="C65" s="47">
        <f t="shared" si="2"/>
        <v>41768</v>
      </c>
      <c r="D65" s="48">
        <f t="shared" si="3"/>
        <v>41656.01</v>
      </c>
      <c r="E65" s="49">
        <f t="shared" si="4"/>
        <v>20869.38</v>
      </c>
      <c r="F65" s="49">
        <f t="shared" si="5"/>
        <v>20786.63</v>
      </c>
      <c r="G65" s="50"/>
      <c r="H65" s="49">
        <f t="shared" si="0"/>
        <v>2102020.34</v>
      </c>
      <c r="I65" s="24"/>
    </row>
    <row r="66" spans="1:9" ht="15" customHeight="1">
      <c r="A66" s="45"/>
      <c r="B66" s="46">
        <f t="shared" si="1"/>
        <v>42</v>
      </c>
      <c r="C66" s="47">
        <f t="shared" si="2"/>
        <v>41799</v>
      </c>
      <c r="D66" s="48">
        <f t="shared" si="3"/>
        <v>41656.01</v>
      </c>
      <c r="E66" s="49">
        <f t="shared" si="4"/>
        <v>21073.730000000003</v>
      </c>
      <c r="F66" s="49">
        <f t="shared" si="5"/>
        <v>20582.28</v>
      </c>
      <c r="G66" s="50"/>
      <c r="H66" s="49">
        <f t="shared" si="0"/>
        <v>2080946.61</v>
      </c>
      <c r="I66" s="24"/>
    </row>
    <row r="67" spans="1:9" ht="15" customHeight="1">
      <c r="A67" s="45"/>
      <c r="B67" s="46">
        <f t="shared" si="1"/>
        <v>43</v>
      </c>
      <c r="C67" s="47">
        <f t="shared" si="2"/>
        <v>41829</v>
      </c>
      <c r="D67" s="48">
        <f t="shared" si="3"/>
        <v>41656.01</v>
      </c>
      <c r="E67" s="49">
        <f t="shared" si="4"/>
        <v>21280.070000000003</v>
      </c>
      <c r="F67" s="49">
        <f t="shared" si="5"/>
        <v>20375.939999999999</v>
      </c>
      <c r="G67" s="50"/>
      <c r="H67" s="49">
        <f t="shared" si="0"/>
        <v>2059666.54</v>
      </c>
      <c r="I67" s="24"/>
    </row>
    <row r="68" spans="1:9" ht="15" customHeight="1">
      <c r="A68" s="45"/>
      <c r="B68" s="46">
        <f t="shared" si="1"/>
        <v>44</v>
      </c>
      <c r="C68" s="47">
        <f t="shared" si="2"/>
        <v>41860</v>
      </c>
      <c r="D68" s="48">
        <f t="shared" si="3"/>
        <v>41656.01</v>
      </c>
      <c r="E68" s="49">
        <f t="shared" si="4"/>
        <v>21488.440000000002</v>
      </c>
      <c r="F68" s="49">
        <f t="shared" si="5"/>
        <v>20167.57</v>
      </c>
      <c r="G68" s="50"/>
      <c r="H68" s="49">
        <f t="shared" si="0"/>
        <v>2038178.1</v>
      </c>
      <c r="I68" s="24"/>
    </row>
    <row r="69" spans="1:9" ht="15" customHeight="1">
      <c r="A69" s="45"/>
      <c r="B69" s="46">
        <f t="shared" si="1"/>
        <v>45</v>
      </c>
      <c r="C69" s="47">
        <f t="shared" si="2"/>
        <v>41891</v>
      </c>
      <c r="D69" s="48">
        <f t="shared" si="3"/>
        <v>41656.01</v>
      </c>
      <c r="E69" s="49">
        <f t="shared" si="4"/>
        <v>21698.850000000002</v>
      </c>
      <c r="F69" s="49">
        <f t="shared" si="5"/>
        <v>19957.16</v>
      </c>
      <c r="G69" s="50"/>
      <c r="H69" s="49">
        <f t="shared" si="0"/>
        <v>2016479.25</v>
      </c>
      <c r="I69" s="24"/>
    </row>
    <row r="70" spans="1:9" ht="15" customHeight="1">
      <c r="A70" s="45"/>
      <c r="B70" s="46">
        <f t="shared" si="1"/>
        <v>46</v>
      </c>
      <c r="C70" s="47">
        <f t="shared" si="2"/>
        <v>41921</v>
      </c>
      <c r="D70" s="48">
        <f t="shared" si="3"/>
        <v>41656.01</v>
      </c>
      <c r="E70" s="49">
        <f t="shared" si="4"/>
        <v>21911.320000000003</v>
      </c>
      <c r="F70" s="49">
        <f t="shared" si="5"/>
        <v>19744.689999999999</v>
      </c>
      <c r="G70" s="50"/>
      <c r="H70" s="49">
        <f t="shared" si="0"/>
        <v>1994567.93</v>
      </c>
      <c r="I70" s="24"/>
    </row>
    <row r="71" spans="1:9" ht="15" customHeight="1">
      <c r="A71" s="45"/>
      <c r="B71" s="46">
        <f t="shared" si="1"/>
        <v>47</v>
      </c>
      <c r="C71" s="47">
        <f t="shared" si="2"/>
        <v>41952</v>
      </c>
      <c r="D71" s="48">
        <f t="shared" si="3"/>
        <v>41656.01</v>
      </c>
      <c r="E71" s="49">
        <f t="shared" si="4"/>
        <v>22125.870000000003</v>
      </c>
      <c r="F71" s="49">
        <f t="shared" si="5"/>
        <v>19530.14</v>
      </c>
      <c r="G71" s="50"/>
      <c r="H71" s="49">
        <f t="shared" si="0"/>
        <v>1972442.06</v>
      </c>
      <c r="I71" s="24"/>
    </row>
    <row r="72" spans="1:9" ht="15" customHeight="1">
      <c r="A72" s="45"/>
      <c r="B72" s="46">
        <f t="shared" si="1"/>
        <v>48</v>
      </c>
      <c r="C72" s="47">
        <f t="shared" si="2"/>
        <v>41982</v>
      </c>
      <c r="D72" s="48">
        <f t="shared" si="3"/>
        <v>41656.01</v>
      </c>
      <c r="E72" s="49">
        <f t="shared" si="4"/>
        <v>22342.510000000002</v>
      </c>
      <c r="F72" s="49">
        <f t="shared" si="5"/>
        <v>19313.5</v>
      </c>
      <c r="G72" s="50"/>
      <c r="H72" s="49">
        <f t="shared" si="0"/>
        <v>1950099.55</v>
      </c>
      <c r="I72" s="24"/>
    </row>
    <row r="73" spans="1:9" ht="15" customHeight="1">
      <c r="A73" s="45"/>
      <c r="B73" s="46">
        <f t="shared" si="1"/>
        <v>49</v>
      </c>
      <c r="C73" s="47">
        <f t="shared" si="2"/>
        <v>42013</v>
      </c>
      <c r="D73" s="48">
        <f t="shared" si="3"/>
        <v>41656.01</v>
      </c>
      <c r="E73" s="49">
        <f t="shared" si="4"/>
        <v>22561.29</v>
      </c>
      <c r="F73" s="49">
        <f t="shared" si="5"/>
        <v>19094.72</v>
      </c>
      <c r="G73" s="50"/>
      <c r="H73" s="49">
        <f t="shared" si="0"/>
        <v>1927538.26</v>
      </c>
      <c r="I73" s="24"/>
    </row>
    <row r="74" spans="1:9" ht="15" customHeight="1">
      <c r="A74" s="45"/>
      <c r="B74" s="46">
        <f t="shared" si="1"/>
        <v>50</v>
      </c>
      <c r="C74" s="47">
        <f t="shared" si="2"/>
        <v>42044</v>
      </c>
      <c r="D74" s="48">
        <f t="shared" si="3"/>
        <v>41656.01</v>
      </c>
      <c r="E74" s="49">
        <f t="shared" si="4"/>
        <v>22782.2</v>
      </c>
      <c r="F74" s="49">
        <f t="shared" si="5"/>
        <v>18873.810000000001</v>
      </c>
      <c r="G74" s="50"/>
      <c r="H74" s="49">
        <f t="shared" si="0"/>
        <v>1904756.06</v>
      </c>
      <c r="I74" s="24"/>
    </row>
    <row r="75" spans="1:9" ht="15" customHeight="1">
      <c r="A75" s="45"/>
      <c r="B75" s="46">
        <f t="shared" si="1"/>
        <v>51</v>
      </c>
      <c r="C75" s="47">
        <f t="shared" si="2"/>
        <v>42072</v>
      </c>
      <c r="D75" s="48">
        <f t="shared" si="3"/>
        <v>41656.01</v>
      </c>
      <c r="E75" s="49">
        <f t="shared" si="4"/>
        <v>23005.27</v>
      </c>
      <c r="F75" s="49">
        <f t="shared" si="5"/>
        <v>18650.740000000002</v>
      </c>
      <c r="G75" s="50"/>
      <c r="H75" s="49">
        <f t="shared" si="0"/>
        <v>1881750.79</v>
      </c>
      <c r="I75" s="24"/>
    </row>
    <row r="76" spans="1:9" ht="15" customHeight="1">
      <c r="A76" s="45"/>
      <c r="B76" s="46">
        <f t="shared" si="1"/>
        <v>52</v>
      </c>
      <c r="C76" s="47">
        <f t="shared" si="2"/>
        <v>42103</v>
      </c>
      <c r="D76" s="48">
        <f t="shared" si="3"/>
        <v>41656.01</v>
      </c>
      <c r="E76" s="49">
        <f t="shared" si="4"/>
        <v>23230.530000000002</v>
      </c>
      <c r="F76" s="49">
        <f t="shared" si="5"/>
        <v>18425.48</v>
      </c>
      <c r="G76" s="50"/>
      <c r="H76" s="49">
        <f t="shared" si="0"/>
        <v>1858520.26</v>
      </c>
      <c r="I76" s="24"/>
    </row>
    <row r="77" spans="1:9" ht="15" customHeight="1">
      <c r="A77" s="45"/>
      <c r="B77" s="46">
        <f t="shared" si="1"/>
        <v>53</v>
      </c>
      <c r="C77" s="47">
        <f t="shared" si="2"/>
        <v>42133</v>
      </c>
      <c r="D77" s="48">
        <f t="shared" si="3"/>
        <v>41656.01</v>
      </c>
      <c r="E77" s="49">
        <f t="shared" si="4"/>
        <v>23458.000000000004</v>
      </c>
      <c r="F77" s="49">
        <f t="shared" si="5"/>
        <v>18198.009999999998</v>
      </c>
      <c r="G77" s="50"/>
      <c r="H77" s="49">
        <f t="shared" si="0"/>
        <v>1835062.26</v>
      </c>
      <c r="I77" s="24"/>
    </row>
    <row r="78" spans="1:9" ht="15" customHeight="1">
      <c r="A78" s="45"/>
      <c r="B78" s="46">
        <f t="shared" si="1"/>
        <v>54</v>
      </c>
      <c r="C78" s="47">
        <f t="shared" si="2"/>
        <v>42164</v>
      </c>
      <c r="D78" s="48">
        <f t="shared" si="3"/>
        <v>41656.01</v>
      </c>
      <c r="E78" s="49">
        <f t="shared" si="4"/>
        <v>23687.690000000002</v>
      </c>
      <c r="F78" s="49">
        <f t="shared" si="5"/>
        <v>17968.32</v>
      </c>
      <c r="G78" s="50"/>
      <c r="H78" s="49">
        <f t="shared" si="0"/>
        <v>1811374.57</v>
      </c>
      <c r="I78" s="24"/>
    </row>
    <row r="79" spans="1:9" ht="15" customHeight="1">
      <c r="A79" s="45"/>
      <c r="B79" s="46">
        <f t="shared" si="1"/>
        <v>55</v>
      </c>
      <c r="C79" s="47">
        <f t="shared" si="2"/>
        <v>42194</v>
      </c>
      <c r="D79" s="48">
        <f t="shared" si="3"/>
        <v>41656.01</v>
      </c>
      <c r="E79" s="49">
        <f t="shared" si="4"/>
        <v>23919.63</v>
      </c>
      <c r="F79" s="49">
        <f t="shared" si="5"/>
        <v>17736.38</v>
      </c>
      <c r="G79" s="50"/>
      <c r="H79" s="49">
        <f t="shared" si="0"/>
        <v>1787454.94</v>
      </c>
      <c r="I79" s="24"/>
    </row>
    <row r="80" spans="1:9" ht="15" customHeight="1">
      <c r="A80" s="45"/>
      <c r="B80" s="46">
        <f t="shared" si="1"/>
        <v>56</v>
      </c>
      <c r="C80" s="47">
        <f t="shared" si="2"/>
        <v>42225</v>
      </c>
      <c r="D80" s="48">
        <f t="shared" si="3"/>
        <v>41656.01</v>
      </c>
      <c r="E80" s="49">
        <f t="shared" si="4"/>
        <v>24153.850000000002</v>
      </c>
      <c r="F80" s="49">
        <f t="shared" si="5"/>
        <v>17502.16</v>
      </c>
      <c r="G80" s="50"/>
      <c r="H80" s="49">
        <f t="shared" si="0"/>
        <v>1763301.09</v>
      </c>
      <c r="I80" s="24"/>
    </row>
    <row r="81" spans="1:9" ht="15" customHeight="1">
      <c r="A81" s="45"/>
      <c r="B81" s="46">
        <f t="shared" si="1"/>
        <v>57</v>
      </c>
      <c r="C81" s="47">
        <f t="shared" si="2"/>
        <v>42256</v>
      </c>
      <c r="D81" s="48">
        <f t="shared" si="3"/>
        <v>41656.01</v>
      </c>
      <c r="E81" s="49">
        <f t="shared" si="4"/>
        <v>24390.350000000002</v>
      </c>
      <c r="F81" s="49">
        <f t="shared" si="5"/>
        <v>17265.66</v>
      </c>
      <c r="G81" s="50"/>
      <c r="H81" s="49">
        <f t="shared" si="0"/>
        <v>1738910.74</v>
      </c>
      <c r="I81" s="24"/>
    </row>
    <row r="82" spans="1:9" ht="15" customHeight="1">
      <c r="A82" s="45"/>
      <c r="B82" s="46">
        <f t="shared" si="1"/>
        <v>58</v>
      </c>
      <c r="C82" s="47">
        <f t="shared" si="2"/>
        <v>42286</v>
      </c>
      <c r="D82" s="48">
        <f t="shared" si="3"/>
        <v>41656.01</v>
      </c>
      <c r="E82" s="49">
        <f t="shared" si="4"/>
        <v>24629.18</v>
      </c>
      <c r="F82" s="49">
        <f t="shared" si="5"/>
        <v>17026.830000000002</v>
      </c>
      <c r="G82" s="50"/>
      <c r="H82" s="49">
        <f t="shared" si="0"/>
        <v>1714281.56</v>
      </c>
      <c r="I82" s="24"/>
    </row>
    <row r="83" spans="1:9" ht="15" customHeight="1">
      <c r="A83" s="45"/>
      <c r="B83" s="46">
        <f t="shared" si="1"/>
        <v>59</v>
      </c>
      <c r="C83" s="47">
        <f t="shared" si="2"/>
        <v>42317</v>
      </c>
      <c r="D83" s="48">
        <f t="shared" si="3"/>
        <v>41656.01</v>
      </c>
      <c r="E83" s="49">
        <f t="shared" si="4"/>
        <v>24870.340000000004</v>
      </c>
      <c r="F83" s="49">
        <f t="shared" si="5"/>
        <v>16785.669999999998</v>
      </c>
      <c r="G83" s="50"/>
      <c r="H83" s="49">
        <f t="shared" si="0"/>
        <v>1689411.22</v>
      </c>
      <c r="I83" s="24"/>
    </row>
    <row r="84" spans="1:9" ht="15" customHeight="1">
      <c r="A84" s="45"/>
      <c r="B84" s="46">
        <f t="shared" si="1"/>
        <v>60</v>
      </c>
      <c r="C84" s="47">
        <f t="shared" si="2"/>
        <v>42347</v>
      </c>
      <c r="D84" s="48">
        <f t="shared" si="3"/>
        <v>41656.01</v>
      </c>
      <c r="E84" s="49">
        <f t="shared" si="4"/>
        <v>25113.86</v>
      </c>
      <c r="F84" s="49">
        <f t="shared" si="5"/>
        <v>16542.150000000001</v>
      </c>
      <c r="G84" s="50"/>
      <c r="H84" s="49">
        <f t="shared" si="0"/>
        <v>1664297.36</v>
      </c>
      <c r="I84" s="24"/>
    </row>
    <row r="85" spans="1:9" ht="15" customHeight="1">
      <c r="A85" s="45"/>
      <c r="B85" s="46">
        <f t="shared" si="1"/>
        <v>61</v>
      </c>
      <c r="C85" s="47">
        <f t="shared" si="2"/>
        <v>42378</v>
      </c>
      <c r="D85" s="48">
        <f t="shared" si="3"/>
        <v>41656.01</v>
      </c>
      <c r="E85" s="49">
        <f t="shared" si="4"/>
        <v>25359.770000000004</v>
      </c>
      <c r="F85" s="49">
        <f t="shared" si="5"/>
        <v>16296.24</v>
      </c>
      <c r="G85" s="50"/>
      <c r="H85" s="49">
        <f t="shared" si="0"/>
        <v>1638937.59</v>
      </c>
      <c r="I85" s="24"/>
    </row>
    <row r="86" spans="1:9" ht="15" customHeight="1">
      <c r="A86" s="45"/>
      <c r="B86" s="46">
        <f t="shared" si="1"/>
        <v>62</v>
      </c>
      <c r="C86" s="47">
        <f t="shared" si="2"/>
        <v>42409</v>
      </c>
      <c r="D86" s="48">
        <f t="shared" si="3"/>
        <v>41656.01</v>
      </c>
      <c r="E86" s="49">
        <f t="shared" si="4"/>
        <v>25608.080000000002</v>
      </c>
      <c r="F86" s="49">
        <f t="shared" si="5"/>
        <v>16047.93</v>
      </c>
      <c r="G86" s="50"/>
      <c r="H86" s="49">
        <f t="shared" si="0"/>
        <v>1613329.51</v>
      </c>
      <c r="I86" s="24"/>
    </row>
    <row r="87" spans="1:9" ht="15" customHeight="1">
      <c r="A87" s="45"/>
      <c r="B87" s="46">
        <f t="shared" si="1"/>
        <v>63</v>
      </c>
      <c r="C87" s="47">
        <f t="shared" si="2"/>
        <v>42438</v>
      </c>
      <c r="D87" s="48">
        <f t="shared" si="3"/>
        <v>41656.01</v>
      </c>
      <c r="E87" s="49">
        <f t="shared" si="4"/>
        <v>25858.83</v>
      </c>
      <c r="F87" s="49">
        <f t="shared" si="5"/>
        <v>15797.18</v>
      </c>
      <c r="G87" s="50"/>
      <c r="H87" s="49">
        <f t="shared" si="0"/>
        <v>1587470.68</v>
      </c>
      <c r="I87" s="24"/>
    </row>
    <row r="88" spans="1:9" ht="15" customHeight="1">
      <c r="A88" s="45"/>
      <c r="B88" s="46">
        <f t="shared" si="1"/>
        <v>64</v>
      </c>
      <c r="C88" s="47">
        <f t="shared" si="2"/>
        <v>42469</v>
      </c>
      <c r="D88" s="48">
        <f t="shared" si="3"/>
        <v>41656.01</v>
      </c>
      <c r="E88" s="49">
        <f t="shared" si="4"/>
        <v>26112.030000000002</v>
      </c>
      <c r="F88" s="49">
        <f t="shared" si="5"/>
        <v>15543.98</v>
      </c>
      <c r="G88" s="50"/>
      <c r="H88" s="49">
        <f t="shared" si="0"/>
        <v>1561358.65</v>
      </c>
      <c r="I88" s="24"/>
    </row>
    <row r="89" spans="1:9" ht="15" customHeight="1">
      <c r="A89" s="45"/>
      <c r="B89" s="46">
        <f t="shared" si="1"/>
        <v>65</v>
      </c>
      <c r="C89" s="47">
        <f t="shared" si="2"/>
        <v>42499</v>
      </c>
      <c r="D89" s="48">
        <f t="shared" si="3"/>
        <v>41656.01</v>
      </c>
      <c r="E89" s="49">
        <f t="shared" si="4"/>
        <v>26367.710000000003</v>
      </c>
      <c r="F89" s="49">
        <f t="shared" si="5"/>
        <v>15288.3</v>
      </c>
      <c r="G89" s="50"/>
      <c r="H89" s="49">
        <f t="shared" ref="H89:H152" si="6">IF(B89="",0,ROUND(H88-E89-G89,2))</f>
        <v>1534990.94</v>
      </c>
      <c r="I89" s="24"/>
    </row>
    <row r="90" spans="1:9" ht="15" customHeight="1">
      <c r="A90" s="45"/>
      <c r="B90" s="46">
        <f t="shared" ref="B90:B153" si="7">IF(B89&lt;$D$16,IF(H89&gt;0,B89+1,""),"")</f>
        <v>66</v>
      </c>
      <c r="C90" s="47">
        <f t="shared" ref="C90:C153" si="8">IF(B90="","",IF(B90&lt;=$D$16,IF(payments_per_year=26,DATE(YEAR(start_date),MONTH(start_date),DAY(start_date)+14*B90),IF(payments_per_year=52,DATE(YEAR(start_date),MONTH(start_date),DAY(start_date)+7*B90),DATE(YEAR(start_date),MONTH(start_date)+B90*12/$D$11,DAY(start_date)))),""))</f>
        <v>42530</v>
      </c>
      <c r="D90" s="48">
        <f t="shared" ref="D90:D153" si="9">IF(C90="","",IF($D$15+F90&gt;H89,ROUND(H89+F90,2),$D$15))</f>
        <v>41656.01</v>
      </c>
      <c r="E90" s="49">
        <f t="shared" ref="E90:E153" si="10">IF(C90="","",D90-F90)</f>
        <v>26625.89</v>
      </c>
      <c r="F90" s="49">
        <f t="shared" ref="F90:F153" si="11">IF(C90="","",ROUND(H89*$D$9/payments_per_year,2))</f>
        <v>15030.12</v>
      </c>
      <c r="G90" s="50"/>
      <c r="H90" s="49">
        <f t="shared" si="6"/>
        <v>1508365.05</v>
      </c>
      <c r="I90" s="24"/>
    </row>
    <row r="91" spans="1:9" ht="15" customHeight="1">
      <c r="A91" s="45"/>
      <c r="B91" s="46">
        <f t="shared" si="7"/>
        <v>67</v>
      </c>
      <c r="C91" s="47">
        <f t="shared" si="8"/>
        <v>42560</v>
      </c>
      <c r="D91" s="48">
        <f t="shared" si="9"/>
        <v>41656.01</v>
      </c>
      <c r="E91" s="49">
        <f t="shared" si="10"/>
        <v>26886.600000000002</v>
      </c>
      <c r="F91" s="49">
        <f t="shared" si="11"/>
        <v>14769.41</v>
      </c>
      <c r="G91" s="50"/>
      <c r="H91" s="49">
        <f t="shared" si="6"/>
        <v>1481478.45</v>
      </c>
      <c r="I91" s="24"/>
    </row>
    <row r="92" spans="1:9" ht="15" customHeight="1">
      <c r="A92" s="45"/>
      <c r="B92" s="46">
        <f t="shared" si="7"/>
        <v>68</v>
      </c>
      <c r="C92" s="47">
        <f t="shared" si="8"/>
        <v>42591</v>
      </c>
      <c r="D92" s="48">
        <f t="shared" si="9"/>
        <v>41656.01</v>
      </c>
      <c r="E92" s="49">
        <f t="shared" si="10"/>
        <v>27149.870000000003</v>
      </c>
      <c r="F92" s="49">
        <f t="shared" si="11"/>
        <v>14506.14</v>
      </c>
      <c r="G92" s="50"/>
      <c r="H92" s="49">
        <f t="shared" si="6"/>
        <v>1454328.58</v>
      </c>
      <c r="I92" s="24"/>
    </row>
    <row r="93" spans="1:9" ht="15" customHeight="1">
      <c r="A93" s="45"/>
      <c r="B93" s="46">
        <f t="shared" si="7"/>
        <v>69</v>
      </c>
      <c r="C93" s="47">
        <f t="shared" si="8"/>
        <v>42622</v>
      </c>
      <c r="D93" s="48">
        <f t="shared" si="9"/>
        <v>41656.01</v>
      </c>
      <c r="E93" s="49">
        <f t="shared" si="10"/>
        <v>27415.710000000003</v>
      </c>
      <c r="F93" s="49">
        <f t="shared" si="11"/>
        <v>14240.3</v>
      </c>
      <c r="G93" s="50"/>
      <c r="H93" s="49">
        <f t="shared" si="6"/>
        <v>1426912.87</v>
      </c>
      <c r="I93" s="24"/>
    </row>
    <row r="94" spans="1:9" ht="15" customHeight="1">
      <c r="A94" s="45"/>
      <c r="B94" s="46">
        <f t="shared" si="7"/>
        <v>70</v>
      </c>
      <c r="C94" s="47">
        <f t="shared" si="8"/>
        <v>42652</v>
      </c>
      <c r="D94" s="48">
        <f t="shared" si="9"/>
        <v>41656.01</v>
      </c>
      <c r="E94" s="49">
        <f t="shared" si="10"/>
        <v>27684.15</v>
      </c>
      <c r="F94" s="49">
        <f t="shared" si="11"/>
        <v>13971.86</v>
      </c>
      <c r="G94" s="50"/>
      <c r="H94" s="49">
        <f t="shared" si="6"/>
        <v>1399228.72</v>
      </c>
      <c r="I94" s="24"/>
    </row>
    <row r="95" spans="1:9" ht="15" customHeight="1">
      <c r="A95" s="45"/>
      <c r="B95" s="46">
        <f t="shared" si="7"/>
        <v>71</v>
      </c>
      <c r="C95" s="47">
        <f t="shared" si="8"/>
        <v>42683</v>
      </c>
      <c r="D95" s="48">
        <f t="shared" si="9"/>
        <v>41656.01</v>
      </c>
      <c r="E95" s="49">
        <f t="shared" si="10"/>
        <v>27955.230000000003</v>
      </c>
      <c r="F95" s="49">
        <f t="shared" si="11"/>
        <v>13700.78</v>
      </c>
      <c r="G95" s="50"/>
      <c r="H95" s="49">
        <f t="shared" si="6"/>
        <v>1371273.49</v>
      </c>
      <c r="I95" s="24"/>
    </row>
    <row r="96" spans="1:9" ht="15" customHeight="1">
      <c r="A96" s="45"/>
      <c r="B96" s="46">
        <f t="shared" si="7"/>
        <v>72</v>
      </c>
      <c r="C96" s="47">
        <f t="shared" si="8"/>
        <v>42713</v>
      </c>
      <c r="D96" s="48">
        <f t="shared" si="9"/>
        <v>41656.01</v>
      </c>
      <c r="E96" s="49">
        <f t="shared" si="10"/>
        <v>28228.960000000003</v>
      </c>
      <c r="F96" s="49">
        <f t="shared" si="11"/>
        <v>13427.05</v>
      </c>
      <c r="G96" s="50"/>
      <c r="H96" s="49">
        <f t="shared" si="6"/>
        <v>1343044.53</v>
      </c>
      <c r="I96" s="24"/>
    </row>
    <row r="97" spans="1:9" ht="15" customHeight="1">
      <c r="A97" s="45"/>
      <c r="B97" s="46">
        <f t="shared" si="7"/>
        <v>73</v>
      </c>
      <c r="C97" s="47">
        <f t="shared" si="8"/>
        <v>42744</v>
      </c>
      <c r="D97" s="48">
        <f t="shared" si="9"/>
        <v>41656.01</v>
      </c>
      <c r="E97" s="49">
        <f t="shared" si="10"/>
        <v>28505.370000000003</v>
      </c>
      <c r="F97" s="49">
        <f t="shared" si="11"/>
        <v>13150.64</v>
      </c>
      <c r="G97" s="50"/>
      <c r="H97" s="49">
        <f t="shared" si="6"/>
        <v>1314539.1599999999</v>
      </c>
      <c r="I97" s="24"/>
    </row>
    <row r="98" spans="1:9" ht="15" customHeight="1">
      <c r="A98" s="45"/>
      <c r="B98" s="46">
        <f t="shared" si="7"/>
        <v>74</v>
      </c>
      <c r="C98" s="47">
        <f t="shared" si="8"/>
        <v>42775</v>
      </c>
      <c r="D98" s="48">
        <f t="shared" si="9"/>
        <v>41656.01</v>
      </c>
      <c r="E98" s="49">
        <f t="shared" si="10"/>
        <v>28784.480000000003</v>
      </c>
      <c r="F98" s="49">
        <f t="shared" si="11"/>
        <v>12871.53</v>
      </c>
      <c r="G98" s="50"/>
      <c r="H98" s="49">
        <f t="shared" si="6"/>
        <v>1285754.68</v>
      </c>
      <c r="I98" s="24"/>
    </row>
    <row r="99" spans="1:9" ht="15" customHeight="1">
      <c r="A99" s="45"/>
      <c r="B99" s="46">
        <f t="shared" si="7"/>
        <v>75</v>
      </c>
      <c r="C99" s="47">
        <f t="shared" si="8"/>
        <v>42803</v>
      </c>
      <c r="D99" s="48">
        <f t="shared" si="9"/>
        <v>41656.01</v>
      </c>
      <c r="E99" s="49">
        <f t="shared" si="10"/>
        <v>29066.33</v>
      </c>
      <c r="F99" s="49">
        <f t="shared" si="11"/>
        <v>12589.68</v>
      </c>
      <c r="G99" s="50"/>
      <c r="H99" s="49">
        <f t="shared" si="6"/>
        <v>1256688.3500000001</v>
      </c>
      <c r="I99" s="24"/>
    </row>
    <row r="100" spans="1:9" ht="15" customHeight="1">
      <c r="A100" s="45"/>
      <c r="B100" s="46">
        <f t="shared" si="7"/>
        <v>76</v>
      </c>
      <c r="C100" s="47">
        <f t="shared" si="8"/>
        <v>42834</v>
      </c>
      <c r="D100" s="48">
        <f t="shared" si="9"/>
        <v>41656.01</v>
      </c>
      <c r="E100" s="49">
        <f t="shared" si="10"/>
        <v>29350.940000000002</v>
      </c>
      <c r="F100" s="49">
        <f t="shared" si="11"/>
        <v>12305.07</v>
      </c>
      <c r="G100" s="50"/>
      <c r="H100" s="49">
        <f t="shared" si="6"/>
        <v>1227337.4099999999</v>
      </c>
      <c r="I100" s="24"/>
    </row>
    <row r="101" spans="1:9" ht="15" customHeight="1">
      <c r="A101" s="45"/>
      <c r="B101" s="46">
        <f t="shared" si="7"/>
        <v>77</v>
      </c>
      <c r="C101" s="47">
        <f t="shared" si="8"/>
        <v>42864</v>
      </c>
      <c r="D101" s="48">
        <f t="shared" si="9"/>
        <v>41656.01</v>
      </c>
      <c r="E101" s="49">
        <f t="shared" si="10"/>
        <v>29638.33</v>
      </c>
      <c r="F101" s="49">
        <f t="shared" si="11"/>
        <v>12017.68</v>
      </c>
      <c r="G101" s="50"/>
      <c r="H101" s="49">
        <f t="shared" si="6"/>
        <v>1197699.08</v>
      </c>
      <c r="I101" s="24"/>
    </row>
    <row r="102" spans="1:9" ht="15" customHeight="1">
      <c r="A102" s="45"/>
      <c r="B102" s="46">
        <f t="shared" si="7"/>
        <v>78</v>
      </c>
      <c r="C102" s="47">
        <f t="shared" si="8"/>
        <v>42895</v>
      </c>
      <c r="D102" s="48">
        <f t="shared" si="9"/>
        <v>41656.01</v>
      </c>
      <c r="E102" s="49">
        <f t="shared" si="10"/>
        <v>29928.54</v>
      </c>
      <c r="F102" s="49">
        <f t="shared" si="11"/>
        <v>11727.47</v>
      </c>
      <c r="G102" s="50"/>
      <c r="H102" s="49">
        <f t="shared" si="6"/>
        <v>1167770.54</v>
      </c>
      <c r="I102" s="24"/>
    </row>
    <row r="103" spans="1:9" ht="15" customHeight="1">
      <c r="A103" s="45"/>
      <c r="B103" s="46">
        <f t="shared" si="7"/>
        <v>79</v>
      </c>
      <c r="C103" s="47">
        <f t="shared" si="8"/>
        <v>42925</v>
      </c>
      <c r="D103" s="48">
        <f t="shared" si="9"/>
        <v>41656.01</v>
      </c>
      <c r="E103" s="49">
        <f t="shared" si="10"/>
        <v>30221.590000000004</v>
      </c>
      <c r="F103" s="49">
        <f t="shared" si="11"/>
        <v>11434.42</v>
      </c>
      <c r="G103" s="50"/>
      <c r="H103" s="49">
        <f t="shared" si="6"/>
        <v>1137548.95</v>
      </c>
      <c r="I103" s="24"/>
    </row>
    <row r="104" spans="1:9" ht="15" customHeight="1">
      <c r="A104" s="45"/>
      <c r="B104" s="46">
        <f t="shared" si="7"/>
        <v>80</v>
      </c>
      <c r="C104" s="47">
        <f t="shared" si="8"/>
        <v>42956</v>
      </c>
      <c r="D104" s="48">
        <f t="shared" si="9"/>
        <v>41656.01</v>
      </c>
      <c r="E104" s="49">
        <f t="shared" si="10"/>
        <v>30517.510000000002</v>
      </c>
      <c r="F104" s="49">
        <f t="shared" si="11"/>
        <v>11138.5</v>
      </c>
      <c r="G104" s="50"/>
      <c r="H104" s="49">
        <f t="shared" si="6"/>
        <v>1107031.44</v>
      </c>
      <c r="I104" s="24"/>
    </row>
    <row r="105" spans="1:9" ht="15" customHeight="1">
      <c r="A105" s="45"/>
      <c r="B105" s="46">
        <f t="shared" si="7"/>
        <v>81</v>
      </c>
      <c r="C105" s="47">
        <f t="shared" si="8"/>
        <v>42987</v>
      </c>
      <c r="D105" s="48">
        <f t="shared" si="9"/>
        <v>41656.01</v>
      </c>
      <c r="E105" s="49">
        <f t="shared" si="10"/>
        <v>30816.33</v>
      </c>
      <c r="F105" s="49">
        <f t="shared" si="11"/>
        <v>10839.68</v>
      </c>
      <c r="G105" s="50"/>
      <c r="H105" s="49">
        <f t="shared" si="6"/>
        <v>1076215.1100000001</v>
      </c>
      <c r="I105" s="24"/>
    </row>
    <row r="106" spans="1:9" ht="15" customHeight="1">
      <c r="A106" s="45"/>
      <c r="B106" s="46">
        <f t="shared" si="7"/>
        <v>82</v>
      </c>
      <c r="C106" s="47">
        <f t="shared" si="8"/>
        <v>43017</v>
      </c>
      <c r="D106" s="48">
        <f t="shared" si="9"/>
        <v>41656.01</v>
      </c>
      <c r="E106" s="49">
        <f t="shared" si="10"/>
        <v>31118.07</v>
      </c>
      <c r="F106" s="49">
        <f t="shared" si="11"/>
        <v>10537.94</v>
      </c>
      <c r="G106" s="50"/>
      <c r="H106" s="49">
        <f t="shared" si="6"/>
        <v>1045097.04</v>
      </c>
      <c r="I106" s="24"/>
    </row>
    <row r="107" spans="1:9" ht="15" customHeight="1">
      <c r="A107" s="45"/>
      <c r="B107" s="46">
        <f t="shared" si="7"/>
        <v>83</v>
      </c>
      <c r="C107" s="47">
        <f t="shared" si="8"/>
        <v>43048</v>
      </c>
      <c r="D107" s="48">
        <f t="shared" si="9"/>
        <v>41656.01</v>
      </c>
      <c r="E107" s="49">
        <f t="shared" si="10"/>
        <v>31422.770000000004</v>
      </c>
      <c r="F107" s="49">
        <f t="shared" si="11"/>
        <v>10233.24</v>
      </c>
      <c r="G107" s="50"/>
      <c r="H107" s="49">
        <f t="shared" si="6"/>
        <v>1013674.27</v>
      </c>
      <c r="I107" s="24"/>
    </row>
    <row r="108" spans="1:9" ht="15" customHeight="1">
      <c r="A108" s="45"/>
      <c r="B108" s="46">
        <f t="shared" si="7"/>
        <v>84</v>
      </c>
      <c r="C108" s="47">
        <f t="shared" si="8"/>
        <v>43078</v>
      </c>
      <c r="D108" s="48">
        <f t="shared" si="9"/>
        <v>41656.01</v>
      </c>
      <c r="E108" s="49">
        <f t="shared" si="10"/>
        <v>31730.450000000004</v>
      </c>
      <c r="F108" s="49">
        <f t="shared" si="11"/>
        <v>9925.56</v>
      </c>
      <c r="G108" s="50"/>
      <c r="H108" s="49">
        <f t="shared" si="6"/>
        <v>981943.82</v>
      </c>
      <c r="I108" s="24"/>
    </row>
    <row r="109" spans="1:9" ht="15" customHeight="1">
      <c r="A109" s="45"/>
      <c r="B109" s="46">
        <f t="shared" si="7"/>
        <v>85</v>
      </c>
      <c r="C109" s="47">
        <f t="shared" si="8"/>
        <v>43109</v>
      </c>
      <c r="D109" s="48">
        <f t="shared" si="9"/>
        <v>41656.01</v>
      </c>
      <c r="E109" s="49">
        <f t="shared" si="10"/>
        <v>32041.14</v>
      </c>
      <c r="F109" s="49">
        <f t="shared" si="11"/>
        <v>9614.8700000000008</v>
      </c>
      <c r="G109" s="50"/>
      <c r="H109" s="49">
        <f t="shared" si="6"/>
        <v>949902.68</v>
      </c>
      <c r="I109" s="24"/>
    </row>
    <row r="110" spans="1:9" ht="15" customHeight="1">
      <c r="A110" s="45"/>
      <c r="B110" s="46">
        <f t="shared" si="7"/>
        <v>86</v>
      </c>
      <c r="C110" s="47">
        <f t="shared" si="8"/>
        <v>43140</v>
      </c>
      <c r="D110" s="48">
        <f t="shared" si="9"/>
        <v>41656.01</v>
      </c>
      <c r="E110" s="49">
        <f t="shared" si="10"/>
        <v>32354.880000000005</v>
      </c>
      <c r="F110" s="49">
        <f t="shared" si="11"/>
        <v>9301.1299999999992</v>
      </c>
      <c r="G110" s="50"/>
      <c r="H110" s="49">
        <f t="shared" si="6"/>
        <v>917547.8</v>
      </c>
      <c r="I110" s="24"/>
    </row>
    <row r="111" spans="1:9" ht="15" customHeight="1">
      <c r="A111" s="45"/>
      <c r="B111" s="46">
        <f t="shared" si="7"/>
        <v>87</v>
      </c>
      <c r="C111" s="47">
        <f t="shared" si="8"/>
        <v>43168</v>
      </c>
      <c r="D111" s="48">
        <f t="shared" si="9"/>
        <v>41656.01</v>
      </c>
      <c r="E111" s="49">
        <f t="shared" si="10"/>
        <v>32671.690000000002</v>
      </c>
      <c r="F111" s="49">
        <f t="shared" si="11"/>
        <v>8984.32</v>
      </c>
      <c r="G111" s="50"/>
      <c r="H111" s="49">
        <f t="shared" si="6"/>
        <v>884876.11</v>
      </c>
      <c r="I111" s="24"/>
    </row>
    <row r="112" spans="1:9" ht="15" customHeight="1">
      <c r="A112" s="45"/>
      <c r="B112" s="46">
        <f t="shared" si="7"/>
        <v>88</v>
      </c>
      <c r="C112" s="47">
        <f t="shared" si="8"/>
        <v>43199</v>
      </c>
      <c r="D112" s="48">
        <f t="shared" si="9"/>
        <v>41656.01</v>
      </c>
      <c r="E112" s="49">
        <f t="shared" si="10"/>
        <v>32991.600000000006</v>
      </c>
      <c r="F112" s="49">
        <f t="shared" si="11"/>
        <v>8664.41</v>
      </c>
      <c r="G112" s="50"/>
      <c r="H112" s="49">
        <f t="shared" si="6"/>
        <v>851884.51</v>
      </c>
      <c r="I112" s="24"/>
    </row>
    <row r="113" spans="1:9" ht="15" customHeight="1">
      <c r="A113" s="45"/>
      <c r="B113" s="46">
        <f t="shared" si="7"/>
        <v>89</v>
      </c>
      <c r="C113" s="47">
        <f t="shared" si="8"/>
        <v>43229</v>
      </c>
      <c r="D113" s="48">
        <f t="shared" si="9"/>
        <v>41656.01</v>
      </c>
      <c r="E113" s="49">
        <f t="shared" si="10"/>
        <v>33314.639999999999</v>
      </c>
      <c r="F113" s="49">
        <f t="shared" si="11"/>
        <v>8341.3700000000008</v>
      </c>
      <c r="G113" s="50"/>
      <c r="H113" s="49">
        <f t="shared" si="6"/>
        <v>818569.87</v>
      </c>
      <c r="I113" s="24"/>
    </row>
    <row r="114" spans="1:9" ht="15" customHeight="1">
      <c r="A114" s="45"/>
      <c r="B114" s="46">
        <f t="shared" si="7"/>
        <v>90</v>
      </c>
      <c r="C114" s="47">
        <f t="shared" si="8"/>
        <v>43260</v>
      </c>
      <c r="D114" s="48">
        <f t="shared" si="9"/>
        <v>41656.01</v>
      </c>
      <c r="E114" s="49">
        <f t="shared" si="10"/>
        <v>33640.850000000006</v>
      </c>
      <c r="F114" s="49">
        <f t="shared" si="11"/>
        <v>8015.16</v>
      </c>
      <c r="G114" s="50"/>
      <c r="H114" s="49">
        <f t="shared" si="6"/>
        <v>784929.02</v>
      </c>
      <c r="I114" s="24"/>
    </row>
    <row r="115" spans="1:9" ht="15" customHeight="1">
      <c r="A115" s="45"/>
      <c r="B115" s="46">
        <f t="shared" si="7"/>
        <v>91</v>
      </c>
      <c r="C115" s="47">
        <f t="shared" si="8"/>
        <v>43290</v>
      </c>
      <c r="D115" s="48">
        <f t="shared" si="9"/>
        <v>41656.01</v>
      </c>
      <c r="E115" s="49">
        <f t="shared" si="10"/>
        <v>33970.25</v>
      </c>
      <c r="F115" s="49">
        <f t="shared" si="11"/>
        <v>7685.76</v>
      </c>
      <c r="G115" s="50"/>
      <c r="H115" s="49">
        <f t="shared" si="6"/>
        <v>750958.77</v>
      </c>
      <c r="I115" s="24"/>
    </row>
    <row r="116" spans="1:9" ht="15" customHeight="1">
      <c r="A116" s="45"/>
      <c r="B116" s="46">
        <f t="shared" si="7"/>
        <v>92</v>
      </c>
      <c r="C116" s="47">
        <f t="shared" si="8"/>
        <v>43321</v>
      </c>
      <c r="D116" s="48">
        <f t="shared" si="9"/>
        <v>41656.01</v>
      </c>
      <c r="E116" s="49">
        <f t="shared" si="10"/>
        <v>34302.870000000003</v>
      </c>
      <c r="F116" s="49">
        <f t="shared" si="11"/>
        <v>7353.14</v>
      </c>
      <c r="G116" s="50"/>
      <c r="H116" s="49">
        <f t="shared" si="6"/>
        <v>716655.9</v>
      </c>
      <c r="I116" s="24"/>
    </row>
    <row r="117" spans="1:9" ht="15" customHeight="1">
      <c r="A117" s="45"/>
      <c r="B117" s="46">
        <f t="shared" si="7"/>
        <v>93</v>
      </c>
      <c r="C117" s="47">
        <f t="shared" si="8"/>
        <v>43352</v>
      </c>
      <c r="D117" s="48">
        <f t="shared" si="9"/>
        <v>41656.01</v>
      </c>
      <c r="E117" s="49">
        <f t="shared" si="10"/>
        <v>34638.75</v>
      </c>
      <c r="F117" s="49">
        <f t="shared" si="11"/>
        <v>7017.26</v>
      </c>
      <c r="G117" s="50"/>
      <c r="H117" s="49">
        <f t="shared" si="6"/>
        <v>682017.15</v>
      </c>
      <c r="I117" s="24"/>
    </row>
    <row r="118" spans="1:9" ht="15" customHeight="1">
      <c r="A118" s="45"/>
      <c r="B118" s="46">
        <f t="shared" si="7"/>
        <v>94</v>
      </c>
      <c r="C118" s="47">
        <f t="shared" si="8"/>
        <v>43382</v>
      </c>
      <c r="D118" s="48">
        <f t="shared" si="9"/>
        <v>41656.01</v>
      </c>
      <c r="E118" s="49">
        <f t="shared" si="10"/>
        <v>34977.93</v>
      </c>
      <c r="F118" s="49">
        <f t="shared" si="11"/>
        <v>6678.08</v>
      </c>
      <c r="G118" s="50"/>
      <c r="H118" s="49">
        <f t="shared" si="6"/>
        <v>647039.22</v>
      </c>
      <c r="I118" s="24"/>
    </row>
    <row r="119" spans="1:9" ht="15" customHeight="1">
      <c r="A119" s="45"/>
      <c r="B119" s="46">
        <f t="shared" si="7"/>
        <v>95</v>
      </c>
      <c r="C119" s="47">
        <f t="shared" si="8"/>
        <v>43413</v>
      </c>
      <c r="D119" s="48">
        <f t="shared" si="9"/>
        <v>41656.01</v>
      </c>
      <c r="E119" s="49">
        <f t="shared" si="10"/>
        <v>35320.42</v>
      </c>
      <c r="F119" s="49">
        <f t="shared" si="11"/>
        <v>6335.59</v>
      </c>
      <c r="G119" s="50"/>
      <c r="H119" s="49">
        <f t="shared" si="6"/>
        <v>611718.80000000005</v>
      </c>
      <c r="I119" s="24"/>
    </row>
    <row r="120" spans="1:9" ht="15" customHeight="1">
      <c r="A120" s="45"/>
      <c r="B120" s="46">
        <f t="shared" si="7"/>
        <v>96</v>
      </c>
      <c r="C120" s="47">
        <f t="shared" si="8"/>
        <v>43443</v>
      </c>
      <c r="D120" s="48">
        <f t="shared" si="9"/>
        <v>41656.01</v>
      </c>
      <c r="E120" s="49">
        <f t="shared" si="10"/>
        <v>35666.26</v>
      </c>
      <c r="F120" s="49">
        <f t="shared" si="11"/>
        <v>5989.75</v>
      </c>
      <c r="G120" s="50"/>
      <c r="H120" s="49">
        <f t="shared" si="6"/>
        <v>576052.54</v>
      </c>
      <c r="I120" s="24"/>
    </row>
    <row r="121" spans="1:9" ht="15" customHeight="1">
      <c r="A121" s="45"/>
      <c r="B121" s="46">
        <f t="shared" si="7"/>
        <v>97</v>
      </c>
      <c r="C121" s="47">
        <f t="shared" si="8"/>
        <v>43474</v>
      </c>
      <c r="D121" s="48">
        <f t="shared" si="9"/>
        <v>41656.01</v>
      </c>
      <c r="E121" s="49">
        <f t="shared" si="10"/>
        <v>36015.5</v>
      </c>
      <c r="F121" s="49">
        <f t="shared" si="11"/>
        <v>5640.51</v>
      </c>
      <c r="G121" s="50"/>
      <c r="H121" s="49">
        <f t="shared" si="6"/>
        <v>540037.04</v>
      </c>
      <c r="I121" s="24"/>
    </row>
    <row r="122" spans="1:9" ht="15" customHeight="1">
      <c r="A122" s="45"/>
      <c r="B122" s="46">
        <f t="shared" si="7"/>
        <v>98</v>
      </c>
      <c r="C122" s="47">
        <f t="shared" si="8"/>
        <v>43505</v>
      </c>
      <c r="D122" s="48">
        <f t="shared" si="9"/>
        <v>41656.01</v>
      </c>
      <c r="E122" s="49">
        <f t="shared" si="10"/>
        <v>36368.15</v>
      </c>
      <c r="F122" s="49">
        <f t="shared" si="11"/>
        <v>5287.86</v>
      </c>
      <c r="G122" s="50"/>
      <c r="H122" s="49">
        <f t="shared" si="6"/>
        <v>503668.89</v>
      </c>
      <c r="I122" s="24"/>
    </row>
    <row r="123" spans="1:9" ht="15" customHeight="1">
      <c r="A123" s="45"/>
      <c r="B123" s="46">
        <f t="shared" si="7"/>
        <v>99</v>
      </c>
      <c r="C123" s="47">
        <f t="shared" si="8"/>
        <v>43533</v>
      </c>
      <c r="D123" s="48">
        <f t="shared" si="9"/>
        <v>41656.01</v>
      </c>
      <c r="E123" s="49">
        <f t="shared" si="10"/>
        <v>36724.25</v>
      </c>
      <c r="F123" s="49">
        <f t="shared" si="11"/>
        <v>4931.76</v>
      </c>
      <c r="G123" s="50"/>
      <c r="H123" s="49">
        <f t="shared" si="6"/>
        <v>466944.64</v>
      </c>
      <c r="I123" s="24"/>
    </row>
    <row r="124" spans="1:9" ht="15" customHeight="1">
      <c r="A124" s="45"/>
      <c r="B124" s="46">
        <f t="shared" si="7"/>
        <v>100</v>
      </c>
      <c r="C124" s="47">
        <f t="shared" si="8"/>
        <v>43564</v>
      </c>
      <c r="D124" s="48">
        <f t="shared" si="9"/>
        <v>41656.01</v>
      </c>
      <c r="E124" s="49">
        <f t="shared" si="10"/>
        <v>37083.840000000004</v>
      </c>
      <c r="F124" s="49">
        <f t="shared" si="11"/>
        <v>4572.17</v>
      </c>
      <c r="G124" s="50"/>
      <c r="H124" s="49">
        <f t="shared" si="6"/>
        <v>429860.8</v>
      </c>
      <c r="I124" s="24"/>
    </row>
    <row r="125" spans="1:9" ht="15" customHeight="1">
      <c r="A125" s="45"/>
      <c r="B125" s="46">
        <f t="shared" si="7"/>
        <v>101</v>
      </c>
      <c r="C125" s="47">
        <f t="shared" si="8"/>
        <v>43594</v>
      </c>
      <c r="D125" s="48">
        <f t="shared" si="9"/>
        <v>41656.01</v>
      </c>
      <c r="E125" s="49">
        <f t="shared" si="10"/>
        <v>37446.959999999999</v>
      </c>
      <c r="F125" s="49">
        <f t="shared" si="11"/>
        <v>4209.05</v>
      </c>
      <c r="G125" s="50"/>
      <c r="H125" s="49">
        <f t="shared" si="6"/>
        <v>392413.84</v>
      </c>
      <c r="I125" s="24"/>
    </row>
    <row r="126" spans="1:9" ht="15" customHeight="1">
      <c r="A126" s="45"/>
      <c r="B126" s="46">
        <f t="shared" si="7"/>
        <v>102</v>
      </c>
      <c r="C126" s="47">
        <f t="shared" si="8"/>
        <v>43625</v>
      </c>
      <c r="D126" s="48">
        <f t="shared" si="9"/>
        <v>41656.01</v>
      </c>
      <c r="E126" s="49">
        <f t="shared" si="10"/>
        <v>37813.620000000003</v>
      </c>
      <c r="F126" s="49">
        <f t="shared" si="11"/>
        <v>3842.39</v>
      </c>
      <c r="G126" s="50"/>
      <c r="H126" s="49">
        <f t="shared" si="6"/>
        <v>354600.22</v>
      </c>
      <c r="I126" s="24"/>
    </row>
    <row r="127" spans="1:9" ht="15" customHeight="1">
      <c r="A127" s="45"/>
      <c r="B127" s="46">
        <f t="shared" si="7"/>
        <v>103</v>
      </c>
      <c r="C127" s="47">
        <f t="shared" si="8"/>
        <v>43655</v>
      </c>
      <c r="D127" s="48">
        <f t="shared" si="9"/>
        <v>41656.01</v>
      </c>
      <c r="E127" s="49">
        <f t="shared" si="10"/>
        <v>38183.880000000005</v>
      </c>
      <c r="F127" s="49">
        <f t="shared" si="11"/>
        <v>3472.13</v>
      </c>
      <c r="G127" s="50"/>
      <c r="H127" s="49">
        <f t="shared" si="6"/>
        <v>316416.34000000003</v>
      </c>
      <c r="I127" s="24"/>
    </row>
    <row r="128" spans="1:9" ht="15" customHeight="1">
      <c r="A128" s="45"/>
      <c r="B128" s="46">
        <f t="shared" si="7"/>
        <v>104</v>
      </c>
      <c r="C128" s="47">
        <f t="shared" si="8"/>
        <v>43686</v>
      </c>
      <c r="D128" s="48">
        <f t="shared" si="9"/>
        <v>41656.01</v>
      </c>
      <c r="E128" s="49">
        <f t="shared" si="10"/>
        <v>38557.770000000004</v>
      </c>
      <c r="F128" s="49">
        <f t="shared" si="11"/>
        <v>3098.24</v>
      </c>
      <c r="G128" s="50"/>
      <c r="H128" s="49">
        <f t="shared" si="6"/>
        <v>277858.57</v>
      </c>
      <c r="I128" s="24"/>
    </row>
    <row r="129" spans="1:9" ht="15" customHeight="1">
      <c r="A129" s="45"/>
      <c r="B129" s="46">
        <f t="shared" si="7"/>
        <v>105</v>
      </c>
      <c r="C129" s="47">
        <f t="shared" si="8"/>
        <v>43717</v>
      </c>
      <c r="D129" s="48">
        <f t="shared" si="9"/>
        <v>41656.01</v>
      </c>
      <c r="E129" s="49">
        <f t="shared" si="10"/>
        <v>38935.310000000005</v>
      </c>
      <c r="F129" s="49">
        <f t="shared" si="11"/>
        <v>2720.7</v>
      </c>
      <c r="G129" s="50"/>
      <c r="H129" s="49">
        <f t="shared" si="6"/>
        <v>238923.26</v>
      </c>
      <c r="I129" s="24"/>
    </row>
    <row r="130" spans="1:9" ht="15" customHeight="1">
      <c r="A130" s="45"/>
      <c r="B130" s="46">
        <f t="shared" si="7"/>
        <v>106</v>
      </c>
      <c r="C130" s="47">
        <f t="shared" si="8"/>
        <v>43747</v>
      </c>
      <c r="D130" s="48">
        <f t="shared" si="9"/>
        <v>41656.01</v>
      </c>
      <c r="E130" s="49">
        <f t="shared" si="10"/>
        <v>39316.550000000003</v>
      </c>
      <c r="F130" s="49">
        <f t="shared" si="11"/>
        <v>2339.46</v>
      </c>
      <c r="G130" s="50"/>
      <c r="H130" s="49">
        <f t="shared" si="6"/>
        <v>199606.71</v>
      </c>
      <c r="I130" s="24"/>
    </row>
    <row r="131" spans="1:9" ht="15" customHeight="1">
      <c r="A131" s="45"/>
      <c r="B131" s="46">
        <f t="shared" si="7"/>
        <v>107</v>
      </c>
      <c r="C131" s="47">
        <f t="shared" si="8"/>
        <v>43778</v>
      </c>
      <c r="D131" s="48">
        <f t="shared" si="9"/>
        <v>41656.01</v>
      </c>
      <c r="E131" s="49">
        <f t="shared" si="10"/>
        <v>39701.53</v>
      </c>
      <c r="F131" s="49">
        <f t="shared" si="11"/>
        <v>1954.48</v>
      </c>
      <c r="G131" s="50"/>
      <c r="H131" s="49">
        <f t="shared" si="6"/>
        <v>159905.18</v>
      </c>
      <c r="I131" s="24"/>
    </row>
    <row r="132" spans="1:9" ht="15" customHeight="1">
      <c r="A132" s="45"/>
      <c r="B132" s="46">
        <f t="shared" si="7"/>
        <v>108</v>
      </c>
      <c r="C132" s="47">
        <f t="shared" si="8"/>
        <v>43808</v>
      </c>
      <c r="D132" s="48">
        <f t="shared" si="9"/>
        <v>41656.01</v>
      </c>
      <c r="E132" s="49">
        <f t="shared" si="10"/>
        <v>40090.270000000004</v>
      </c>
      <c r="F132" s="49">
        <f t="shared" si="11"/>
        <v>1565.74</v>
      </c>
      <c r="G132" s="50"/>
      <c r="H132" s="49">
        <f t="shared" si="6"/>
        <v>119814.91</v>
      </c>
      <c r="I132" s="24"/>
    </row>
    <row r="133" spans="1:9" ht="15" customHeight="1">
      <c r="A133" s="45"/>
      <c r="B133" s="46">
        <f t="shared" si="7"/>
        <v>109</v>
      </c>
      <c r="C133" s="47">
        <f t="shared" si="8"/>
        <v>43839</v>
      </c>
      <c r="D133" s="48">
        <f t="shared" si="9"/>
        <v>41656.01</v>
      </c>
      <c r="E133" s="49">
        <f t="shared" si="10"/>
        <v>40482.82</v>
      </c>
      <c r="F133" s="49">
        <f t="shared" si="11"/>
        <v>1173.19</v>
      </c>
      <c r="G133" s="50"/>
      <c r="H133" s="49">
        <f t="shared" si="6"/>
        <v>79332.09</v>
      </c>
      <c r="I133" s="24"/>
    </row>
    <row r="134" spans="1:9" ht="15" customHeight="1">
      <c r="A134" s="45"/>
      <c r="B134" s="46">
        <f t="shared" si="7"/>
        <v>110</v>
      </c>
      <c r="C134" s="47">
        <f t="shared" si="8"/>
        <v>43870</v>
      </c>
      <c r="D134" s="48">
        <f t="shared" si="9"/>
        <v>41656.01</v>
      </c>
      <c r="E134" s="49">
        <f t="shared" si="10"/>
        <v>40879.22</v>
      </c>
      <c r="F134" s="49">
        <f t="shared" si="11"/>
        <v>776.79</v>
      </c>
      <c r="G134" s="50"/>
      <c r="H134" s="49">
        <f t="shared" si="6"/>
        <v>38452.870000000003</v>
      </c>
      <c r="I134" s="24"/>
    </row>
    <row r="135" spans="1:9" ht="15" customHeight="1">
      <c r="A135" s="45"/>
      <c r="B135" s="46">
        <f t="shared" si="7"/>
        <v>111</v>
      </c>
      <c r="C135" s="47">
        <f t="shared" si="8"/>
        <v>43899</v>
      </c>
      <c r="D135" s="48">
        <f t="shared" si="9"/>
        <v>38829.39</v>
      </c>
      <c r="E135" s="49">
        <f t="shared" si="10"/>
        <v>38452.870000000003</v>
      </c>
      <c r="F135" s="49">
        <f t="shared" si="11"/>
        <v>376.52</v>
      </c>
      <c r="G135" s="50"/>
      <c r="H135" s="49">
        <f t="shared" si="6"/>
        <v>0</v>
      </c>
      <c r="I135" s="24"/>
    </row>
    <row r="136" spans="1:9" ht="15" customHeight="1">
      <c r="A136" s="45"/>
      <c r="B136" s="46" t="str">
        <f t="shared" si="7"/>
        <v/>
      </c>
      <c r="C136" s="47" t="str">
        <f t="shared" si="8"/>
        <v/>
      </c>
      <c r="D136" s="48" t="str">
        <f t="shared" si="9"/>
        <v/>
      </c>
      <c r="E136" s="49" t="str">
        <f t="shared" si="10"/>
        <v/>
      </c>
      <c r="F136" s="49" t="str">
        <f t="shared" si="11"/>
        <v/>
      </c>
      <c r="G136" s="50"/>
      <c r="H136" s="49">
        <f t="shared" si="6"/>
        <v>0</v>
      </c>
      <c r="I136" s="24"/>
    </row>
    <row r="137" spans="1:9" ht="15" customHeight="1">
      <c r="A137" s="45"/>
      <c r="B137" s="46" t="str">
        <f t="shared" si="7"/>
        <v/>
      </c>
      <c r="C137" s="47" t="str">
        <f t="shared" si="8"/>
        <v/>
      </c>
      <c r="D137" s="48" t="str">
        <f t="shared" si="9"/>
        <v/>
      </c>
      <c r="E137" s="49" t="str">
        <f t="shared" si="10"/>
        <v/>
      </c>
      <c r="F137" s="49" t="str">
        <f t="shared" si="11"/>
        <v/>
      </c>
      <c r="G137" s="50"/>
      <c r="H137" s="49">
        <f t="shared" si="6"/>
        <v>0</v>
      </c>
      <c r="I137" s="24"/>
    </row>
    <row r="138" spans="1:9" ht="15" customHeight="1">
      <c r="A138" s="45"/>
      <c r="B138" s="46" t="str">
        <f t="shared" si="7"/>
        <v/>
      </c>
      <c r="C138" s="47" t="str">
        <f t="shared" si="8"/>
        <v/>
      </c>
      <c r="D138" s="48" t="str">
        <f t="shared" si="9"/>
        <v/>
      </c>
      <c r="E138" s="49" t="str">
        <f t="shared" si="10"/>
        <v/>
      </c>
      <c r="F138" s="49" t="str">
        <f t="shared" si="11"/>
        <v/>
      </c>
      <c r="G138" s="50"/>
      <c r="H138" s="49">
        <f t="shared" si="6"/>
        <v>0</v>
      </c>
      <c r="I138" s="24"/>
    </row>
    <row r="139" spans="1:9" ht="15" customHeight="1">
      <c r="A139" s="45"/>
      <c r="B139" s="46" t="str">
        <f t="shared" si="7"/>
        <v/>
      </c>
      <c r="C139" s="47" t="str">
        <f t="shared" si="8"/>
        <v/>
      </c>
      <c r="D139" s="48" t="str">
        <f t="shared" si="9"/>
        <v/>
      </c>
      <c r="E139" s="49" t="str">
        <f t="shared" si="10"/>
        <v/>
      </c>
      <c r="F139" s="49" t="str">
        <f t="shared" si="11"/>
        <v/>
      </c>
      <c r="G139" s="50"/>
      <c r="H139" s="49">
        <f t="shared" si="6"/>
        <v>0</v>
      </c>
      <c r="I139" s="24"/>
    </row>
    <row r="140" spans="1:9" ht="15" customHeight="1">
      <c r="A140" s="45"/>
      <c r="B140" s="46" t="str">
        <f t="shared" si="7"/>
        <v/>
      </c>
      <c r="C140" s="47" t="str">
        <f t="shared" si="8"/>
        <v/>
      </c>
      <c r="D140" s="48" t="str">
        <f t="shared" si="9"/>
        <v/>
      </c>
      <c r="E140" s="49" t="str">
        <f t="shared" si="10"/>
        <v/>
      </c>
      <c r="F140" s="49" t="str">
        <f t="shared" si="11"/>
        <v/>
      </c>
      <c r="G140" s="50"/>
      <c r="H140" s="49">
        <f t="shared" si="6"/>
        <v>0</v>
      </c>
      <c r="I140" s="24"/>
    </row>
    <row r="141" spans="1:9" ht="15" customHeight="1">
      <c r="A141" s="45"/>
      <c r="B141" s="46" t="str">
        <f t="shared" si="7"/>
        <v/>
      </c>
      <c r="C141" s="47" t="str">
        <f t="shared" si="8"/>
        <v/>
      </c>
      <c r="D141" s="48" t="str">
        <f t="shared" si="9"/>
        <v/>
      </c>
      <c r="E141" s="49" t="str">
        <f t="shared" si="10"/>
        <v/>
      </c>
      <c r="F141" s="49" t="str">
        <f t="shared" si="11"/>
        <v/>
      </c>
      <c r="G141" s="50"/>
      <c r="H141" s="49">
        <f t="shared" si="6"/>
        <v>0</v>
      </c>
      <c r="I141" s="24"/>
    </row>
    <row r="142" spans="1:9" ht="15" customHeight="1">
      <c r="A142" s="45"/>
      <c r="B142" s="46" t="str">
        <f t="shared" si="7"/>
        <v/>
      </c>
      <c r="C142" s="47" t="str">
        <f t="shared" si="8"/>
        <v/>
      </c>
      <c r="D142" s="48" t="str">
        <f t="shared" si="9"/>
        <v/>
      </c>
      <c r="E142" s="49" t="str">
        <f t="shared" si="10"/>
        <v/>
      </c>
      <c r="F142" s="49" t="str">
        <f t="shared" si="11"/>
        <v/>
      </c>
      <c r="G142" s="50"/>
      <c r="H142" s="49">
        <f t="shared" si="6"/>
        <v>0</v>
      </c>
      <c r="I142" s="24"/>
    </row>
    <row r="143" spans="1:9" ht="15" customHeight="1">
      <c r="A143" s="45"/>
      <c r="B143" s="46" t="str">
        <f t="shared" si="7"/>
        <v/>
      </c>
      <c r="C143" s="47" t="str">
        <f t="shared" si="8"/>
        <v/>
      </c>
      <c r="D143" s="48" t="str">
        <f t="shared" si="9"/>
        <v/>
      </c>
      <c r="E143" s="49" t="str">
        <f t="shared" si="10"/>
        <v/>
      </c>
      <c r="F143" s="49" t="str">
        <f t="shared" si="11"/>
        <v/>
      </c>
      <c r="G143" s="50"/>
      <c r="H143" s="49">
        <f t="shared" si="6"/>
        <v>0</v>
      </c>
      <c r="I143" s="24"/>
    </row>
    <row r="144" spans="1:9" ht="15" customHeight="1">
      <c r="A144" s="45"/>
      <c r="B144" s="46" t="str">
        <f t="shared" si="7"/>
        <v/>
      </c>
      <c r="C144" s="47" t="str">
        <f t="shared" si="8"/>
        <v/>
      </c>
      <c r="D144" s="48" t="str">
        <f t="shared" si="9"/>
        <v/>
      </c>
      <c r="E144" s="49" t="str">
        <f t="shared" si="10"/>
        <v/>
      </c>
      <c r="F144" s="49" t="str">
        <f t="shared" si="11"/>
        <v/>
      </c>
      <c r="G144" s="50"/>
      <c r="H144" s="49">
        <f t="shared" si="6"/>
        <v>0</v>
      </c>
      <c r="I144" s="24"/>
    </row>
    <row r="145" spans="1:9" ht="15" customHeight="1">
      <c r="A145" s="45"/>
      <c r="B145" s="46" t="str">
        <f t="shared" si="7"/>
        <v/>
      </c>
      <c r="C145" s="47" t="str">
        <f t="shared" si="8"/>
        <v/>
      </c>
      <c r="D145" s="48" t="str">
        <f t="shared" si="9"/>
        <v/>
      </c>
      <c r="E145" s="49" t="str">
        <f t="shared" si="10"/>
        <v/>
      </c>
      <c r="F145" s="49" t="str">
        <f t="shared" si="11"/>
        <v/>
      </c>
      <c r="G145" s="50"/>
      <c r="H145" s="49">
        <f t="shared" si="6"/>
        <v>0</v>
      </c>
      <c r="I145" s="24"/>
    </row>
    <row r="146" spans="1:9" ht="15" customHeight="1">
      <c r="A146" s="45"/>
      <c r="B146" s="46" t="str">
        <f t="shared" si="7"/>
        <v/>
      </c>
      <c r="C146" s="47" t="str">
        <f t="shared" si="8"/>
        <v/>
      </c>
      <c r="D146" s="48" t="str">
        <f t="shared" si="9"/>
        <v/>
      </c>
      <c r="E146" s="49" t="str">
        <f t="shared" si="10"/>
        <v/>
      </c>
      <c r="F146" s="49" t="str">
        <f t="shared" si="11"/>
        <v/>
      </c>
      <c r="G146" s="50"/>
      <c r="H146" s="49">
        <f t="shared" si="6"/>
        <v>0</v>
      </c>
      <c r="I146" s="24"/>
    </row>
    <row r="147" spans="1:9" ht="15" customHeight="1">
      <c r="A147" s="45"/>
      <c r="B147" s="46" t="str">
        <f t="shared" si="7"/>
        <v/>
      </c>
      <c r="C147" s="47" t="str">
        <f t="shared" si="8"/>
        <v/>
      </c>
      <c r="D147" s="48" t="str">
        <f t="shared" si="9"/>
        <v/>
      </c>
      <c r="E147" s="49" t="str">
        <f t="shared" si="10"/>
        <v/>
      </c>
      <c r="F147" s="49" t="str">
        <f t="shared" si="11"/>
        <v/>
      </c>
      <c r="G147" s="50"/>
      <c r="H147" s="49">
        <f t="shared" si="6"/>
        <v>0</v>
      </c>
      <c r="I147" s="24"/>
    </row>
    <row r="148" spans="1:9" ht="15" customHeight="1">
      <c r="A148" s="45"/>
      <c r="B148" s="46" t="str">
        <f t="shared" si="7"/>
        <v/>
      </c>
      <c r="C148" s="47" t="str">
        <f t="shared" si="8"/>
        <v/>
      </c>
      <c r="D148" s="48" t="str">
        <f t="shared" si="9"/>
        <v/>
      </c>
      <c r="E148" s="49" t="str">
        <f t="shared" si="10"/>
        <v/>
      </c>
      <c r="F148" s="49" t="str">
        <f t="shared" si="11"/>
        <v/>
      </c>
      <c r="G148" s="50"/>
      <c r="H148" s="49">
        <f t="shared" si="6"/>
        <v>0</v>
      </c>
      <c r="I148" s="24"/>
    </row>
    <row r="149" spans="1:9" ht="15" customHeight="1">
      <c r="A149" s="45"/>
      <c r="B149" s="46" t="str">
        <f t="shared" si="7"/>
        <v/>
      </c>
      <c r="C149" s="47" t="str">
        <f t="shared" si="8"/>
        <v/>
      </c>
      <c r="D149" s="48" t="str">
        <f t="shared" si="9"/>
        <v/>
      </c>
      <c r="E149" s="49" t="str">
        <f t="shared" si="10"/>
        <v/>
      </c>
      <c r="F149" s="49" t="str">
        <f t="shared" si="11"/>
        <v/>
      </c>
      <c r="G149" s="50"/>
      <c r="H149" s="49">
        <f t="shared" si="6"/>
        <v>0</v>
      </c>
      <c r="I149" s="24"/>
    </row>
    <row r="150" spans="1:9" ht="15" customHeight="1">
      <c r="A150" s="45"/>
      <c r="B150" s="46" t="str">
        <f t="shared" si="7"/>
        <v/>
      </c>
      <c r="C150" s="47" t="str">
        <f t="shared" si="8"/>
        <v/>
      </c>
      <c r="D150" s="48" t="str">
        <f t="shared" si="9"/>
        <v/>
      </c>
      <c r="E150" s="49" t="str">
        <f t="shared" si="10"/>
        <v/>
      </c>
      <c r="F150" s="49" t="str">
        <f t="shared" si="11"/>
        <v/>
      </c>
      <c r="G150" s="50"/>
      <c r="H150" s="49">
        <f t="shared" si="6"/>
        <v>0</v>
      </c>
      <c r="I150" s="24"/>
    </row>
    <row r="151" spans="1:9" ht="15" customHeight="1">
      <c r="A151" s="45"/>
      <c r="B151" s="46" t="str">
        <f t="shared" si="7"/>
        <v/>
      </c>
      <c r="C151" s="47" t="str">
        <f t="shared" si="8"/>
        <v/>
      </c>
      <c r="D151" s="48" t="str">
        <f t="shared" si="9"/>
        <v/>
      </c>
      <c r="E151" s="49" t="str">
        <f t="shared" si="10"/>
        <v/>
      </c>
      <c r="F151" s="49" t="str">
        <f t="shared" si="11"/>
        <v/>
      </c>
      <c r="G151" s="50"/>
      <c r="H151" s="49">
        <f t="shared" si="6"/>
        <v>0</v>
      </c>
      <c r="I151" s="24"/>
    </row>
    <row r="152" spans="1:9" ht="15" customHeight="1">
      <c r="A152" s="45"/>
      <c r="B152" s="46" t="str">
        <f t="shared" si="7"/>
        <v/>
      </c>
      <c r="C152" s="47" t="str">
        <f t="shared" si="8"/>
        <v/>
      </c>
      <c r="D152" s="48" t="str">
        <f t="shared" si="9"/>
        <v/>
      </c>
      <c r="E152" s="49" t="str">
        <f t="shared" si="10"/>
        <v/>
      </c>
      <c r="F152" s="49" t="str">
        <f t="shared" si="11"/>
        <v/>
      </c>
      <c r="G152" s="50"/>
      <c r="H152" s="49">
        <f t="shared" si="6"/>
        <v>0</v>
      </c>
      <c r="I152" s="24"/>
    </row>
    <row r="153" spans="1:9" ht="15" customHeight="1">
      <c r="A153" s="45"/>
      <c r="B153" s="46" t="str">
        <f t="shared" si="7"/>
        <v/>
      </c>
      <c r="C153" s="47" t="str">
        <f t="shared" si="8"/>
        <v/>
      </c>
      <c r="D153" s="48" t="str">
        <f t="shared" si="9"/>
        <v/>
      </c>
      <c r="E153" s="49" t="str">
        <f t="shared" si="10"/>
        <v/>
      </c>
      <c r="F153" s="49" t="str">
        <f t="shared" si="11"/>
        <v/>
      </c>
      <c r="G153" s="50"/>
      <c r="H153" s="49">
        <f t="shared" ref="H153:H216" si="12">IF(B153="",0,ROUND(H152-E153-G153,2))</f>
        <v>0</v>
      </c>
      <c r="I153" s="24"/>
    </row>
    <row r="154" spans="1:9" ht="15" customHeight="1">
      <c r="A154" s="45"/>
      <c r="B154" s="46" t="str">
        <f t="shared" ref="B154:B217" si="13">IF(B153&lt;$D$16,IF(H153&gt;0,B153+1,""),"")</f>
        <v/>
      </c>
      <c r="C154" s="47" t="str">
        <f t="shared" ref="C154:C217" si="14">IF(B154="","",IF(B154&lt;=$D$16,IF(payments_per_year=26,DATE(YEAR(start_date),MONTH(start_date),DAY(start_date)+14*B154),IF(payments_per_year=52,DATE(YEAR(start_date),MONTH(start_date),DAY(start_date)+7*B154),DATE(YEAR(start_date),MONTH(start_date)+B154*12/$D$11,DAY(start_date)))),""))</f>
        <v/>
      </c>
      <c r="D154" s="48" t="str">
        <f t="shared" ref="D154:D217" si="15">IF(C154="","",IF($D$15+F154&gt;H153,ROUND(H153+F154,2),$D$15))</f>
        <v/>
      </c>
      <c r="E154" s="49" t="str">
        <f t="shared" ref="E154:E217" si="16">IF(C154="","",D154-F154)</f>
        <v/>
      </c>
      <c r="F154" s="49" t="str">
        <f t="shared" ref="F154:F217" si="17">IF(C154="","",ROUND(H153*$D$9/payments_per_year,2))</f>
        <v/>
      </c>
      <c r="G154" s="50"/>
      <c r="H154" s="49">
        <f t="shared" si="12"/>
        <v>0</v>
      </c>
      <c r="I154" s="24"/>
    </row>
    <row r="155" spans="1:9" ht="15" customHeight="1">
      <c r="A155" s="45"/>
      <c r="B155" s="46" t="str">
        <f t="shared" si="13"/>
        <v/>
      </c>
      <c r="C155" s="47" t="str">
        <f t="shared" si="14"/>
        <v/>
      </c>
      <c r="D155" s="48" t="str">
        <f t="shared" si="15"/>
        <v/>
      </c>
      <c r="E155" s="49" t="str">
        <f t="shared" si="16"/>
        <v/>
      </c>
      <c r="F155" s="49" t="str">
        <f t="shared" si="17"/>
        <v/>
      </c>
      <c r="G155" s="50"/>
      <c r="H155" s="49">
        <f t="shared" si="12"/>
        <v>0</v>
      </c>
      <c r="I155" s="24"/>
    </row>
    <row r="156" spans="1:9" ht="15" customHeight="1">
      <c r="A156" s="45"/>
      <c r="B156" s="46" t="str">
        <f t="shared" si="13"/>
        <v/>
      </c>
      <c r="C156" s="47" t="str">
        <f t="shared" si="14"/>
        <v/>
      </c>
      <c r="D156" s="48" t="str">
        <f t="shared" si="15"/>
        <v/>
      </c>
      <c r="E156" s="49" t="str">
        <f t="shared" si="16"/>
        <v/>
      </c>
      <c r="F156" s="49" t="str">
        <f t="shared" si="17"/>
        <v/>
      </c>
      <c r="G156" s="50"/>
      <c r="H156" s="49">
        <f t="shared" si="12"/>
        <v>0</v>
      </c>
      <c r="I156" s="24"/>
    </row>
    <row r="157" spans="1:9" ht="15" customHeight="1">
      <c r="A157" s="45"/>
      <c r="B157" s="46" t="str">
        <f t="shared" si="13"/>
        <v/>
      </c>
      <c r="C157" s="47" t="str">
        <f t="shared" si="14"/>
        <v/>
      </c>
      <c r="D157" s="48" t="str">
        <f t="shared" si="15"/>
        <v/>
      </c>
      <c r="E157" s="49" t="str">
        <f t="shared" si="16"/>
        <v/>
      </c>
      <c r="F157" s="49" t="str">
        <f t="shared" si="17"/>
        <v/>
      </c>
      <c r="G157" s="50"/>
      <c r="H157" s="49">
        <f t="shared" si="12"/>
        <v>0</v>
      </c>
      <c r="I157" s="24"/>
    </row>
    <row r="158" spans="1:9" ht="15" customHeight="1">
      <c r="A158" s="45"/>
      <c r="B158" s="46" t="str">
        <f t="shared" si="13"/>
        <v/>
      </c>
      <c r="C158" s="47" t="str">
        <f t="shared" si="14"/>
        <v/>
      </c>
      <c r="D158" s="48" t="str">
        <f t="shared" si="15"/>
        <v/>
      </c>
      <c r="E158" s="49" t="str">
        <f t="shared" si="16"/>
        <v/>
      </c>
      <c r="F158" s="49" t="str">
        <f t="shared" si="17"/>
        <v/>
      </c>
      <c r="G158" s="50"/>
      <c r="H158" s="49">
        <f t="shared" si="12"/>
        <v>0</v>
      </c>
      <c r="I158" s="24"/>
    </row>
    <row r="159" spans="1:9" ht="15" customHeight="1">
      <c r="A159" s="45"/>
      <c r="B159" s="46" t="str">
        <f t="shared" si="13"/>
        <v/>
      </c>
      <c r="C159" s="47" t="str">
        <f t="shared" si="14"/>
        <v/>
      </c>
      <c r="D159" s="48" t="str">
        <f t="shared" si="15"/>
        <v/>
      </c>
      <c r="E159" s="49" t="str">
        <f t="shared" si="16"/>
        <v/>
      </c>
      <c r="F159" s="49" t="str">
        <f t="shared" si="17"/>
        <v/>
      </c>
      <c r="G159" s="50"/>
      <c r="H159" s="49">
        <f t="shared" si="12"/>
        <v>0</v>
      </c>
      <c r="I159" s="24"/>
    </row>
    <row r="160" spans="1:9" ht="15" customHeight="1">
      <c r="A160" s="45"/>
      <c r="B160" s="46" t="str">
        <f t="shared" si="13"/>
        <v/>
      </c>
      <c r="C160" s="47" t="str">
        <f t="shared" si="14"/>
        <v/>
      </c>
      <c r="D160" s="48" t="str">
        <f t="shared" si="15"/>
        <v/>
      </c>
      <c r="E160" s="49" t="str">
        <f t="shared" si="16"/>
        <v/>
      </c>
      <c r="F160" s="49" t="str">
        <f t="shared" si="17"/>
        <v/>
      </c>
      <c r="G160" s="50"/>
      <c r="H160" s="49">
        <f t="shared" si="12"/>
        <v>0</v>
      </c>
      <c r="I160" s="24"/>
    </row>
    <row r="161" spans="1:9" ht="15" customHeight="1">
      <c r="A161" s="45"/>
      <c r="B161" s="46" t="str">
        <f t="shared" si="13"/>
        <v/>
      </c>
      <c r="C161" s="47" t="str">
        <f t="shared" si="14"/>
        <v/>
      </c>
      <c r="D161" s="48" t="str">
        <f t="shared" si="15"/>
        <v/>
      </c>
      <c r="E161" s="49" t="str">
        <f t="shared" si="16"/>
        <v/>
      </c>
      <c r="F161" s="49" t="str">
        <f t="shared" si="17"/>
        <v/>
      </c>
      <c r="G161" s="50"/>
      <c r="H161" s="49">
        <f t="shared" si="12"/>
        <v>0</v>
      </c>
      <c r="I161" s="24"/>
    </row>
    <row r="162" spans="1:9" ht="15" customHeight="1">
      <c r="A162" s="45"/>
      <c r="B162" s="46" t="str">
        <f t="shared" si="13"/>
        <v/>
      </c>
      <c r="C162" s="47" t="str">
        <f t="shared" si="14"/>
        <v/>
      </c>
      <c r="D162" s="48" t="str">
        <f t="shared" si="15"/>
        <v/>
      </c>
      <c r="E162" s="49" t="str">
        <f t="shared" si="16"/>
        <v/>
      </c>
      <c r="F162" s="49" t="str">
        <f t="shared" si="17"/>
        <v/>
      </c>
      <c r="G162" s="50"/>
      <c r="H162" s="49">
        <f t="shared" si="12"/>
        <v>0</v>
      </c>
      <c r="I162" s="24"/>
    </row>
    <row r="163" spans="1:9" ht="15" customHeight="1">
      <c r="A163" s="45"/>
      <c r="B163" s="46" t="str">
        <f t="shared" si="13"/>
        <v/>
      </c>
      <c r="C163" s="47" t="str">
        <f t="shared" si="14"/>
        <v/>
      </c>
      <c r="D163" s="48" t="str">
        <f t="shared" si="15"/>
        <v/>
      </c>
      <c r="E163" s="49" t="str">
        <f t="shared" si="16"/>
        <v/>
      </c>
      <c r="F163" s="49" t="str">
        <f t="shared" si="17"/>
        <v/>
      </c>
      <c r="G163" s="50"/>
      <c r="H163" s="49">
        <f t="shared" si="12"/>
        <v>0</v>
      </c>
      <c r="I163" s="24"/>
    </row>
    <row r="164" spans="1:9" ht="15" customHeight="1">
      <c r="A164" s="45"/>
      <c r="B164" s="46" t="str">
        <f t="shared" si="13"/>
        <v/>
      </c>
      <c r="C164" s="47" t="str">
        <f t="shared" si="14"/>
        <v/>
      </c>
      <c r="D164" s="48" t="str">
        <f t="shared" si="15"/>
        <v/>
      </c>
      <c r="E164" s="49" t="str">
        <f t="shared" si="16"/>
        <v/>
      </c>
      <c r="F164" s="49" t="str">
        <f t="shared" si="17"/>
        <v/>
      </c>
      <c r="G164" s="50"/>
      <c r="H164" s="49">
        <f t="shared" si="12"/>
        <v>0</v>
      </c>
      <c r="I164" s="24"/>
    </row>
    <row r="165" spans="1:9" ht="15" customHeight="1">
      <c r="A165" s="45"/>
      <c r="B165" s="46" t="str">
        <f t="shared" si="13"/>
        <v/>
      </c>
      <c r="C165" s="47" t="str">
        <f t="shared" si="14"/>
        <v/>
      </c>
      <c r="D165" s="48" t="str">
        <f t="shared" si="15"/>
        <v/>
      </c>
      <c r="E165" s="49" t="str">
        <f t="shared" si="16"/>
        <v/>
      </c>
      <c r="F165" s="49" t="str">
        <f t="shared" si="17"/>
        <v/>
      </c>
      <c r="G165" s="50"/>
      <c r="H165" s="49">
        <f t="shared" si="12"/>
        <v>0</v>
      </c>
      <c r="I165" s="24"/>
    </row>
    <row r="166" spans="1:9" ht="15" customHeight="1">
      <c r="A166" s="45"/>
      <c r="B166" s="46" t="str">
        <f t="shared" si="13"/>
        <v/>
      </c>
      <c r="C166" s="47" t="str">
        <f t="shared" si="14"/>
        <v/>
      </c>
      <c r="D166" s="48" t="str">
        <f t="shared" si="15"/>
        <v/>
      </c>
      <c r="E166" s="49" t="str">
        <f t="shared" si="16"/>
        <v/>
      </c>
      <c r="F166" s="49" t="str">
        <f t="shared" si="17"/>
        <v/>
      </c>
      <c r="G166" s="50"/>
      <c r="H166" s="49">
        <f t="shared" si="12"/>
        <v>0</v>
      </c>
      <c r="I166" s="24"/>
    </row>
    <row r="167" spans="1:9" ht="15" customHeight="1">
      <c r="A167" s="45"/>
      <c r="B167" s="46" t="str">
        <f t="shared" si="13"/>
        <v/>
      </c>
      <c r="C167" s="47" t="str">
        <f t="shared" si="14"/>
        <v/>
      </c>
      <c r="D167" s="48" t="str">
        <f t="shared" si="15"/>
        <v/>
      </c>
      <c r="E167" s="49" t="str">
        <f t="shared" si="16"/>
        <v/>
      </c>
      <c r="F167" s="49" t="str">
        <f t="shared" si="17"/>
        <v/>
      </c>
      <c r="G167" s="50"/>
      <c r="H167" s="49">
        <f t="shared" si="12"/>
        <v>0</v>
      </c>
      <c r="I167" s="24"/>
    </row>
    <row r="168" spans="1:9" ht="15" customHeight="1">
      <c r="A168" s="45"/>
      <c r="B168" s="46" t="str">
        <f t="shared" si="13"/>
        <v/>
      </c>
      <c r="C168" s="47" t="str">
        <f t="shared" si="14"/>
        <v/>
      </c>
      <c r="D168" s="48" t="str">
        <f t="shared" si="15"/>
        <v/>
      </c>
      <c r="E168" s="49" t="str">
        <f t="shared" si="16"/>
        <v/>
      </c>
      <c r="F168" s="49" t="str">
        <f t="shared" si="17"/>
        <v/>
      </c>
      <c r="G168" s="50"/>
      <c r="H168" s="49">
        <f t="shared" si="12"/>
        <v>0</v>
      </c>
      <c r="I168" s="24"/>
    </row>
    <row r="169" spans="1:9" ht="15" customHeight="1">
      <c r="A169" s="45"/>
      <c r="B169" s="46" t="str">
        <f t="shared" si="13"/>
        <v/>
      </c>
      <c r="C169" s="47" t="str">
        <f t="shared" si="14"/>
        <v/>
      </c>
      <c r="D169" s="48" t="str">
        <f t="shared" si="15"/>
        <v/>
      </c>
      <c r="E169" s="49" t="str">
        <f t="shared" si="16"/>
        <v/>
      </c>
      <c r="F169" s="49" t="str">
        <f t="shared" si="17"/>
        <v/>
      </c>
      <c r="G169" s="50"/>
      <c r="H169" s="49">
        <f t="shared" si="12"/>
        <v>0</v>
      </c>
      <c r="I169" s="24"/>
    </row>
    <row r="170" spans="1:9" ht="15" customHeight="1">
      <c r="A170" s="45"/>
      <c r="B170" s="46" t="str">
        <f t="shared" si="13"/>
        <v/>
      </c>
      <c r="C170" s="47" t="str">
        <f t="shared" si="14"/>
        <v/>
      </c>
      <c r="D170" s="48" t="str">
        <f t="shared" si="15"/>
        <v/>
      </c>
      <c r="E170" s="49" t="str">
        <f t="shared" si="16"/>
        <v/>
      </c>
      <c r="F170" s="49" t="str">
        <f t="shared" si="17"/>
        <v/>
      </c>
      <c r="G170" s="50"/>
      <c r="H170" s="49">
        <f t="shared" si="12"/>
        <v>0</v>
      </c>
      <c r="I170" s="24"/>
    </row>
    <row r="171" spans="1:9" ht="15" customHeight="1">
      <c r="A171" s="45"/>
      <c r="B171" s="46" t="str">
        <f t="shared" si="13"/>
        <v/>
      </c>
      <c r="C171" s="47" t="str">
        <f t="shared" si="14"/>
        <v/>
      </c>
      <c r="D171" s="48" t="str">
        <f t="shared" si="15"/>
        <v/>
      </c>
      <c r="E171" s="49" t="str">
        <f t="shared" si="16"/>
        <v/>
      </c>
      <c r="F171" s="49" t="str">
        <f t="shared" si="17"/>
        <v/>
      </c>
      <c r="G171" s="50"/>
      <c r="H171" s="49">
        <f t="shared" si="12"/>
        <v>0</v>
      </c>
      <c r="I171" s="24"/>
    </row>
    <row r="172" spans="1:9" ht="15" customHeight="1">
      <c r="A172" s="45"/>
      <c r="B172" s="46" t="str">
        <f t="shared" si="13"/>
        <v/>
      </c>
      <c r="C172" s="47" t="str">
        <f t="shared" si="14"/>
        <v/>
      </c>
      <c r="D172" s="48" t="str">
        <f t="shared" si="15"/>
        <v/>
      </c>
      <c r="E172" s="49" t="str">
        <f t="shared" si="16"/>
        <v/>
      </c>
      <c r="F172" s="49" t="str">
        <f t="shared" si="17"/>
        <v/>
      </c>
      <c r="G172" s="50"/>
      <c r="H172" s="49">
        <f t="shared" si="12"/>
        <v>0</v>
      </c>
      <c r="I172" s="24"/>
    </row>
    <row r="173" spans="1:9" ht="15" customHeight="1">
      <c r="A173" s="45"/>
      <c r="B173" s="46" t="str">
        <f t="shared" si="13"/>
        <v/>
      </c>
      <c r="C173" s="47" t="str">
        <f t="shared" si="14"/>
        <v/>
      </c>
      <c r="D173" s="48" t="str">
        <f t="shared" si="15"/>
        <v/>
      </c>
      <c r="E173" s="49" t="str">
        <f t="shared" si="16"/>
        <v/>
      </c>
      <c r="F173" s="49" t="str">
        <f t="shared" si="17"/>
        <v/>
      </c>
      <c r="G173" s="50"/>
      <c r="H173" s="49">
        <f t="shared" si="12"/>
        <v>0</v>
      </c>
      <c r="I173" s="24"/>
    </row>
    <row r="174" spans="1:9" ht="15" customHeight="1">
      <c r="A174" s="45"/>
      <c r="B174" s="46" t="str">
        <f t="shared" si="13"/>
        <v/>
      </c>
      <c r="C174" s="47" t="str">
        <f t="shared" si="14"/>
        <v/>
      </c>
      <c r="D174" s="48" t="str">
        <f t="shared" si="15"/>
        <v/>
      </c>
      <c r="E174" s="49" t="str">
        <f t="shared" si="16"/>
        <v/>
      </c>
      <c r="F174" s="49" t="str">
        <f t="shared" si="17"/>
        <v/>
      </c>
      <c r="G174" s="50"/>
      <c r="H174" s="49">
        <f t="shared" si="12"/>
        <v>0</v>
      </c>
      <c r="I174" s="24"/>
    </row>
    <row r="175" spans="1:9" ht="15" customHeight="1">
      <c r="A175" s="45"/>
      <c r="B175" s="46" t="str">
        <f t="shared" si="13"/>
        <v/>
      </c>
      <c r="C175" s="47" t="str">
        <f t="shared" si="14"/>
        <v/>
      </c>
      <c r="D175" s="48" t="str">
        <f t="shared" si="15"/>
        <v/>
      </c>
      <c r="E175" s="49" t="str">
        <f t="shared" si="16"/>
        <v/>
      </c>
      <c r="F175" s="49" t="str">
        <f t="shared" si="17"/>
        <v/>
      </c>
      <c r="G175" s="50"/>
      <c r="H175" s="49">
        <f t="shared" si="12"/>
        <v>0</v>
      </c>
      <c r="I175" s="24"/>
    </row>
    <row r="176" spans="1:9" ht="15" customHeight="1">
      <c r="A176" s="45"/>
      <c r="B176" s="46" t="str">
        <f t="shared" si="13"/>
        <v/>
      </c>
      <c r="C176" s="47" t="str">
        <f t="shared" si="14"/>
        <v/>
      </c>
      <c r="D176" s="48" t="str">
        <f t="shared" si="15"/>
        <v/>
      </c>
      <c r="E176" s="49" t="str">
        <f t="shared" si="16"/>
        <v/>
      </c>
      <c r="F176" s="49" t="str">
        <f t="shared" si="17"/>
        <v/>
      </c>
      <c r="G176" s="50"/>
      <c r="H176" s="49">
        <f t="shared" si="12"/>
        <v>0</v>
      </c>
      <c r="I176" s="24"/>
    </row>
    <row r="177" spans="1:9" ht="15" customHeight="1">
      <c r="A177" s="45"/>
      <c r="B177" s="46" t="str">
        <f t="shared" si="13"/>
        <v/>
      </c>
      <c r="C177" s="47" t="str">
        <f t="shared" si="14"/>
        <v/>
      </c>
      <c r="D177" s="48" t="str">
        <f t="shared" si="15"/>
        <v/>
      </c>
      <c r="E177" s="49" t="str">
        <f t="shared" si="16"/>
        <v/>
      </c>
      <c r="F177" s="49" t="str">
        <f t="shared" si="17"/>
        <v/>
      </c>
      <c r="G177" s="50"/>
      <c r="H177" s="49">
        <f t="shared" si="12"/>
        <v>0</v>
      </c>
      <c r="I177" s="24"/>
    </row>
    <row r="178" spans="1:9" ht="15" customHeight="1">
      <c r="A178" s="45"/>
      <c r="B178" s="46" t="str">
        <f t="shared" si="13"/>
        <v/>
      </c>
      <c r="C178" s="47" t="str">
        <f t="shared" si="14"/>
        <v/>
      </c>
      <c r="D178" s="48" t="str">
        <f t="shared" si="15"/>
        <v/>
      </c>
      <c r="E178" s="49" t="str">
        <f t="shared" si="16"/>
        <v/>
      </c>
      <c r="F178" s="49" t="str">
        <f t="shared" si="17"/>
        <v/>
      </c>
      <c r="G178" s="50"/>
      <c r="H178" s="49">
        <f t="shared" si="12"/>
        <v>0</v>
      </c>
      <c r="I178" s="24"/>
    </row>
    <row r="179" spans="1:9" ht="15" customHeight="1">
      <c r="A179" s="45"/>
      <c r="B179" s="46" t="str">
        <f t="shared" si="13"/>
        <v/>
      </c>
      <c r="C179" s="47" t="str">
        <f t="shared" si="14"/>
        <v/>
      </c>
      <c r="D179" s="48" t="str">
        <f t="shared" si="15"/>
        <v/>
      </c>
      <c r="E179" s="49" t="str">
        <f t="shared" si="16"/>
        <v/>
      </c>
      <c r="F179" s="49" t="str">
        <f t="shared" si="17"/>
        <v/>
      </c>
      <c r="G179" s="50"/>
      <c r="H179" s="49">
        <f t="shared" si="12"/>
        <v>0</v>
      </c>
      <c r="I179" s="24"/>
    </row>
    <row r="180" spans="1:9" ht="15" customHeight="1">
      <c r="A180" s="45"/>
      <c r="B180" s="46" t="str">
        <f t="shared" si="13"/>
        <v/>
      </c>
      <c r="C180" s="47" t="str">
        <f t="shared" si="14"/>
        <v/>
      </c>
      <c r="D180" s="48" t="str">
        <f t="shared" si="15"/>
        <v/>
      </c>
      <c r="E180" s="49" t="str">
        <f t="shared" si="16"/>
        <v/>
      </c>
      <c r="F180" s="49" t="str">
        <f t="shared" si="17"/>
        <v/>
      </c>
      <c r="G180" s="50"/>
      <c r="H180" s="49">
        <f t="shared" si="12"/>
        <v>0</v>
      </c>
      <c r="I180" s="24"/>
    </row>
    <row r="181" spans="1:9" ht="15" customHeight="1">
      <c r="A181" s="45"/>
      <c r="B181" s="46" t="str">
        <f t="shared" si="13"/>
        <v/>
      </c>
      <c r="C181" s="47" t="str">
        <f t="shared" si="14"/>
        <v/>
      </c>
      <c r="D181" s="48" t="str">
        <f t="shared" si="15"/>
        <v/>
      </c>
      <c r="E181" s="49" t="str">
        <f t="shared" si="16"/>
        <v/>
      </c>
      <c r="F181" s="49" t="str">
        <f t="shared" si="17"/>
        <v/>
      </c>
      <c r="G181" s="50"/>
      <c r="H181" s="49">
        <f t="shared" si="12"/>
        <v>0</v>
      </c>
      <c r="I181" s="24"/>
    </row>
    <row r="182" spans="1:9" ht="15" customHeight="1">
      <c r="A182" s="45"/>
      <c r="B182" s="46" t="str">
        <f t="shared" si="13"/>
        <v/>
      </c>
      <c r="C182" s="47" t="str">
        <f t="shared" si="14"/>
        <v/>
      </c>
      <c r="D182" s="48" t="str">
        <f t="shared" si="15"/>
        <v/>
      </c>
      <c r="E182" s="49" t="str">
        <f t="shared" si="16"/>
        <v/>
      </c>
      <c r="F182" s="49" t="str">
        <f t="shared" si="17"/>
        <v/>
      </c>
      <c r="G182" s="50"/>
      <c r="H182" s="49">
        <f t="shared" si="12"/>
        <v>0</v>
      </c>
      <c r="I182" s="24"/>
    </row>
    <row r="183" spans="1:9" ht="15" customHeight="1">
      <c r="A183" s="45"/>
      <c r="B183" s="46" t="str">
        <f t="shared" si="13"/>
        <v/>
      </c>
      <c r="C183" s="47" t="str">
        <f t="shared" si="14"/>
        <v/>
      </c>
      <c r="D183" s="48" t="str">
        <f t="shared" si="15"/>
        <v/>
      </c>
      <c r="E183" s="49" t="str">
        <f t="shared" si="16"/>
        <v/>
      </c>
      <c r="F183" s="49" t="str">
        <f t="shared" si="17"/>
        <v/>
      </c>
      <c r="G183" s="50"/>
      <c r="H183" s="49">
        <f t="shared" si="12"/>
        <v>0</v>
      </c>
      <c r="I183" s="24"/>
    </row>
    <row r="184" spans="1:9" ht="15" customHeight="1">
      <c r="A184" s="45"/>
      <c r="B184" s="46" t="str">
        <f t="shared" si="13"/>
        <v/>
      </c>
      <c r="C184" s="47" t="str">
        <f t="shared" si="14"/>
        <v/>
      </c>
      <c r="D184" s="48" t="str">
        <f t="shared" si="15"/>
        <v/>
      </c>
      <c r="E184" s="49" t="str">
        <f t="shared" si="16"/>
        <v/>
      </c>
      <c r="F184" s="49" t="str">
        <f t="shared" si="17"/>
        <v/>
      </c>
      <c r="G184" s="50"/>
      <c r="H184" s="49">
        <f t="shared" si="12"/>
        <v>0</v>
      </c>
      <c r="I184" s="24"/>
    </row>
    <row r="185" spans="1:9" ht="15" customHeight="1">
      <c r="A185" s="45"/>
      <c r="B185" s="46" t="str">
        <f t="shared" si="13"/>
        <v/>
      </c>
      <c r="C185" s="47" t="str">
        <f t="shared" si="14"/>
        <v/>
      </c>
      <c r="D185" s="48" t="str">
        <f t="shared" si="15"/>
        <v/>
      </c>
      <c r="E185" s="49" t="str">
        <f t="shared" si="16"/>
        <v/>
      </c>
      <c r="F185" s="49" t="str">
        <f t="shared" si="17"/>
        <v/>
      </c>
      <c r="G185" s="50"/>
      <c r="H185" s="49">
        <f t="shared" si="12"/>
        <v>0</v>
      </c>
      <c r="I185" s="24"/>
    </row>
    <row r="186" spans="1:9" ht="15" customHeight="1">
      <c r="A186" s="45"/>
      <c r="B186" s="46" t="str">
        <f t="shared" si="13"/>
        <v/>
      </c>
      <c r="C186" s="47" t="str">
        <f t="shared" si="14"/>
        <v/>
      </c>
      <c r="D186" s="48" t="str">
        <f t="shared" si="15"/>
        <v/>
      </c>
      <c r="E186" s="49" t="str">
        <f t="shared" si="16"/>
        <v/>
      </c>
      <c r="F186" s="49" t="str">
        <f t="shared" si="17"/>
        <v/>
      </c>
      <c r="G186" s="50"/>
      <c r="H186" s="49">
        <f t="shared" si="12"/>
        <v>0</v>
      </c>
      <c r="I186" s="24"/>
    </row>
    <row r="187" spans="1:9" ht="15" customHeight="1">
      <c r="A187" s="45"/>
      <c r="B187" s="46" t="str">
        <f t="shared" si="13"/>
        <v/>
      </c>
      <c r="C187" s="47" t="str">
        <f t="shared" si="14"/>
        <v/>
      </c>
      <c r="D187" s="48" t="str">
        <f t="shared" si="15"/>
        <v/>
      </c>
      <c r="E187" s="49" t="str">
        <f t="shared" si="16"/>
        <v/>
      </c>
      <c r="F187" s="49" t="str">
        <f t="shared" si="17"/>
        <v/>
      </c>
      <c r="G187" s="50"/>
      <c r="H187" s="49">
        <f t="shared" si="12"/>
        <v>0</v>
      </c>
      <c r="I187" s="24"/>
    </row>
    <row r="188" spans="1:9" ht="15" customHeight="1">
      <c r="A188" s="45"/>
      <c r="B188" s="46" t="str">
        <f t="shared" si="13"/>
        <v/>
      </c>
      <c r="C188" s="47" t="str">
        <f t="shared" si="14"/>
        <v/>
      </c>
      <c r="D188" s="48" t="str">
        <f t="shared" si="15"/>
        <v/>
      </c>
      <c r="E188" s="49" t="str">
        <f t="shared" si="16"/>
        <v/>
      </c>
      <c r="F188" s="49" t="str">
        <f t="shared" si="17"/>
        <v/>
      </c>
      <c r="G188" s="50"/>
      <c r="H188" s="49">
        <f t="shared" si="12"/>
        <v>0</v>
      </c>
      <c r="I188" s="24"/>
    </row>
    <row r="189" spans="1:9" ht="15" customHeight="1">
      <c r="A189" s="45"/>
      <c r="B189" s="46" t="str">
        <f t="shared" si="13"/>
        <v/>
      </c>
      <c r="C189" s="47" t="str">
        <f t="shared" si="14"/>
        <v/>
      </c>
      <c r="D189" s="48" t="str">
        <f t="shared" si="15"/>
        <v/>
      </c>
      <c r="E189" s="49" t="str">
        <f t="shared" si="16"/>
        <v/>
      </c>
      <c r="F189" s="49" t="str">
        <f t="shared" si="17"/>
        <v/>
      </c>
      <c r="G189" s="50"/>
      <c r="H189" s="49">
        <f t="shared" si="12"/>
        <v>0</v>
      </c>
      <c r="I189" s="24"/>
    </row>
    <row r="190" spans="1:9" ht="15" customHeight="1">
      <c r="A190" s="45"/>
      <c r="B190" s="46" t="str">
        <f t="shared" si="13"/>
        <v/>
      </c>
      <c r="C190" s="47" t="str">
        <f t="shared" si="14"/>
        <v/>
      </c>
      <c r="D190" s="48" t="str">
        <f t="shared" si="15"/>
        <v/>
      </c>
      <c r="E190" s="49" t="str">
        <f t="shared" si="16"/>
        <v/>
      </c>
      <c r="F190" s="49" t="str">
        <f t="shared" si="17"/>
        <v/>
      </c>
      <c r="G190" s="50"/>
      <c r="H190" s="49">
        <f t="shared" si="12"/>
        <v>0</v>
      </c>
      <c r="I190" s="24"/>
    </row>
    <row r="191" spans="1:9" ht="15" customHeight="1">
      <c r="A191" s="45"/>
      <c r="B191" s="46" t="str">
        <f t="shared" si="13"/>
        <v/>
      </c>
      <c r="C191" s="47" t="str">
        <f t="shared" si="14"/>
        <v/>
      </c>
      <c r="D191" s="48" t="str">
        <f t="shared" si="15"/>
        <v/>
      </c>
      <c r="E191" s="49" t="str">
        <f t="shared" si="16"/>
        <v/>
      </c>
      <c r="F191" s="49" t="str">
        <f t="shared" si="17"/>
        <v/>
      </c>
      <c r="G191" s="50"/>
      <c r="H191" s="49">
        <f t="shared" si="12"/>
        <v>0</v>
      </c>
      <c r="I191" s="24"/>
    </row>
    <row r="192" spans="1:9" ht="15" customHeight="1">
      <c r="A192" s="45"/>
      <c r="B192" s="46" t="str">
        <f t="shared" si="13"/>
        <v/>
      </c>
      <c r="C192" s="47" t="str">
        <f t="shared" si="14"/>
        <v/>
      </c>
      <c r="D192" s="48" t="str">
        <f t="shared" si="15"/>
        <v/>
      </c>
      <c r="E192" s="49" t="str">
        <f t="shared" si="16"/>
        <v/>
      </c>
      <c r="F192" s="49" t="str">
        <f t="shared" si="17"/>
        <v/>
      </c>
      <c r="G192" s="50"/>
      <c r="H192" s="49">
        <f t="shared" si="12"/>
        <v>0</v>
      </c>
      <c r="I192" s="24"/>
    </row>
    <row r="193" spans="1:9" ht="15" customHeight="1">
      <c r="A193" s="45"/>
      <c r="B193" s="46" t="str">
        <f t="shared" si="13"/>
        <v/>
      </c>
      <c r="C193" s="47" t="str">
        <f t="shared" si="14"/>
        <v/>
      </c>
      <c r="D193" s="48" t="str">
        <f t="shared" si="15"/>
        <v/>
      </c>
      <c r="E193" s="49" t="str">
        <f t="shared" si="16"/>
        <v/>
      </c>
      <c r="F193" s="49" t="str">
        <f t="shared" si="17"/>
        <v/>
      </c>
      <c r="G193" s="50"/>
      <c r="H193" s="49">
        <f t="shared" si="12"/>
        <v>0</v>
      </c>
      <c r="I193" s="24"/>
    </row>
    <row r="194" spans="1:9" ht="15" customHeight="1">
      <c r="A194" s="45"/>
      <c r="B194" s="46" t="str">
        <f t="shared" si="13"/>
        <v/>
      </c>
      <c r="C194" s="47" t="str">
        <f t="shared" si="14"/>
        <v/>
      </c>
      <c r="D194" s="48" t="str">
        <f t="shared" si="15"/>
        <v/>
      </c>
      <c r="E194" s="49" t="str">
        <f t="shared" si="16"/>
        <v/>
      </c>
      <c r="F194" s="49" t="str">
        <f t="shared" si="17"/>
        <v/>
      </c>
      <c r="G194" s="50"/>
      <c r="H194" s="49">
        <f t="shared" si="12"/>
        <v>0</v>
      </c>
      <c r="I194" s="24"/>
    </row>
    <row r="195" spans="1:9" ht="15" customHeight="1">
      <c r="A195" s="45"/>
      <c r="B195" s="46" t="str">
        <f t="shared" si="13"/>
        <v/>
      </c>
      <c r="C195" s="47" t="str">
        <f t="shared" si="14"/>
        <v/>
      </c>
      <c r="D195" s="48" t="str">
        <f t="shared" si="15"/>
        <v/>
      </c>
      <c r="E195" s="49" t="str">
        <f t="shared" si="16"/>
        <v/>
      </c>
      <c r="F195" s="49" t="str">
        <f t="shared" si="17"/>
        <v/>
      </c>
      <c r="G195" s="50"/>
      <c r="H195" s="49">
        <f t="shared" si="12"/>
        <v>0</v>
      </c>
      <c r="I195" s="24"/>
    </row>
    <row r="196" spans="1:9" ht="15" customHeight="1">
      <c r="A196" s="45"/>
      <c r="B196" s="46" t="str">
        <f t="shared" si="13"/>
        <v/>
      </c>
      <c r="C196" s="47" t="str">
        <f t="shared" si="14"/>
        <v/>
      </c>
      <c r="D196" s="48" t="str">
        <f t="shared" si="15"/>
        <v/>
      </c>
      <c r="E196" s="49" t="str">
        <f t="shared" si="16"/>
        <v/>
      </c>
      <c r="F196" s="49" t="str">
        <f t="shared" si="17"/>
        <v/>
      </c>
      <c r="G196" s="50"/>
      <c r="H196" s="49">
        <f t="shared" si="12"/>
        <v>0</v>
      </c>
      <c r="I196" s="24"/>
    </row>
    <row r="197" spans="1:9" ht="15" customHeight="1">
      <c r="A197" s="45"/>
      <c r="B197" s="46" t="str">
        <f t="shared" si="13"/>
        <v/>
      </c>
      <c r="C197" s="47" t="str">
        <f t="shared" si="14"/>
        <v/>
      </c>
      <c r="D197" s="48" t="str">
        <f t="shared" si="15"/>
        <v/>
      </c>
      <c r="E197" s="49" t="str">
        <f t="shared" si="16"/>
        <v/>
      </c>
      <c r="F197" s="49" t="str">
        <f t="shared" si="17"/>
        <v/>
      </c>
      <c r="G197" s="50"/>
      <c r="H197" s="49">
        <f t="shared" si="12"/>
        <v>0</v>
      </c>
      <c r="I197" s="24"/>
    </row>
    <row r="198" spans="1:9" ht="15" customHeight="1">
      <c r="A198" s="45"/>
      <c r="B198" s="46" t="str">
        <f t="shared" si="13"/>
        <v/>
      </c>
      <c r="C198" s="47" t="str">
        <f t="shared" si="14"/>
        <v/>
      </c>
      <c r="D198" s="48" t="str">
        <f t="shared" si="15"/>
        <v/>
      </c>
      <c r="E198" s="49" t="str">
        <f t="shared" si="16"/>
        <v/>
      </c>
      <c r="F198" s="49" t="str">
        <f t="shared" si="17"/>
        <v/>
      </c>
      <c r="G198" s="50"/>
      <c r="H198" s="49">
        <f t="shared" si="12"/>
        <v>0</v>
      </c>
      <c r="I198" s="24"/>
    </row>
    <row r="199" spans="1:9" ht="15" customHeight="1">
      <c r="A199" s="45"/>
      <c r="B199" s="46" t="str">
        <f t="shared" si="13"/>
        <v/>
      </c>
      <c r="C199" s="47" t="str">
        <f t="shared" si="14"/>
        <v/>
      </c>
      <c r="D199" s="48" t="str">
        <f t="shared" si="15"/>
        <v/>
      </c>
      <c r="E199" s="49" t="str">
        <f t="shared" si="16"/>
        <v/>
      </c>
      <c r="F199" s="49" t="str">
        <f t="shared" si="17"/>
        <v/>
      </c>
      <c r="G199" s="50"/>
      <c r="H199" s="49">
        <f t="shared" si="12"/>
        <v>0</v>
      </c>
      <c r="I199" s="24"/>
    </row>
    <row r="200" spans="1:9" ht="15" customHeight="1">
      <c r="A200" s="45"/>
      <c r="B200" s="46" t="str">
        <f t="shared" si="13"/>
        <v/>
      </c>
      <c r="C200" s="47" t="str">
        <f t="shared" si="14"/>
        <v/>
      </c>
      <c r="D200" s="48" t="str">
        <f t="shared" si="15"/>
        <v/>
      </c>
      <c r="E200" s="49" t="str">
        <f t="shared" si="16"/>
        <v/>
      </c>
      <c r="F200" s="49" t="str">
        <f t="shared" si="17"/>
        <v/>
      </c>
      <c r="G200" s="50"/>
      <c r="H200" s="49">
        <f t="shared" si="12"/>
        <v>0</v>
      </c>
      <c r="I200" s="24"/>
    </row>
    <row r="201" spans="1:9" ht="15" customHeight="1">
      <c r="A201" s="45"/>
      <c r="B201" s="46" t="str">
        <f t="shared" si="13"/>
        <v/>
      </c>
      <c r="C201" s="47" t="str">
        <f t="shared" si="14"/>
        <v/>
      </c>
      <c r="D201" s="48" t="str">
        <f t="shared" si="15"/>
        <v/>
      </c>
      <c r="E201" s="49" t="str">
        <f t="shared" si="16"/>
        <v/>
      </c>
      <c r="F201" s="49" t="str">
        <f t="shared" si="17"/>
        <v/>
      </c>
      <c r="G201" s="50"/>
      <c r="H201" s="49">
        <f t="shared" si="12"/>
        <v>0</v>
      </c>
      <c r="I201" s="24"/>
    </row>
    <row r="202" spans="1:9" ht="15" customHeight="1">
      <c r="A202" s="45"/>
      <c r="B202" s="46" t="str">
        <f t="shared" si="13"/>
        <v/>
      </c>
      <c r="C202" s="47" t="str">
        <f t="shared" si="14"/>
        <v/>
      </c>
      <c r="D202" s="48" t="str">
        <f t="shared" si="15"/>
        <v/>
      </c>
      <c r="E202" s="49" t="str">
        <f t="shared" si="16"/>
        <v/>
      </c>
      <c r="F202" s="49" t="str">
        <f t="shared" si="17"/>
        <v/>
      </c>
      <c r="G202" s="50"/>
      <c r="H202" s="49">
        <f t="shared" si="12"/>
        <v>0</v>
      </c>
      <c r="I202" s="24"/>
    </row>
    <row r="203" spans="1:9" ht="15" customHeight="1">
      <c r="A203" s="45"/>
      <c r="B203" s="46" t="str">
        <f t="shared" si="13"/>
        <v/>
      </c>
      <c r="C203" s="47" t="str">
        <f t="shared" si="14"/>
        <v/>
      </c>
      <c r="D203" s="48" t="str">
        <f t="shared" si="15"/>
        <v/>
      </c>
      <c r="E203" s="49" t="str">
        <f t="shared" si="16"/>
        <v/>
      </c>
      <c r="F203" s="49" t="str">
        <f t="shared" si="17"/>
        <v/>
      </c>
      <c r="G203" s="50"/>
      <c r="H203" s="49">
        <f t="shared" si="12"/>
        <v>0</v>
      </c>
      <c r="I203" s="24"/>
    </row>
    <row r="204" spans="1:9" ht="15" customHeight="1">
      <c r="A204" s="45"/>
      <c r="B204" s="46" t="str">
        <f t="shared" si="13"/>
        <v/>
      </c>
      <c r="C204" s="47" t="str">
        <f t="shared" si="14"/>
        <v/>
      </c>
      <c r="D204" s="48" t="str">
        <f t="shared" si="15"/>
        <v/>
      </c>
      <c r="E204" s="49" t="str">
        <f t="shared" si="16"/>
        <v/>
      </c>
      <c r="F204" s="49" t="str">
        <f t="shared" si="17"/>
        <v/>
      </c>
      <c r="G204" s="50"/>
      <c r="H204" s="49">
        <f t="shared" si="12"/>
        <v>0</v>
      </c>
      <c r="I204" s="24"/>
    </row>
    <row r="205" spans="1:9" ht="15" customHeight="1">
      <c r="A205" s="45"/>
      <c r="B205" s="46" t="str">
        <f t="shared" si="13"/>
        <v/>
      </c>
      <c r="C205" s="47" t="str">
        <f t="shared" si="14"/>
        <v/>
      </c>
      <c r="D205" s="48" t="str">
        <f t="shared" si="15"/>
        <v/>
      </c>
      <c r="E205" s="49" t="str">
        <f t="shared" si="16"/>
        <v/>
      </c>
      <c r="F205" s="49" t="str">
        <f t="shared" si="17"/>
        <v/>
      </c>
      <c r="G205" s="50"/>
      <c r="H205" s="49">
        <f t="shared" si="12"/>
        <v>0</v>
      </c>
      <c r="I205" s="24"/>
    </row>
    <row r="206" spans="1:9" ht="15" customHeight="1">
      <c r="A206" s="45"/>
      <c r="B206" s="46" t="str">
        <f t="shared" si="13"/>
        <v/>
      </c>
      <c r="C206" s="47" t="str">
        <f t="shared" si="14"/>
        <v/>
      </c>
      <c r="D206" s="48" t="str">
        <f t="shared" si="15"/>
        <v/>
      </c>
      <c r="E206" s="49" t="str">
        <f t="shared" si="16"/>
        <v/>
      </c>
      <c r="F206" s="49" t="str">
        <f t="shared" si="17"/>
        <v/>
      </c>
      <c r="G206" s="50"/>
      <c r="H206" s="49">
        <f t="shared" si="12"/>
        <v>0</v>
      </c>
      <c r="I206" s="24"/>
    </row>
    <row r="207" spans="1:9" ht="15" customHeight="1">
      <c r="A207" s="45"/>
      <c r="B207" s="46" t="str">
        <f t="shared" si="13"/>
        <v/>
      </c>
      <c r="C207" s="47" t="str">
        <f t="shared" si="14"/>
        <v/>
      </c>
      <c r="D207" s="48" t="str">
        <f t="shared" si="15"/>
        <v/>
      </c>
      <c r="E207" s="49" t="str">
        <f t="shared" si="16"/>
        <v/>
      </c>
      <c r="F207" s="49" t="str">
        <f t="shared" si="17"/>
        <v/>
      </c>
      <c r="G207" s="50"/>
      <c r="H207" s="49">
        <f t="shared" si="12"/>
        <v>0</v>
      </c>
      <c r="I207" s="24"/>
    </row>
    <row r="208" spans="1:9" ht="15" customHeight="1">
      <c r="A208" s="45"/>
      <c r="B208" s="46" t="str">
        <f t="shared" si="13"/>
        <v/>
      </c>
      <c r="C208" s="47" t="str">
        <f t="shared" si="14"/>
        <v/>
      </c>
      <c r="D208" s="48" t="str">
        <f t="shared" si="15"/>
        <v/>
      </c>
      <c r="E208" s="49" t="str">
        <f t="shared" si="16"/>
        <v/>
      </c>
      <c r="F208" s="49" t="str">
        <f t="shared" si="17"/>
        <v/>
      </c>
      <c r="G208" s="50"/>
      <c r="H208" s="49">
        <f t="shared" si="12"/>
        <v>0</v>
      </c>
      <c r="I208" s="24"/>
    </row>
    <row r="209" spans="1:9" ht="15" customHeight="1">
      <c r="A209" s="45"/>
      <c r="B209" s="46" t="str">
        <f t="shared" si="13"/>
        <v/>
      </c>
      <c r="C209" s="47" t="str">
        <f t="shared" si="14"/>
        <v/>
      </c>
      <c r="D209" s="48" t="str">
        <f t="shared" si="15"/>
        <v/>
      </c>
      <c r="E209" s="49" t="str">
        <f t="shared" si="16"/>
        <v/>
      </c>
      <c r="F209" s="49" t="str">
        <f t="shared" si="17"/>
        <v/>
      </c>
      <c r="G209" s="50"/>
      <c r="H209" s="49">
        <f t="shared" si="12"/>
        <v>0</v>
      </c>
      <c r="I209" s="24"/>
    </row>
    <row r="210" spans="1:9" ht="15" customHeight="1">
      <c r="A210" s="45"/>
      <c r="B210" s="46" t="str">
        <f t="shared" si="13"/>
        <v/>
      </c>
      <c r="C210" s="47" t="str">
        <f t="shared" si="14"/>
        <v/>
      </c>
      <c r="D210" s="48" t="str">
        <f t="shared" si="15"/>
        <v/>
      </c>
      <c r="E210" s="49" t="str">
        <f t="shared" si="16"/>
        <v/>
      </c>
      <c r="F210" s="49" t="str">
        <f t="shared" si="17"/>
        <v/>
      </c>
      <c r="G210" s="50"/>
      <c r="H210" s="49">
        <f t="shared" si="12"/>
        <v>0</v>
      </c>
      <c r="I210" s="24"/>
    </row>
    <row r="211" spans="1:9" ht="15" customHeight="1">
      <c r="A211" s="45"/>
      <c r="B211" s="46" t="str">
        <f t="shared" si="13"/>
        <v/>
      </c>
      <c r="C211" s="47" t="str">
        <f t="shared" si="14"/>
        <v/>
      </c>
      <c r="D211" s="48" t="str">
        <f t="shared" si="15"/>
        <v/>
      </c>
      <c r="E211" s="49" t="str">
        <f t="shared" si="16"/>
        <v/>
      </c>
      <c r="F211" s="49" t="str">
        <f t="shared" si="17"/>
        <v/>
      </c>
      <c r="G211" s="50"/>
      <c r="H211" s="49">
        <f t="shared" si="12"/>
        <v>0</v>
      </c>
      <c r="I211" s="24"/>
    </row>
    <row r="212" spans="1:9" ht="15" customHeight="1">
      <c r="A212" s="45"/>
      <c r="B212" s="46" t="str">
        <f t="shared" si="13"/>
        <v/>
      </c>
      <c r="C212" s="47" t="str">
        <f t="shared" si="14"/>
        <v/>
      </c>
      <c r="D212" s="48" t="str">
        <f t="shared" si="15"/>
        <v/>
      </c>
      <c r="E212" s="49" t="str">
        <f t="shared" si="16"/>
        <v/>
      </c>
      <c r="F212" s="49" t="str">
        <f t="shared" si="17"/>
        <v/>
      </c>
      <c r="G212" s="50"/>
      <c r="H212" s="49">
        <f t="shared" si="12"/>
        <v>0</v>
      </c>
      <c r="I212" s="24"/>
    </row>
    <row r="213" spans="1:9" ht="15" customHeight="1">
      <c r="A213" s="45"/>
      <c r="B213" s="46" t="str">
        <f t="shared" si="13"/>
        <v/>
      </c>
      <c r="C213" s="47" t="str">
        <f t="shared" si="14"/>
        <v/>
      </c>
      <c r="D213" s="48" t="str">
        <f t="shared" si="15"/>
        <v/>
      </c>
      <c r="E213" s="49" t="str">
        <f t="shared" si="16"/>
        <v/>
      </c>
      <c r="F213" s="49" t="str">
        <f t="shared" si="17"/>
        <v/>
      </c>
      <c r="G213" s="50"/>
      <c r="H213" s="49">
        <f t="shared" si="12"/>
        <v>0</v>
      </c>
      <c r="I213" s="24"/>
    </row>
    <row r="214" spans="1:9" ht="15" customHeight="1">
      <c r="A214" s="45"/>
      <c r="B214" s="46" t="str">
        <f t="shared" si="13"/>
        <v/>
      </c>
      <c r="C214" s="47" t="str">
        <f t="shared" si="14"/>
        <v/>
      </c>
      <c r="D214" s="48" t="str">
        <f t="shared" si="15"/>
        <v/>
      </c>
      <c r="E214" s="49" t="str">
        <f t="shared" si="16"/>
        <v/>
      </c>
      <c r="F214" s="49" t="str">
        <f t="shared" si="17"/>
        <v/>
      </c>
      <c r="G214" s="50"/>
      <c r="H214" s="49">
        <f t="shared" si="12"/>
        <v>0</v>
      </c>
      <c r="I214" s="24"/>
    </row>
    <row r="215" spans="1:9" ht="15" customHeight="1">
      <c r="A215" s="45"/>
      <c r="B215" s="46" t="str">
        <f t="shared" si="13"/>
        <v/>
      </c>
      <c r="C215" s="47" t="str">
        <f t="shared" si="14"/>
        <v/>
      </c>
      <c r="D215" s="48" t="str">
        <f t="shared" si="15"/>
        <v/>
      </c>
      <c r="E215" s="49" t="str">
        <f t="shared" si="16"/>
        <v/>
      </c>
      <c r="F215" s="49" t="str">
        <f t="shared" si="17"/>
        <v/>
      </c>
      <c r="G215" s="50"/>
      <c r="H215" s="49">
        <f t="shared" si="12"/>
        <v>0</v>
      </c>
      <c r="I215" s="24"/>
    </row>
    <row r="216" spans="1:9" ht="15" customHeight="1">
      <c r="A216" s="45"/>
      <c r="B216" s="46" t="str">
        <f t="shared" si="13"/>
        <v/>
      </c>
      <c r="C216" s="47" t="str">
        <f t="shared" si="14"/>
        <v/>
      </c>
      <c r="D216" s="48" t="str">
        <f t="shared" si="15"/>
        <v/>
      </c>
      <c r="E216" s="49" t="str">
        <f t="shared" si="16"/>
        <v/>
      </c>
      <c r="F216" s="49" t="str">
        <f t="shared" si="17"/>
        <v/>
      </c>
      <c r="G216" s="50"/>
      <c r="H216" s="49">
        <f t="shared" si="12"/>
        <v>0</v>
      </c>
      <c r="I216" s="24"/>
    </row>
    <row r="217" spans="1:9" ht="15" customHeight="1">
      <c r="A217" s="45"/>
      <c r="B217" s="46" t="str">
        <f t="shared" si="13"/>
        <v/>
      </c>
      <c r="C217" s="47" t="str">
        <f t="shared" si="14"/>
        <v/>
      </c>
      <c r="D217" s="48" t="str">
        <f t="shared" si="15"/>
        <v/>
      </c>
      <c r="E217" s="49" t="str">
        <f t="shared" si="16"/>
        <v/>
      </c>
      <c r="F217" s="49" t="str">
        <f t="shared" si="17"/>
        <v/>
      </c>
      <c r="G217" s="50"/>
      <c r="H217" s="49">
        <f t="shared" ref="H217:H280" si="18">IF(B217="",0,ROUND(H216-E217-G217,2))</f>
        <v>0</v>
      </c>
      <c r="I217" s="24"/>
    </row>
    <row r="218" spans="1:9" ht="15" customHeight="1">
      <c r="A218" s="45"/>
      <c r="B218" s="46" t="str">
        <f t="shared" ref="B218:B281" si="19">IF(B217&lt;$D$16,IF(H217&gt;0,B217+1,""),"")</f>
        <v/>
      </c>
      <c r="C218" s="47" t="str">
        <f t="shared" ref="C218:C281" si="20">IF(B218="","",IF(B218&lt;=$D$16,IF(payments_per_year=26,DATE(YEAR(start_date),MONTH(start_date),DAY(start_date)+14*B218),IF(payments_per_year=52,DATE(YEAR(start_date),MONTH(start_date),DAY(start_date)+7*B218),DATE(YEAR(start_date),MONTH(start_date)+B218*12/$D$11,DAY(start_date)))),""))</f>
        <v/>
      </c>
      <c r="D218" s="48" t="str">
        <f t="shared" ref="D218:D281" si="21">IF(C218="","",IF($D$15+F218&gt;H217,ROUND(H217+F218,2),$D$15))</f>
        <v/>
      </c>
      <c r="E218" s="49" t="str">
        <f t="shared" ref="E218:E281" si="22">IF(C218="","",D218-F218)</f>
        <v/>
      </c>
      <c r="F218" s="49" t="str">
        <f t="shared" ref="F218:F281" si="23">IF(C218="","",ROUND(H217*$D$9/payments_per_year,2))</f>
        <v/>
      </c>
      <c r="G218" s="50"/>
      <c r="H218" s="49">
        <f t="shared" si="18"/>
        <v>0</v>
      </c>
      <c r="I218" s="24"/>
    </row>
    <row r="219" spans="1:9" ht="15" customHeight="1">
      <c r="A219" s="45"/>
      <c r="B219" s="46" t="str">
        <f t="shared" si="19"/>
        <v/>
      </c>
      <c r="C219" s="47" t="str">
        <f t="shared" si="20"/>
        <v/>
      </c>
      <c r="D219" s="48" t="str">
        <f t="shared" si="21"/>
        <v/>
      </c>
      <c r="E219" s="49" t="str">
        <f t="shared" si="22"/>
        <v/>
      </c>
      <c r="F219" s="49" t="str">
        <f t="shared" si="23"/>
        <v/>
      </c>
      <c r="G219" s="50"/>
      <c r="H219" s="49">
        <f t="shared" si="18"/>
        <v>0</v>
      </c>
      <c r="I219" s="24"/>
    </row>
    <row r="220" spans="1:9" ht="15" customHeight="1">
      <c r="A220" s="45"/>
      <c r="B220" s="46" t="str">
        <f t="shared" si="19"/>
        <v/>
      </c>
      <c r="C220" s="47" t="str">
        <f t="shared" si="20"/>
        <v/>
      </c>
      <c r="D220" s="48" t="str">
        <f t="shared" si="21"/>
        <v/>
      </c>
      <c r="E220" s="49" t="str">
        <f t="shared" si="22"/>
        <v/>
      </c>
      <c r="F220" s="49" t="str">
        <f t="shared" si="23"/>
        <v/>
      </c>
      <c r="G220" s="50"/>
      <c r="H220" s="49">
        <f t="shared" si="18"/>
        <v>0</v>
      </c>
      <c r="I220" s="24"/>
    </row>
    <row r="221" spans="1:9" ht="15" customHeight="1">
      <c r="A221" s="45"/>
      <c r="B221" s="46" t="str">
        <f t="shared" si="19"/>
        <v/>
      </c>
      <c r="C221" s="47" t="str">
        <f t="shared" si="20"/>
        <v/>
      </c>
      <c r="D221" s="48" t="str">
        <f t="shared" si="21"/>
        <v/>
      </c>
      <c r="E221" s="49" t="str">
        <f t="shared" si="22"/>
        <v/>
      </c>
      <c r="F221" s="49" t="str">
        <f t="shared" si="23"/>
        <v/>
      </c>
      <c r="G221" s="50"/>
      <c r="H221" s="49">
        <f t="shared" si="18"/>
        <v>0</v>
      </c>
      <c r="I221" s="24"/>
    </row>
    <row r="222" spans="1:9" ht="15" customHeight="1">
      <c r="A222" s="45"/>
      <c r="B222" s="46" t="str">
        <f t="shared" si="19"/>
        <v/>
      </c>
      <c r="C222" s="47" t="str">
        <f t="shared" si="20"/>
        <v/>
      </c>
      <c r="D222" s="48" t="str">
        <f t="shared" si="21"/>
        <v/>
      </c>
      <c r="E222" s="49" t="str">
        <f t="shared" si="22"/>
        <v/>
      </c>
      <c r="F222" s="49" t="str">
        <f t="shared" si="23"/>
        <v/>
      </c>
      <c r="G222" s="50"/>
      <c r="H222" s="49">
        <f t="shared" si="18"/>
        <v>0</v>
      </c>
      <c r="I222" s="24"/>
    </row>
    <row r="223" spans="1:9" ht="15" customHeight="1">
      <c r="A223" s="45"/>
      <c r="B223" s="46" t="str">
        <f t="shared" si="19"/>
        <v/>
      </c>
      <c r="C223" s="47" t="str">
        <f t="shared" si="20"/>
        <v/>
      </c>
      <c r="D223" s="48" t="str">
        <f t="shared" si="21"/>
        <v/>
      </c>
      <c r="E223" s="49" t="str">
        <f t="shared" si="22"/>
        <v/>
      </c>
      <c r="F223" s="49" t="str">
        <f t="shared" si="23"/>
        <v/>
      </c>
      <c r="G223" s="50"/>
      <c r="H223" s="49">
        <f t="shared" si="18"/>
        <v>0</v>
      </c>
      <c r="I223" s="24"/>
    </row>
    <row r="224" spans="1:9" ht="15" customHeight="1">
      <c r="A224" s="45"/>
      <c r="B224" s="46" t="str">
        <f t="shared" si="19"/>
        <v/>
      </c>
      <c r="C224" s="47" t="str">
        <f t="shared" si="20"/>
        <v/>
      </c>
      <c r="D224" s="48" t="str">
        <f t="shared" si="21"/>
        <v/>
      </c>
      <c r="E224" s="49" t="str">
        <f t="shared" si="22"/>
        <v/>
      </c>
      <c r="F224" s="49" t="str">
        <f t="shared" si="23"/>
        <v/>
      </c>
      <c r="G224" s="50"/>
      <c r="H224" s="49">
        <f t="shared" si="18"/>
        <v>0</v>
      </c>
      <c r="I224" s="24"/>
    </row>
    <row r="225" spans="1:9" ht="15" customHeight="1">
      <c r="A225" s="45"/>
      <c r="B225" s="46" t="str">
        <f t="shared" si="19"/>
        <v/>
      </c>
      <c r="C225" s="47" t="str">
        <f t="shared" si="20"/>
        <v/>
      </c>
      <c r="D225" s="48" t="str">
        <f t="shared" si="21"/>
        <v/>
      </c>
      <c r="E225" s="49" t="str">
        <f t="shared" si="22"/>
        <v/>
      </c>
      <c r="F225" s="49" t="str">
        <f t="shared" si="23"/>
        <v/>
      </c>
      <c r="G225" s="50"/>
      <c r="H225" s="49">
        <f t="shared" si="18"/>
        <v>0</v>
      </c>
      <c r="I225" s="24"/>
    </row>
    <row r="226" spans="1:9" ht="15" customHeight="1">
      <c r="A226" s="45"/>
      <c r="B226" s="46" t="str">
        <f t="shared" si="19"/>
        <v/>
      </c>
      <c r="C226" s="47" t="str">
        <f t="shared" si="20"/>
        <v/>
      </c>
      <c r="D226" s="48" t="str">
        <f t="shared" si="21"/>
        <v/>
      </c>
      <c r="E226" s="49" t="str">
        <f t="shared" si="22"/>
        <v/>
      </c>
      <c r="F226" s="49" t="str">
        <f t="shared" si="23"/>
        <v/>
      </c>
      <c r="G226" s="50"/>
      <c r="H226" s="49">
        <f t="shared" si="18"/>
        <v>0</v>
      </c>
      <c r="I226" s="24"/>
    </row>
    <row r="227" spans="1:9" ht="15" customHeight="1">
      <c r="A227" s="45"/>
      <c r="B227" s="46" t="str">
        <f t="shared" si="19"/>
        <v/>
      </c>
      <c r="C227" s="47" t="str">
        <f t="shared" si="20"/>
        <v/>
      </c>
      <c r="D227" s="48" t="str">
        <f t="shared" si="21"/>
        <v/>
      </c>
      <c r="E227" s="49" t="str">
        <f t="shared" si="22"/>
        <v/>
      </c>
      <c r="F227" s="49" t="str">
        <f t="shared" si="23"/>
        <v/>
      </c>
      <c r="G227" s="50"/>
      <c r="H227" s="49">
        <f t="shared" si="18"/>
        <v>0</v>
      </c>
      <c r="I227" s="24"/>
    </row>
    <row r="228" spans="1:9" ht="15" customHeight="1">
      <c r="A228" s="45"/>
      <c r="B228" s="46" t="str">
        <f t="shared" si="19"/>
        <v/>
      </c>
      <c r="C228" s="47" t="str">
        <f t="shared" si="20"/>
        <v/>
      </c>
      <c r="D228" s="48" t="str">
        <f t="shared" si="21"/>
        <v/>
      </c>
      <c r="E228" s="49" t="str">
        <f t="shared" si="22"/>
        <v/>
      </c>
      <c r="F228" s="49" t="str">
        <f t="shared" si="23"/>
        <v/>
      </c>
      <c r="G228" s="50"/>
      <c r="H228" s="49">
        <f t="shared" si="18"/>
        <v>0</v>
      </c>
      <c r="I228" s="24"/>
    </row>
    <row r="229" spans="1:9" ht="15" customHeight="1">
      <c r="A229" s="45"/>
      <c r="B229" s="46" t="str">
        <f t="shared" si="19"/>
        <v/>
      </c>
      <c r="C229" s="47" t="str">
        <f t="shared" si="20"/>
        <v/>
      </c>
      <c r="D229" s="48" t="str">
        <f t="shared" si="21"/>
        <v/>
      </c>
      <c r="E229" s="49" t="str">
        <f t="shared" si="22"/>
        <v/>
      </c>
      <c r="F229" s="49" t="str">
        <f t="shared" si="23"/>
        <v/>
      </c>
      <c r="G229" s="50"/>
      <c r="H229" s="49">
        <f t="shared" si="18"/>
        <v>0</v>
      </c>
      <c r="I229" s="24"/>
    </row>
    <row r="230" spans="1:9" ht="15" customHeight="1">
      <c r="A230" s="45"/>
      <c r="B230" s="46" t="str">
        <f t="shared" si="19"/>
        <v/>
      </c>
      <c r="C230" s="47" t="str">
        <f t="shared" si="20"/>
        <v/>
      </c>
      <c r="D230" s="48" t="str">
        <f t="shared" si="21"/>
        <v/>
      </c>
      <c r="E230" s="49" t="str">
        <f t="shared" si="22"/>
        <v/>
      </c>
      <c r="F230" s="49" t="str">
        <f t="shared" si="23"/>
        <v/>
      </c>
      <c r="G230" s="50"/>
      <c r="H230" s="49">
        <f t="shared" si="18"/>
        <v>0</v>
      </c>
      <c r="I230" s="24"/>
    </row>
    <row r="231" spans="1:9" ht="15" customHeight="1">
      <c r="A231" s="45"/>
      <c r="B231" s="46" t="str">
        <f t="shared" si="19"/>
        <v/>
      </c>
      <c r="C231" s="47" t="str">
        <f t="shared" si="20"/>
        <v/>
      </c>
      <c r="D231" s="48" t="str">
        <f t="shared" si="21"/>
        <v/>
      </c>
      <c r="E231" s="49" t="str">
        <f t="shared" si="22"/>
        <v/>
      </c>
      <c r="F231" s="49" t="str">
        <f t="shared" si="23"/>
        <v/>
      </c>
      <c r="G231" s="50"/>
      <c r="H231" s="49">
        <f t="shared" si="18"/>
        <v>0</v>
      </c>
      <c r="I231" s="24"/>
    </row>
    <row r="232" spans="1:9" ht="15" customHeight="1">
      <c r="A232" s="45"/>
      <c r="B232" s="46" t="str">
        <f t="shared" si="19"/>
        <v/>
      </c>
      <c r="C232" s="47" t="str">
        <f t="shared" si="20"/>
        <v/>
      </c>
      <c r="D232" s="48" t="str">
        <f t="shared" si="21"/>
        <v/>
      </c>
      <c r="E232" s="49" t="str">
        <f t="shared" si="22"/>
        <v/>
      </c>
      <c r="F232" s="49" t="str">
        <f t="shared" si="23"/>
        <v/>
      </c>
      <c r="G232" s="50"/>
      <c r="H232" s="49">
        <f t="shared" si="18"/>
        <v>0</v>
      </c>
      <c r="I232" s="24"/>
    </row>
    <row r="233" spans="1:9" ht="15" customHeight="1">
      <c r="A233" s="45"/>
      <c r="B233" s="46" t="str">
        <f t="shared" si="19"/>
        <v/>
      </c>
      <c r="C233" s="47" t="str">
        <f t="shared" si="20"/>
        <v/>
      </c>
      <c r="D233" s="48" t="str">
        <f t="shared" si="21"/>
        <v/>
      </c>
      <c r="E233" s="49" t="str">
        <f t="shared" si="22"/>
        <v/>
      </c>
      <c r="F233" s="49" t="str">
        <f t="shared" si="23"/>
        <v/>
      </c>
      <c r="G233" s="50"/>
      <c r="H233" s="49">
        <f t="shared" si="18"/>
        <v>0</v>
      </c>
      <c r="I233" s="24"/>
    </row>
    <row r="234" spans="1:9" ht="15" customHeight="1">
      <c r="A234" s="45"/>
      <c r="B234" s="46" t="str">
        <f t="shared" si="19"/>
        <v/>
      </c>
      <c r="C234" s="47" t="str">
        <f t="shared" si="20"/>
        <v/>
      </c>
      <c r="D234" s="48" t="str">
        <f t="shared" si="21"/>
        <v/>
      </c>
      <c r="E234" s="49" t="str">
        <f t="shared" si="22"/>
        <v/>
      </c>
      <c r="F234" s="49" t="str">
        <f t="shared" si="23"/>
        <v/>
      </c>
      <c r="G234" s="50"/>
      <c r="H234" s="49">
        <f t="shared" si="18"/>
        <v>0</v>
      </c>
      <c r="I234" s="24"/>
    </row>
    <row r="235" spans="1:9" ht="15" customHeight="1">
      <c r="A235" s="45"/>
      <c r="B235" s="46" t="str">
        <f t="shared" si="19"/>
        <v/>
      </c>
      <c r="C235" s="47" t="str">
        <f t="shared" si="20"/>
        <v/>
      </c>
      <c r="D235" s="48" t="str">
        <f t="shared" si="21"/>
        <v/>
      </c>
      <c r="E235" s="49" t="str">
        <f t="shared" si="22"/>
        <v/>
      </c>
      <c r="F235" s="49" t="str">
        <f t="shared" si="23"/>
        <v/>
      </c>
      <c r="G235" s="50"/>
      <c r="H235" s="49">
        <f t="shared" si="18"/>
        <v>0</v>
      </c>
      <c r="I235" s="24"/>
    </row>
    <row r="236" spans="1:9" ht="15" customHeight="1">
      <c r="A236" s="45"/>
      <c r="B236" s="46" t="str">
        <f t="shared" si="19"/>
        <v/>
      </c>
      <c r="C236" s="47" t="str">
        <f t="shared" si="20"/>
        <v/>
      </c>
      <c r="D236" s="48" t="str">
        <f t="shared" si="21"/>
        <v/>
      </c>
      <c r="E236" s="49" t="str">
        <f t="shared" si="22"/>
        <v/>
      </c>
      <c r="F236" s="49" t="str">
        <f t="shared" si="23"/>
        <v/>
      </c>
      <c r="G236" s="50"/>
      <c r="H236" s="49">
        <f t="shared" si="18"/>
        <v>0</v>
      </c>
      <c r="I236" s="24"/>
    </row>
    <row r="237" spans="1:9" ht="15" customHeight="1">
      <c r="A237" s="45"/>
      <c r="B237" s="46" t="str">
        <f t="shared" si="19"/>
        <v/>
      </c>
      <c r="C237" s="47" t="str">
        <f t="shared" si="20"/>
        <v/>
      </c>
      <c r="D237" s="48" t="str">
        <f t="shared" si="21"/>
        <v/>
      </c>
      <c r="E237" s="49" t="str">
        <f t="shared" si="22"/>
        <v/>
      </c>
      <c r="F237" s="49" t="str">
        <f t="shared" si="23"/>
        <v/>
      </c>
      <c r="G237" s="50"/>
      <c r="H237" s="49">
        <f t="shared" si="18"/>
        <v>0</v>
      </c>
      <c r="I237" s="24"/>
    </row>
    <row r="238" spans="1:9" ht="15" customHeight="1">
      <c r="A238" s="45"/>
      <c r="B238" s="46" t="str">
        <f t="shared" si="19"/>
        <v/>
      </c>
      <c r="C238" s="47" t="str">
        <f t="shared" si="20"/>
        <v/>
      </c>
      <c r="D238" s="48" t="str">
        <f t="shared" si="21"/>
        <v/>
      </c>
      <c r="E238" s="49" t="str">
        <f t="shared" si="22"/>
        <v/>
      </c>
      <c r="F238" s="49" t="str">
        <f t="shared" si="23"/>
        <v/>
      </c>
      <c r="G238" s="50"/>
      <c r="H238" s="49">
        <f t="shared" si="18"/>
        <v>0</v>
      </c>
      <c r="I238" s="24"/>
    </row>
    <row r="239" spans="1:9" ht="15" customHeight="1">
      <c r="A239" s="45"/>
      <c r="B239" s="46" t="str">
        <f t="shared" si="19"/>
        <v/>
      </c>
      <c r="C239" s="47" t="str">
        <f t="shared" si="20"/>
        <v/>
      </c>
      <c r="D239" s="48" t="str">
        <f t="shared" si="21"/>
        <v/>
      </c>
      <c r="E239" s="49" t="str">
        <f t="shared" si="22"/>
        <v/>
      </c>
      <c r="F239" s="49" t="str">
        <f t="shared" si="23"/>
        <v/>
      </c>
      <c r="G239" s="50"/>
      <c r="H239" s="49">
        <f t="shared" si="18"/>
        <v>0</v>
      </c>
      <c r="I239" s="24"/>
    </row>
    <row r="240" spans="1:9" ht="15" customHeight="1">
      <c r="A240" s="45"/>
      <c r="B240" s="46" t="str">
        <f t="shared" si="19"/>
        <v/>
      </c>
      <c r="C240" s="47" t="str">
        <f t="shared" si="20"/>
        <v/>
      </c>
      <c r="D240" s="48" t="str">
        <f t="shared" si="21"/>
        <v/>
      </c>
      <c r="E240" s="49" t="str">
        <f t="shared" si="22"/>
        <v/>
      </c>
      <c r="F240" s="49" t="str">
        <f t="shared" si="23"/>
        <v/>
      </c>
      <c r="G240" s="50"/>
      <c r="H240" s="49">
        <f t="shared" si="18"/>
        <v>0</v>
      </c>
      <c r="I240" s="24"/>
    </row>
    <row r="241" spans="1:9" ht="15" customHeight="1">
      <c r="A241" s="45"/>
      <c r="B241" s="46" t="str">
        <f t="shared" si="19"/>
        <v/>
      </c>
      <c r="C241" s="47" t="str">
        <f t="shared" si="20"/>
        <v/>
      </c>
      <c r="D241" s="48" t="str">
        <f t="shared" si="21"/>
        <v/>
      </c>
      <c r="E241" s="49" t="str">
        <f t="shared" si="22"/>
        <v/>
      </c>
      <c r="F241" s="49" t="str">
        <f t="shared" si="23"/>
        <v/>
      </c>
      <c r="G241" s="50"/>
      <c r="H241" s="49">
        <f t="shared" si="18"/>
        <v>0</v>
      </c>
      <c r="I241" s="24"/>
    </row>
    <row r="242" spans="1:9" ht="15" customHeight="1">
      <c r="A242" s="45"/>
      <c r="B242" s="46" t="str">
        <f t="shared" si="19"/>
        <v/>
      </c>
      <c r="C242" s="47" t="str">
        <f t="shared" si="20"/>
        <v/>
      </c>
      <c r="D242" s="48" t="str">
        <f t="shared" si="21"/>
        <v/>
      </c>
      <c r="E242" s="49" t="str">
        <f t="shared" si="22"/>
        <v/>
      </c>
      <c r="F242" s="49" t="str">
        <f t="shared" si="23"/>
        <v/>
      </c>
      <c r="G242" s="50"/>
      <c r="H242" s="49">
        <f t="shared" si="18"/>
        <v>0</v>
      </c>
      <c r="I242" s="24"/>
    </row>
    <row r="243" spans="1:9" ht="15" customHeight="1">
      <c r="A243" s="45"/>
      <c r="B243" s="46" t="str">
        <f t="shared" si="19"/>
        <v/>
      </c>
      <c r="C243" s="47" t="str">
        <f t="shared" si="20"/>
        <v/>
      </c>
      <c r="D243" s="48" t="str">
        <f t="shared" si="21"/>
        <v/>
      </c>
      <c r="E243" s="49" t="str">
        <f t="shared" si="22"/>
        <v/>
      </c>
      <c r="F243" s="49" t="str">
        <f t="shared" si="23"/>
        <v/>
      </c>
      <c r="G243" s="50"/>
      <c r="H243" s="49">
        <f t="shared" si="18"/>
        <v>0</v>
      </c>
      <c r="I243" s="24"/>
    </row>
    <row r="244" spans="1:9" ht="15" customHeight="1">
      <c r="A244" s="45"/>
      <c r="B244" s="46" t="str">
        <f t="shared" si="19"/>
        <v/>
      </c>
      <c r="C244" s="47" t="str">
        <f t="shared" si="20"/>
        <v/>
      </c>
      <c r="D244" s="48" t="str">
        <f t="shared" si="21"/>
        <v/>
      </c>
      <c r="E244" s="49" t="str">
        <f t="shared" si="22"/>
        <v/>
      </c>
      <c r="F244" s="49" t="str">
        <f t="shared" si="23"/>
        <v/>
      </c>
      <c r="G244" s="50"/>
      <c r="H244" s="49">
        <f t="shared" si="18"/>
        <v>0</v>
      </c>
      <c r="I244" s="24"/>
    </row>
    <row r="245" spans="1:9" ht="15" customHeight="1">
      <c r="A245" s="45"/>
      <c r="B245" s="46" t="str">
        <f t="shared" si="19"/>
        <v/>
      </c>
      <c r="C245" s="47" t="str">
        <f t="shared" si="20"/>
        <v/>
      </c>
      <c r="D245" s="48" t="str">
        <f t="shared" si="21"/>
        <v/>
      </c>
      <c r="E245" s="49" t="str">
        <f t="shared" si="22"/>
        <v/>
      </c>
      <c r="F245" s="49" t="str">
        <f t="shared" si="23"/>
        <v/>
      </c>
      <c r="G245" s="50"/>
      <c r="H245" s="49">
        <f t="shared" si="18"/>
        <v>0</v>
      </c>
      <c r="I245" s="24"/>
    </row>
    <row r="246" spans="1:9" ht="15" customHeight="1">
      <c r="A246" s="45"/>
      <c r="B246" s="46" t="str">
        <f t="shared" si="19"/>
        <v/>
      </c>
      <c r="C246" s="47" t="str">
        <f t="shared" si="20"/>
        <v/>
      </c>
      <c r="D246" s="48" t="str">
        <f t="shared" si="21"/>
        <v/>
      </c>
      <c r="E246" s="49" t="str">
        <f t="shared" si="22"/>
        <v/>
      </c>
      <c r="F246" s="49" t="str">
        <f t="shared" si="23"/>
        <v/>
      </c>
      <c r="G246" s="50"/>
      <c r="H246" s="49">
        <f t="shared" si="18"/>
        <v>0</v>
      </c>
      <c r="I246" s="24"/>
    </row>
    <row r="247" spans="1:9" ht="15" customHeight="1">
      <c r="A247" s="45"/>
      <c r="B247" s="46" t="str">
        <f t="shared" si="19"/>
        <v/>
      </c>
      <c r="C247" s="47" t="str">
        <f t="shared" si="20"/>
        <v/>
      </c>
      <c r="D247" s="48" t="str">
        <f t="shared" si="21"/>
        <v/>
      </c>
      <c r="E247" s="49" t="str">
        <f t="shared" si="22"/>
        <v/>
      </c>
      <c r="F247" s="49" t="str">
        <f t="shared" si="23"/>
        <v/>
      </c>
      <c r="G247" s="50"/>
      <c r="H247" s="49">
        <f t="shared" si="18"/>
        <v>0</v>
      </c>
      <c r="I247" s="24"/>
    </row>
    <row r="248" spans="1:9" ht="15" customHeight="1">
      <c r="A248" s="45"/>
      <c r="B248" s="46" t="str">
        <f t="shared" si="19"/>
        <v/>
      </c>
      <c r="C248" s="47" t="str">
        <f t="shared" si="20"/>
        <v/>
      </c>
      <c r="D248" s="48" t="str">
        <f t="shared" si="21"/>
        <v/>
      </c>
      <c r="E248" s="49" t="str">
        <f t="shared" si="22"/>
        <v/>
      </c>
      <c r="F248" s="49" t="str">
        <f t="shared" si="23"/>
        <v/>
      </c>
      <c r="G248" s="50"/>
      <c r="H248" s="49">
        <f t="shared" si="18"/>
        <v>0</v>
      </c>
      <c r="I248" s="24"/>
    </row>
    <row r="249" spans="1:9" ht="15" customHeight="1">
      <c r="A249" s="45"/>
      <c r="B249" s="46" t="str">
        <f t="shared" si="19"/>
        <v/>
      </c>
      <c r="C249" s="47" t="str">
        <f t="shared" si="20"/>
        <v/>
      </c>
      <c r="D249" s="48" t="str">
        <f t="shared" si="21"/>
        <v/>
      </c>
      <c r="E249" s="49" t="str">
        <f t="shared" si="22"/>
        <v/>
      </c>
      <c r="F249" s="49" t="str">
        <f t="shared" si="23"/>
        <v/>
      </c>
      <c r="G249" s="50"/>
      <c r="H249" s="49">
        <f t="shared" si="18"/>
        <v>0</v>
      </c>
      <c r="I249" s="24"/>
    </row>
    <row r="250" spans="1:9" ht="15" customHeight="1">
      <c r="A250" s="45"/>
      <c r="B250" s="46" t="str">
        <f t="shared" si="19"/>
        <v/>
      </c>
      <c r="C250" s="47" t="str">
        <f t="shared" si="20"/>
        <v/>
      </c>
      <c r="D250" s="48" t="str">
        <f t="shared" si="21"/>
        <v/>
      </c>
      <c r="E250" s="49" t="str">
        <f t="shared" si="22"/>
        <v/>
      </c>
      <c r="F250" s="49" t="str">
        <f t="shared" si="23"/>
        <v/>
      </c>
      <c r="G250" s="50"/>
      <c r="H250" s="49">
        <f t="shared" si="18"/>
        <v>0</v>
      </c>
      <c r="I250" s="24"/>
    </row>
    <row r="251" spans="1:9" ht="15" customHeight="1">
      <c r="A251" s="45"/>
      <c r="B251" s="46" t="str">
        <f t="shared" si="19"/>
        <v/>
      </c>
      <c r="C251" s="47" t="str">
        <f t="shared" si="20"/>
        <v/>
      </c>
      <c r="D251" s="48" t="str">
        <f t="shared" si="21"/>
        <v/>
      </c>
      <c r="E251" s="49" t="str">
        <f t="shared" si="22"/>
        <v/>
      </c>
      <c r="F251" s="49" t="str">
        <f t="shared" si="23"/>
        <v/>
      </c>
      <c r="G251" s="50"/>
      <c r="H251" s="49">
        <f t="shared" si="18"/>
        <v>0</v>
      </c>
      <c r="I251" s="24"/>
    </row>
    <row r="252" spans="1:9" ht="15" customHeight="1">
      <c r="A252" s="45"/>
      <c r="B252" s="46" t="str">
        <f t="shared" si="19"/>
        <v/>
      </c>
      <c r="C252" s="47" t="str">
        <f t="shared" si="20"/>
        <v/>
      </c>
      <c r="D252" s="48" t="str">
        <f t="shared" si="21"/>
        <v/>
      </c>
      <c r="E252" s="49" t="str">
        <f t="shared" si="22"/>
        <v/>
      </c>
      <c r="F252" s="49" t="str">
        <f t="shared" si="23"/>
        <v/>
      </c>
      <c r="G252" s="50"/>
      <c r="H252" s="49">
        <f t="shared" si="18"/>
        <v>0</v>
      </c>
      <c r="I252" s="24"/>
    </row>
    <row r="253" spans="1:9" ht="15" customHeight="1">
      <c r="A253" s="45"/>
      <c r="B253" s="46" t="str">
        <f t="shared" si="19"/>
        <v/>
      </c>
      <c r="C253" s="47" t="str">
        <f t="shared" si="20"/>
        <v/>
      </c>
      <c r="D253" s="48" t="str">
        <f t="shared" si="21"/>
        <v/>
      </c>
      <c r="E253" s="49" t="str">
        <f t="shared" si="22"/>
        <v/>
      </c>
      <c r="F253" s="49" t="str">
        <f t="shared" si="23"/>
        <v/>
      </c>
      <c r="G253" s="50"/>
      <c r="H253" s="49">
        <f t="shared" si="18"/>
        <v>0</v>
      </c>
      <c r="I253" s="24"/>
    </row>
    <row r="254" spans="1:9" ht="15" customHeight="1">
      <c r="A254" s="45"/>
      <c r="B254" s="46" t="str">
        <f t="shared" si="19"/>
        <v/>
      </c>
      <c r="C254" s="47" t="str">
        <f t="shared" si="20"/>
        <v/>
      </c>
      <c r="D254" s="48" t="str">
        <f t="shared" si="21"/>
        <v/>
      </c>
      <c r="E254" s="49" t="str">
        <f t="shared" si="22"/>
        <v/>
      </c>
      <c r="F254" s="49" t="str">
        <f t="shared" si="23"/>
        <v/>
      </c>
      <c r="G254" s="50"/>
      <c r="H254" s="49">
        <f t="shared" si="18"/>
        <v>0</v>
      </c>
      <c r="I254" s="24"/>
    </row>
    <row r="255" spans="1:9" ht="15" customHeight="1">
      <c r="A255" s="45"/>
      <c r="B255" s="46" t="str">
        <f t="shared" si="19"/>
        <v/>
      </c>
      <c r="C255" s="47" t="str">
        <f t="shared" si="20"/>
        <v/>
      </c>
      <c r="D255" s="48" t="str">
        <f t="shared" si="21"/>
        <v/>
      </c>
      <c r="E255" s="49" t="str">
        <f t="shared" si="22"/>
        <v/>
      </c>
      <c r="F255" s="49" t="str">
        <f t="shared" si="23"/>
        <v/>
      </c>
      <c r="G255" s="50"/>
      <c r="H255" s="49">
        <f t="shared" si="18"/>
        <v>0</v>
      </c>
      <c r="I255" s="24"/>
    </row>
    <row r="256" spans="1:9" ht="15" customHeight="1">
      <c r="A256" s="45"/>
      <c r="B256" s="46" t="str">
        <f t="shared" si="19"/>
        <v/>
      </c>
      <c r="C256" s="47" t="str">
        <f t="shared" si="20"/>
        <v/>
      </c>
      <c r="D256" s="48" t="str">
        <f t="shared" si="21"/>
        <v/>
      </c>
      <c r="E256" s="49" t="str">
        <f t="shared" si="22"/>
        <v/>
      </c>
      <c r="F256" s="49" t="str">
        <f t="shared" si="23"/>
        <v/>
      </c>
      <c r="G256" s="50"/>
      <c r="H256" s="49">
        <f t="shared" si="18"/>
        <v>0</v>
      </c>
      <c r="I256" s="24"/>
    </row>
    <row r="257" spans="1:9" ht="15" customHeight="1">
      <c r="A257" s="45"/>
      <c r="B257" s="46" t="str">
        <f t="shared" si="19"/>
        <v/>
      </c>
      <c r="C257" s="47" t="str">
        <f t="shared" si="20"/>
        <v/>
      </c>
      <c r="D257" s="48" t="str">
        <f t="shared" si="21"/>
        <v/>
      </c>
      <c r="E257" s="49" t="str">
        <f t="shared" si="22"/>
        <v/>
      </c>
      <c r="F257" s="49" t="str">
        <f t="shared" si="23"/>
        <v/>
      </c>
      <c r="G257" s="50"/>
      <c r="H257" s="49">
        <f t="shared" si="18"/>
        <v>0</v>
      </c>
      <c r="I257" s="24"/>
    </row>
    <row r="258" spans="1:9" ht="15" customHeight="1">
      <c r="A258" s="45"/>
      <c r="B258" s="46" t="str">
        <f t="shared" si="19"/>
        <v/>
      </c>
      <c r="C258" s="47" t="str">
        <f t="shared" si="20"/>
        <v/>
      </c>
      <c r="D258" s="48" t="str">
        <f t="shared" si="21"/>
        <v/>
      </c>
      <c r="E258" s="49" t="str">
        <f t="shared" si="22"/>
        <v/>
      </c>
      <c r="F258" s="49" t="str">
        <f t="shared" si="23"/>
        <v/>
      </c>
      <c r="G258" s="50"/>
      <c r="H258" s="49">
        <f t="shared" si="18"/>
        <v>0</v>
      </c>
      <c r="I258" s="24"/>
    </row>
    <row r="259" spans="1:9" ht="15" customHeight="1">
      <c r="A259" s="45"/>
      <c r="B259" s="46" t="str">
        <f t="shared" si="19"/>
        <v/>
      </c>
      <c r="C259" s="47" t="str">
        <f t="shared" si="20"/>
        <v/>
      </c>
      <c r="D259" s="48" t="str">
        <f t="shared" si="21"/>
        <v/>
      </c>
      <c r="E259" s="49" t="str">
        <f t="shared" si="22"/>
        <v/>
      </c>
      <c r="F259" s="49" t="str">
        <f t="shared" si="23"/>
        <v/>
      </c>
      <c r="G259" s="50"/>
      <c r="H259" s="49">
        <f t="shared" si="18"/>
        <v>0</v>
      </c>
      <c r="I259" s="24"/>
    </row>
    <row r="260" spans="1:9" ht="15" customHeight="1">
      <c r="A260" s="45"/>
      <c r="B260" s="46" t="str">
        <f t="shared" si="19"/>
        <v/>
      </c>
      <c r="C260" s="47" t="str">
        <f t="shared" si="20"/>
        <v/>
      </c>
      <c r="D260" s="48" t="str">
        <f t="shared" si="21"/>
        <v/>
      </c>
      <c r="E260" s="49" t="str">
        <f t="shared" si="22"/>
        <v/>
      </c>
      <c r="F260" s="49" t="str">
        <f t="shared" si="23"/>
        <v/>
      </c>
      <c r="G260" s="50"/>
      <c r="H260" s="49">
        <f t="shared" si="18"/>
        <v>0</v>
      </c>
      <c r="I260" s="24"/>
    </row>
    <row r="261" spans="1:9" ht="15" customHeight="1">
      <c r="A261" s="45"/>
      <c r="B261" s="46" t="str">
        <f t="shared" si="19"/>
        <v/>
      </c>
      <c r="C261" s="47" t="str">
        <f t="shared" si="20"/>
        <v/>
      </c>
      <c r="D261" s="48" t="str">
        <f t="shared" si="21"/>
        <v/>
      </c>
      <c r="E261" s="49" t="str">
        <f t="shared" si="22"/>
        <v/>
      </c>
      <c r="F261" s="49" t="str">
        <f t="shared" si="23"/>
        <v/>
      </c>
      <c r="G261" s="50"/>
      <c r="H261" s="49">
        <f t="shared" si="18"/>
        <v>0</v>
      </c>
      <c r="I261" s="24"/>
    </row>
    <row r="262" spans="1:9" ht="15" customHeight="1">
      <c r="A262" s="45"/>
      <c r="B262" s="46" t="str">
        <f t="shared" si="19"/>
        <v/>
      </c>
      <c r="C262" s="47" t="str">
        <f t="shared" si="20"/>
        <v/>
      </c>
      <c r="D262" s="48" t="str">
        <f t="shared" si="21"/>
        <v/>
      </c>
      <c r="E262" s="49" t="str">
        <f t="shared" si="22"/>
        <v/>
      </c>
      <c r="F262" s="49" t="str">
        <f t="shared" si="23"/>
        <v/>
      </c>
      <c r="G262" s="50"/>
      <c r="H262" s="49">
        <f t="shared" si="18"/>
        <v>0</v>
      </c>
      <c r="I262" s="24"/>
    </row>
    <row r="263" spans="1:9" ht="15" customHeight="1">
      <c r="A263" s="45"/>
      <c r="B263" s="46" t="str">
        <f t="shared" si="19"/>
        <v/>
      </c>
      <c r="C263" s="47" t="str">
        <f t="shared" si="20"/>
        <v/>
      </c>
      <c r="D263" s="48" t="str">
        <f t="shared" si="21"/>
        <v/>
      </c>
      <c r="E263" s="49" t="str">
        <f t="shared" si="22"/>
        <v/>
      </c>
      <c r="F263" s="49" t="str">
        <f t="shared" si="23"/>
        <v/>
      </c>
      <c r="G263" s="50"/>
      <c r="H263" s="49">
        <f t="shared" si="18"/>
        <v>0</v>
      </c>
      <c r="I263" s="24"/>
    </row>
    <row r="264" spans="1:9" ht="15" customHeight="1">
      <c r="A264" s="45"/>
      <c r="B264" s="46" t="str">
        <f t="shared" si="19"/>
        <v/>
      </c>
      <c r="C264" s="47" t="str">
        <f t="shared" si="20"/>
        <v/>
      </c>
      <c r="D264" s="48" t="str">
        <f t="shared" si="21"/>
        <v/>
      </c>
      <c r="E264" s="49" t="str">
        <f t="shared" si="22"/>
        <v/>
      </c>
      <c r="F264" s="49" t="str">
        <f t="shared" si="23"/>
        <v/>
      </c>
      <c r="G264" s="50"/>
      <c r="H264" s="49">
        <f t="shared" si="18"/>
        <v>0</v>
      </c>
      <c r="I264" s="24"/>
    </row>
    <row r="265" spans="1:9" ht="12.75" hidden="1" customHeight="1">
      <c r="A265" s="45"/>
      <c r="B265" s="46" t="str">
        <f t="shared" si="19"/>
        <v/>
      </c>
      <c r="C265" s="47" t="str">
        <f t="shared" si="20"/>
        <v/>
      </c>
      <c r="D265" s="52" t="str">
        <f t="shared" si="21"/>
        <v/>
      </c>
      <c r="E265" s="53" t="str">
        <f t="shared" si="22"/>
        <v/>
      </c>
      <c r="F265" s="53" t="str">
        <f t="shared" si="23"/>
        <v/>
      </c>
      <c r="G265" s="50"/>
      <c r="H265" s="53">
        <f t="shared" si="18"/>
        <v>0</v>
      </c>
      <c r="I265" s="24"/>
    </row>
    <row r="266" spans="1:9" ht="12.75" hidden="1" customHeight="1">
      <c r="A266" s="45"/>
      <c r="B266" s="46" t="str">
        <f t="shared" si="19"/>
        <v/>
      </c>
      <c r="C266" s="47" t="str">
        <f t="shared" si="20"/>
        <v/>
      </c>
      <c r="D266" s="52" t="str">
        <f t="shared" si="21"/>
        <v/>
      </c>
      <c r="E266" s="53" t="str">
        <f t="shared" si="22"/>
        <v/>
      </c>
      <c r="F266" s="53" t="str">
        <f t="shared" si="23"/>
        <v/>
      </c>
      <c r="G266" s="50"/>
      <c r="H266" s="53">
        <f t="shared" si="18"/>
        <v>0</v>
      </c>
      <c r="I266" s="24"/>
    </row>
    <row r="267" spans="1:9" ht="12.75" hidden="1" customHeight="1">
      <c r="A267" s="45"/>
      <c r="B267" s="46" t="str">
        <f t="shared" si="19"/>
        <v/>
      </c>
      <c r="C267" s="47" t="str">
        <f t="shared" si="20"/>
        <v/>
      </c>
      <c r="D267" s="52" t="str">
        <f t="shared" si="21"/>
        <v/>
      </c>
      <c r="E267" s="53" t="str">
        <f t="shared" si="22"/>
        <v/>
      </c>
      <c r="F267" s="53" t="str">
        <f t="shared" si="23"/>
        <v/>
      </c>
      <c r="G267" s="50"/>
      <c r="H267" s="53">
        <f t="shared" si="18"/>
        <v>0</v>
      </c>
      <c r="I267" s="24"/>
    </row>
    <row r="268" spans="1:9" ht="12.75" hidden="1" customHeight="1">
      <c r="A268" s="45"/>
      <c r="B268" s="46" t="str">
        <f t="shared" si="19"/>
        <v/>
      </c>
      <c r="C268" s="47" t="str">
        <f t="shared" si="20"/>
        <v/>
      </c>
      <c r="D268" s="52" t="str">
        <f t="shared" si="21"/>
        <v/>
      </c>
      <c r="E268" s="53" t="str">
        <f t="shared" si="22"/>
        <v/>
      </c>
      <c r="F268" s="53" t="str">
        <f t="shared" si="23"/>
        <v/>
      </c>
      <c r="G268" s="50"/>
      <c r="H268" s="53">
        <f t="shared" si="18"/>
        <v>0</v>
      </c>
      <c r="I268" s="24"/>
    </row>
    <row r="269" spans="1:9" ht="12.75" hidden="1" customHeight="1">
      <c r="A269" s="45"/>
      <c r="B269" s="46" t="str">
        <f t="shared" si="19"/>
        <v/>
      </c>
      <c r="C269" s="47" t="str">
        <f t="shared" si="20"/>
        <v/>
      </c>
      <c r="D269" s="52" t="str">
        <f t="shared" si="21"/>
        <v/>
      </c>
      <c r="E269" s="53" t="str">
        <f t="shared" si="22"/>
        <v/>
      </c>
      <c r="F269" s="53" t="str">
        <f t="shared" si="23"/>
        <v/>
      </c>
      <c r="G269" s="50"/>
      <c r="H269" s="53">
        <f t="shared" si="18"/>
        <v>0</v>
      </c>
      <c r="I269" s="24"/>
    </row>
    <row r="270" spans="1:9" ht="12.75" hidden="1" customHeight="1">
      <c r="A270" s="45"/>
      <c r="B270" s="46" t="str">
        <f t="shared" si="19"/>
        <v/>
      </c>
      <c r="C270" s="47" t="str">
        <f t="shared" si="20"/>
        <v/>
      </c>
      <c r="D270" s="52" t="str">
        <f t="shared" si="21"/>
        <v/>
      </c>
      <c r="E270" s="53" t="str">
        <f t="shared" si="22"/>
        <v/>
      </c>
      <c r="F270" s="53" t="str">
        <f t="shared" si="23"/>
        <v/>
      </c>
      <c r="G270" s="50"/>
      <c r="H270" s="53">
        <f t="shared" si="18"/>
        <v>0</v>
      </c>
      <c r="I270" s="24"/>
    </row>
    <row r="271" spans="1:9" ht="12.75" hidden="1" customHeight="1">
      <c r="A271" s="45"/>
      <c r="B271" s="46" t="str">
        <f t="shared" si="19"/>
        <v/>
      </c>
      <c r="C271" s="47" t="str">
        <f t="shared" si="20"/>
        <v/>
      </c>
      <c r="D271" s="52" t="str">
        <f t="shared" si="21"/>
        <v/>
      </c>
      <c r="E271" s="53" t="str">
        <f t="shared" si="22"/>
        <v/>
      </c>
      <c r="F271" s="53" t="str">
        <f t="shared" si="23"/>
        <v/>
      </c>
      <c r="G271" s="50"/>
      <c r="H271" s="53">
        <f t="shared" si="18"/>
        <v>0</v>
      </c>
      <c r="I271" s="24"/>
    </row>
    <row r="272" spans="1:9" ht="12.75" hidden="1" customHeight="1">
      <c r="A272" s="45"/>
      <c r="B272" s="46" t="str">
        <f t="shared" si="19"/>
        <v/>
      </c>
      <c r="C272" s="47" t="str">
        <f t="shared" si="20"/>
        <v/>
      </c>
      <c r="D272" s="52" t="str">
        <f t="shared" si="21"/>
        <v/>
      </c>
      <c r="E272" s="53" t="str">
        <f t="shared" si="22"/>
        <v/>
      </c>
      <c r="F272" s="53" t="str">
        <f t="shared" si="23"/>
        <v/>
      </c>
      <c r="G272" s="50"/>
      <c r="H272" s="53">
        <f t="shared" si="18"/>
        <v>0</v>
      </c>
      <c r="I272" s="24"/>
    </row>
    <row r="273" spans="1:9" ht="12.75" hidden="1" customHeight="1">
      <c r="A273" s="45"/>
      <c r="B273" s="46" t="str">
        <f t="shared" si="19"/>
        <v/>
      </c>
      <c r="C273" s="47" t="str">
        <f t="shared" si="20"/>
        <v/>
      </c>
      <c r="D273" s="52" t="str">
        <f t="shared" si="21"/>
        <v/>
      </c>
      <c r="E273" s="53" t="str">
        <f t="shared" si="22"/>
        <v/>
      </c>
      <c r="F273" s="53" t="str">
        <f t="shared" si="23"/>
        <v/>
      </c>
      <c r="G273" s="50"/>
      <c r="H273" s="53">
        <f t="shared" si="18"/>
        <v>0</v>
      </c>
      <c r="I273" s="24"/>
    </row>
    <row r="274" spans="1:9" ht="12.75" hidden="1" customHeight="1">
      <c r="A274" s="45"/>
      <c r="B274" s="46" t="str">
        <f t="shared" si="19"/>
        <v/>
      </c>
      <c r="C274" s="47" t="str">
        <f t="shared" si="20"/>
        <v/>
      </c>
      <c r="D274" s="52" t="str">
        <f t="shared" si="21"/>
        <v/>
      </c>
      <c r="E274" s="53" t="str">
        <f t="shared" si="22"/>
        <v/>
      </c>
      <c r="F274" s="53" t="str">
        <f t="shared" si="23"/>
        <v/>
      </c>
      <c r="G274" s="50"/>
      <c r="H274" s="53">
        <f t="shared" si="18"/>
        <v>0</v>
      </c>
      <c r="I274" s="24"/>
    </row>
    <row r="275" spans="1:9" ht="12.75" hidden="1" customHeight="1">
      <c r="A275" s="45"/>
      <c r="B275" s="46" t="str">
        <f t="shared" si="19"/>
        <v/>
      </c>
      <c r="C275" s="47" t="str">
        <f t="shared" si="20"/>
        <v/>
      </c>
      <c r="D275" s="52" t="str">
        <f t="shared" si="21"/>
        <v/>
      </c>
      <c r="E275" s="53" t="str">
        <f t="shared" si="22"/>
        <v/>
      </c>
      <c r="F275" s="53" t="str">
        <f t="shared" si="23"/>
        <v/>
      </c>
      <c r="G275" s="50"/>
      <c r="H275" s="53">
        <f t="shared" si="18"/>
        <v>0</v>
      </c>
      <c r="I275" s="24"/>
    </row>
    <row r="276" spans="1:9" ht="12.75" hidden="1" customHeight="1">
      <c r="A276" s="45"/>
      <c r="B276" s="46" t="str">
        <f t="shared" si="19"/>
        <v/>
      </c>
      <c r="C276" s="47" t="str">
        <f t="shared" si="20"/>
        <v/>
      </c>
      <c r="D276" s="52" t="str">
        <f t="shared" si="21"/>
        <v/>
      </c>
      <c r="E276" s="53" t="str">
        <f t="shared" si="22"/>
        <v/>
      </c>
      <c r="F276" s="53" t="str">
        <f t="shared" si="23"/>
        <v/>
      </c>
      <c r="G276" s="50"/>
      <c r="H276" s="53">
        <f t="shared" si="18"/>
        <v>0</v>
      </c>
      <c r="I276" s="24"/>
    </row>
    <row r="277" spans="1:9" ht="12.75" hidden="1" customHeight="1">
      <c r="A277" s="45"/>
      <c r="B277" s="46" t="str">
        <f t="shared" si="19"/>
        <v/>
      </c>
      <c r="C277" s="47" t="str">
        <f t="shared" si="20"/>
        <v/>
      </c>
      <c r="D277" s="52" t="str">
        <f t="shared" si="21"/>
        <v/>
      </c>
      <c r="E277" s="53" t="str">
        <f t="shared" si="22"/>
        <v/>
      </c>
      <c r="F277" s="53" t="str">
        <f t="shared" si="23"/>
        <v/>
      </c>
      <c r="G277" s="50"/>
      <c r="H277" s="53">
        <f t="shared" si="18"/>
        <v>0</v>
      </c>
      <c r="I277" s="24"/>
    </row>
    <row r="278" spans="1:9" ht="12.75" hidden="1" customHeight="1">
      <c r="A278" s="45"/>
      <c r="B278" s="46" t="str">
        <f t="shared" si="19"/>
        <v/>
      </c>
      <c r="C278" s="47" t="str">
        <f t="shared" si="20"/>
        <v/>
      </c>
      <c r="D278" s="52" t="str">
        <f t="shared" si="21"/>
        <v/>
      </c>
      <c r="E278" s="53" t="str">
        <f t="shared" si="22"/>
        <v/>
      </c>
      <c r="F278" s="53" t="str">
        <f t="shared" si="23"/>
        <v/>
      </c>
      <c r="G278" s="50"/>
      <c r="H278" s="53">
        <f t="shared" si="18"/>
        <v>0</v>
      </c>
      <c r="I278" s="24"/>
    </row>
    <row r="279" spans="1:9" ht="12.75" hidden="1" customHeight="1">
      <c r="A279" s="45"/>
      <c r="B279" s="46" t="str">
        <f t="shared" si="19"/>
        <v/>
      </c>
      <c r="C279" s="47" t="str">
        <f t="shared" si="20"/>
        <v/>
      </c>
      <c r="D279" s="52" t="str">
        <f t="shared" si="21"/>
        <v/>
      </c>
      <c r="E279" s="53" t="str">
        <f t="shared" si="22"/>
        <v/>
      </c>
      <c r="F279" s="53" t="str">
        <f t="shared" si="23"/>
        <v/>
      </c>
      <c r="G279" s="50"/>
      <c r="H279" s="53">
        <f t="shared" si="18"/>
        <v>0</v>
      </c>
      <c r="I279" s="24"/>
    </row>
    <row r="280" spans="1:9" ht="12.75" hidden="1" customHeight="1">
      <c r="A280" s="45"/>
      <c r="B280" s="46" t="str">
        <f t="shared" si="19"/>
        <v/>
      </c>
      <c r="C280" s="47" t="str">
        <f t="shared" si="20"/>
        <v/>
      </c>
      <c r="D280" s="52" t="str">
        <f t="shared" si="21"/>
        <v/>
      </c>
      <c r="E280" s="53" t="str">
        <f t="shared" si="22"/>
        <v/>
      </c>
      <c r="F280" s="53" t="str">
        <f t="shared" si="23"/>
        <v/>
      </c>
      <c r="G280" s="50"/>
      <c r="H280" s="53">
        <f t="shared" si="18"/>
        <v>0</v>
      </c>
      <c r="I280" s="24"/>
    </row>
    <row r="281" spans="1:9" ht="12.75" hidden="1" customHeight="1">
      <c r="A281" s="45"/>
      <c r="B281" s="46" t="str">
        <f t="shared" si="19"/>
        <v/>
      </c>
      <c r="C281" s="47" t="str">
        <f t="shared" si="20"/>
        <v/>
      </c>
      <c r="D281" s="52" t="str">
        <f t="shared" si="21"/>
        <v/>
      </c>
      <c r="E281" s="53" t="str">
        <f t="shared" si="22"/>
        <v/>
      </c>
      <c r="F281" s="53" t="str">
        <f t="shared" si="23"/>
        <v/>
      </c>
      <c r="G281" s="50"/>
      <c r="H281" s="53">
        <f t="shared" ref="H281:H344" si="24">IF(B281="",0,ROUND(H280-E281-G281,2))</f>
        <v>0</v>
      </c>
      <c r="I281" s="24"/>
    </row>
    <row r="282" spans="1:9" ht="12.75" hidden="1" customHeight="1">
      <c r="A282" s="45"/>
      <c r="B282" s="46" t="str">
        <f t="shared" ref="B282:B345" si="25">IF(B281&lt;$D$16,IF(H281&gt;0,B281+1,""),"")</f>
        <v/>
      </c>
      <c r="C282" s="47" t="str">
        <f t="shared" ref="C282:C345" si="26">IF(B282="","",IF(B282&lt;=$D$16,IF(payments_per_year=26,DATE(YEAR(start_date),MONTH(start_date),DAY(start_date)+14*B282),IF(payments_per_year=52,DATE(YEAR(start_date),MONTH(start_date),DAY(start_date)+7*B282),DATE(YEAR(start_date),MONTH(start_date)+B282*12/$D$11,DAY(start_date)))),""))</f>
        <v/>
      </c>
      <c r="D282" s="52" t="str">
        <f t="shared" ref="D282:D345" si="27">IF(C282="","",IF($D$15+F282&gt;H281,ROUND(H281+F282,2),$D$15))</f>
        <v/>
      </c>
      <c r="E282" s="53" t="str">
        <f t="shared" ref="E282:E345" si="28">IF(C282="","",D282-F282)</f>
        <v/>
      </c>
      <c r="F282" s="53" t="str">
        <f t="shared" ref="F282:F345" si="29">IF(C282="","",ROUND(H281*$D$9/payments_per_year,2))</f>
        <v/>
      </c>
      <c r="G282" s="50"/>
      <c r="H282" s="53">
        <f t="shared" si="24"/>
        <v>0</v>
      </c>
      <c r="I282" s="24"/>
    </row>
    <row r="283" spans="1:9" ht="12.75" hidden="1" customHeight="1">
      <c r="A283" s="45"/>
      <c r="B283" s="46" t="str">
        <f t="shared" si="25"/>
        <v/>
      </c>
      <c r="C283" s="47" t="str">
        <f t="shared" si="26"/>
        <v/>
      </c>
      <c r="D283" s="52" t="str">
        <f t="shared" si="27"/>
        <v/>
      </c>
      <c r="E283" s="53" t="str">
        <f t="shared" si="28"/>
        <v/>
      </c>
      <c r="F283" s="53" t="str">
        <f t="shared" si="29"/>
        <v/>
      </c>
      <c r="G283" s="50"/>
      <c r="H283" s="53">
        <f t="shared" si="24"/>
        <v>0</v>
      </c>
      <c r="I283" s="24"/>
    </row>
    <row r="284" spans="1:9" ht="12.75" hidden="1" customHeight="1">
      <c r="A284" s="45"/>
      <c r="B284" s="46" t="str">
        <f t="shared" si="25"/>
        <v/>
      </c>
      <c r="C284" s="47" t="str">
        <f t="shared" si="26"/>
        <v/>
      </c>
      <c r="D284" s="52" t="str">
        <f t="shared" si="27"/>
        <v/>
      </c>
      <c r="E284" s="53" t="str">
        <f t="shared" si="28"/>
        <v/>
      </c>
      <c r="F284" s="53" t="str">
        <f t="shared" si="29"/>
        <v/>
      </c>
      <c r="G284" s="50"/>
      <c r="H284" s="53">
        <f t="shared" si="24"/>
        <v>0</v>
      </c>
      <c r="I284" s="24"/>
    </row>
    <row r="285" spans="1:9" ht="12.75" hidden="1" customHeight="1">
      <c r="A285" s="45"/>
      <c r="B285" s="46" t="str">
        <f t="shared" si="25"/>
        <v/>
      </c>
      <c r="C285" s="47" t="str">
        <f t="shared" si="26"/>
        <v/>
      </c>
      <c r="D285" s="52" t="str">
        <f t="shared" si="27"/>
        <v/>
      </c>
      <c r="E285" s="53" t="str">
        <f t="shared" si="28"/>
        <v/>
      </c>
      <c r="F285" s="53" t="str">
        <f t="shared" si="29"/>
        <v/>
      </c>
      <c r="G285" s="50"/>
      <c r="H285" s="53">
        <f t="shared" si="24"/>
        <v>0</v>
      </c>
      <c r="I285" s="24"/>
    </row>
    <row r="286" spans="1:9" ht="12.75" hidden="1" customHeight="1">
      <c r="A286" s="45"/>
      <c r="B286" s="46" t="str">
        <f t="shared" si="25"/>
        <v/>
      </c>
      <c r="C286" s="47" t="str">
        <f t="shared" si="26"/>
        <v/>
      </c>
      <c r="D286" s="52" t="str">
        <f t="shared" si="27"/>
        <v/>
      </c>
      <c r="E286" s="53" t="str">
        <f t="shared" si="28"/>
        <v/>
      </c>
      <c r="F286" s="53" t="str">
        <f t="shared" si="29"/>
        <v/>
      </c>
      <c r="G286" s="50"/>
      <c r="H286" s="53">
        <f t="shared" si="24"/>
        <v>0</v>
      </c>
      <c r="I286" s="24"/>
    </row>
    <row r="287" spans="1:9" ht="12.75" hidden="1" customHeight="1">
      <c r="A287" s="45"/>
      <c r="B287" s="46" t="str">
        <f t="shared" si="25"/>
        <v/>
      </c>
      <c r="C287" s="47" t="str">
        <f t="shared" si="26"/>
        <v/>
      </c>
      <c r="D287" s="52" t="str">
        <f t="shared" si="27"/>
        <v/>
      </c>
      <c r="E287" s="53" t="str">
        <f t="shared" si="28"/>
        <v/>
      </c>
      <c r="F287" s="53" t="str">
        <f t="shared" si="29"/>
        <v/>
      </c>
      <c r="G287" s="50"/>
      <c r="H287" s="53">
        <f t="shared" si="24"/>
        <v>0</v>
      </c>
      <c r="I287" s="24"/>
    </row>
    <row r="288" spans="1:9" ht="12.75" hidden="1" customHeight="1">
      <c r="A288" s="45"/>
      <c r="B288" s="46" t="str">
        <f t="shared" si="25"/>
        <v/>
      </c>
      <c r="C288" s="47" t="str">
        <f t="shared" si="26"/>
        <v/>
      </c>
      <c r="D288" s="52" t="str">
        <f t="shared" si="27"/>
        <v/>
      </c>
      <c r="E288" s="53" t="str">
        <f t="shared" si="28"/>
        <v/>
      </c>
      <c r="F288" s="53" t="str">
        <f t="shared" si="29"/>
        <v/>
      </c>
      <c r="G288" s="50"/>
      <c r="H288" s="53">
        <f t="shared" si="24"/>
        <v>0</v>
      </c>
      <c r="I288" s="24"/>
    </row>
    <row r="289" spans="1:9" ht="12.75" hidden="1" customHeight="1">
      <c r="A289" s="45"/>
      <c r="B289" s="46" t="str">
        <f t="shared" si="25"/>
        <v/>
      </c>
      <c r="C289" s="47" t="str">
        <f t="shared" si="26"/>
        <v/>
      </c>
      <c r="D289" s="52" t="str">
        <f t="shared" si="27"/>
        <v/>
      </c>
      <c r="E289" s="53" t="str">
        <f t="shared" si="28"/>
        <v/>
      </c>
      <c r="F289" s="53" t="str">
        <f t="shared" si="29"/>
        <v/>
      </c>
      <c r="G289" s="50"/>
      <c r="H289" s="53">
        <f t="shared" si="24"/>
        <v>0</v>
      </c>
      <c r="I289" s="24"/>
    </row>
    <row r="290" spans="1:9" ht="12.75" hidden="1" customHeight="1">
      <c r="A290" s="45"/>
      <c r="B290" s="46" t="str">
        <f t="shared" si="25"/>
        <v/>
      </c>
      <c r="C290" s="47" t="str">
        <f t="shared" si="26"/>
        <v/>
      </c>
      <c r="D290" s="52" t="str">
        <f t="shared" si="27"/>
        <v/>
      </c>
      <c r="E290" s="53" t="str">
        <f t="shared" si="28"/>
        <v/>
      </c>
      <c r="F290" s="53" t="str">
        <f t="shared" si="29"/>
        <v/>
      </c>
      <c r="G290" s="50"/>
      <c r="H290" s="53">
        <f t="shared" si="24"/>
        <v>0</v>
      </c>
      <c r="I290" s="24"/>
    </row>
    <row r="291" spans="1:9" ht="12.75" hidden="1" customHeight="1">
      <c r="A291" s="45"/>
      <c r="B291" s="46" t="str">
        <f t="shared" si="25"/>
        <v/>
      </c>
      <c r="C291" s="47" t="str">
        <f t="shared" si="26"/>
        <v/>
      </c>
      <c r="D291" s="52" t="str">
        <f t="shared" si="27"/>
        <v/>
      </c>
      <c r="E291" s="53" t="str">
        <f t="shared" si="28"/>
        <v/>
      </c>
      <c r="F291" s="53" t="str">
        <f t="shared" si="29"/>
        <v/>
      </c>
      <c r="G291" s="50"/>
      <c r="H291" s="53">
        <f t="shared" si="24"/>
        <v>0</v>
      </c>
      <c r="I291" s="24"/>
    </row>
    <row r="292" spans="1:9" ht="12.75" hidden="1" customHeight="1">
      <c r="A292" s="45"/>
      <c r="B292" s="46" t="str">
        <f t="shared" si="25"/>
        <v/>
      </c>
      <c r="C292" s="47" t="str">
        <f t="shared" si="26"/>
        <v/>
      </c>
      <c r="D292" s="52" t="str">
        <f t="shared" si="27"/>
        <v/>
      </c>
      <c r="E292" s="53" t="str">
        <f t="shared" si="28"/>
        <v/>
      </c>
      <c r="F292" s="53" t="str">
        <f t="shared" si="29"/>
        <v/>
      </c>
      <c r="G292" s="50"/>
      <c r="H292" s="53">
        <f t="shared" si="24"/>
        <v>0</v>
      </c>
      <c r="I292" s="24"/>
    </row>
    <row r="293" spans="1:9" ht="12.75" hidden="1" customHeight="1">
      <c r="A293" s="45"/>
      <c r="B293" s="46" t="str">
        <f t="shared" si="25"/>
        <v/>
      </c>
      <c r="C293" s="47" t="str">
        <f t="shared" si="26"/>
        <v/>
      </c>
      <c r="D293" s="52" t="str">
        <f t="shared" si="27"/>
        <v/>
      </c>
      <c r="E293" s="53" t="str">
        <f t="shared" si="28"/>
        <v/>
      </c>
      <c r="F293" s="53" t="str">
        <f t="shared" si="29"/>
        <v/>
      </c>
      <c r="G293" s="50"/>
      <c r="H293" s="53">
        <f t="shared" si="24"/>
        <v>0</v>
      </c>
      <c r="I293" s="24"/>
    </row>
    <row r="294" spans="1:9" ht="12.75" hidden="1" customHeight="1">
      <c r="A294" s="45"/>
      <c r="B294" s="46" t="str">
        <f t="shared" si="25"/>
        <v/>
      </c>
      <c r="C294" s="47" t="str">
        <f t="shared" si="26"/>
        <v/>
      </c>
      <c r="D294" s="52" t="str">
        <f t="shared" si="27"/>
        <v/>
      </c>
      <c r="E294" s="53" t="str">
        <f t="shared" si="28"/>
        <v/>
      </c>
      <c r="F294" s="53" t="str">
        <f t="shared" si="29"/>
        <v/>
      </c>
      <c r="G294" s="50"/>
      <c r="H294" s="53">
        <f t="shared" si="24"/>
        <v>0</v>
      </c>
      <c r="I294" s="24"/>
    </row>
    <row r="295" spans="1:9" ht="12.75" hidden="1" customHeight="1">
      <c r="A295" s="45"/>
      <c r="B295" s="46" t="str">
        <f t="shared" si="25"/>
        <v/>
      </c>
      <c r="C295" s="47" t="str">
        <f t="shared" si="26"/>
        <v/>
      </c>
      <c r="D295" s="52" t="str">
        <f t="shared" si="27"/>
        <v/>
      </c>
      <c r="E295" s="53" t="str">
        <f t="shared" si="28"/>
        <v/>
      </c>
      <c r="F295" s="53" t="str">
        <f t="shared" si="29"/>
        <v/>
      </c>
      <c r="G295" s="50"/>
      <c r="H295" s="53">
        <f t="shared" si="24"/>
        <v>0</v>
      </c>
      <c r="I295" s="24"/>
    </row>
    <row r="296" spans="1:9" ht="12.75" hidden="1" customHeight="1">
      <c r="A296" s="45"/>
      <c r="B296" s="46" t="str">
        <f t="shared" si="25"/>
        <v/>
      </c>
      <c r="C296" s="47" t="str">
        <f t="shared" si="26"/>
        <v/>
      </c>
      <c r="D296" s="52" t="str">
        <f t="shared" si="27"/>
        <v/>
      </c>
      <c r="E296" s="53" t="str">
        <f t="shared" si="28"/>
        <v/>
      </c>
      <c r="F296" s="53" t="str">
        <f t="shared" si="29"/>
        <v/>
      </c>
      <c r="G296" s="50"/>
      <c r="H296" s="53">
        <f t="shared" si="24"/>
        <v>0</v>
      </c>
      <c r="I296" s="24"/>
    </row>
    <row r="297" spans="1:9" ht="12.75" hidden="1" customHeight="1">
      <c r="A297" s="45"/>
      <c r="B297" s="46" t="str">
        <f t="shared" si="25"/>
        <v/>
      </c>
      <c r="C297" s="47" t="str">
        <f t="shared" si="26"/>
        <v/>
      </c>
      <c r="D297" s="52" t="str">
        <f t="shared" si="27"/>
        <v/>
      </c>
      <c r="E297" s="53" t="str">
        <f t="shared" si="28"/>
        <v/>
      </c>
      <c r="F297" s="53" t="str">
        <f t="shared" si="29"/>
        <v/>
      </c>
      <c r="G297" s="50"/>
      <c r="H297" s="53">
        <f t="shared" si="24"/>
        <v>0</v>
      </c>
      <c r="I297" s="24"/>
    </row>
    <row r="298" spans="1:9" ht="12.75" hidden="1" customHeight="1">
      <c r="A298" s="45"/>
      <c r="B298" s="46" t="str">
        <f t="shared" si="25"/>
        <v/>
      </c>
      <c r="C298" s="47" t="str">
        <f t="shared" si="26"/>
        <v/>
      </c>
      <c r="D298" s="52" t="str">
        <f t="shared" si="27"/>
        <v/>
      </c>
      <c r="E298" s="53" t="str">
        <f t="shared" si="28"/>
        <v/>
      </c>
      <c r="F298" s="53" t="str">
        <f t="shared" si="29"/>
        <v/>
      </c>
      <c r="G298" s="50"/>
      <c r="H298" s="53">
        <f t="shared" si="24"/>
        <v>0</v>
      </c>
      <c r="I298" s="24"/>
    </row>
    <row r="299" spans="1:9" ht="12.75" hidden="1" customHeight="1">
      <c r="A299" s="45"/>
      <c r="B299" s="46" t="str">
        <f t="shared" si="25"/>
        <v/>
      </c>
      <c r="C299" s="47" t="str">
        <f t="shared" si="26"/>
        <v/>
      </c>
      <c r="D299" s="52" t="str">
        <f t="shared" si="27"/>
        <v/>
      </c>
      <c r="E299" s="53" t="str">
        <f t="shared" si="28"/>
        <v/>
      </c>
      <c r="F299" s="53" t="str">
        <f t="shared" si="29"/>
        <v/>
      </c>
      <c r="G299" s="50"/>
      <c r="H299" s="53">
        <f t="shared" si="24"/>
        <v>0</v>
      </c>
      <c r="I299" s="24"/>
    </row>
    <row r="300" spans="1:9" ht="12.75" hidden="1" customHeight="1">
      <c r="A300" s="45"/>
      <c r="B300" s="46" t="str">
        <f t="shared" si="25"/>
        <v/>
      </c>
      <c r="C300" s="47" t="str">
        <f t="shared" si="26"/>
        <v/>
      </c>
      <c r="D300" s="52" t="str">
        <f t="shared" si="27"/>
        <v/>
      </c>
      <c r="E300" s="53" t="str">
        <f t="shared" si="28"/>
        <v/>
      </c>
      <c r="F300" s="53" t="str">
        <f t="shared" si="29"/>
        <v/>
      </c>
      <c r="G300" s="50"/>
      <c r="H300" s="53">
        <f t="shared" si="24"/>
        <v>0</v>
      </c>
      <c r="I300" s="24"/>
    </row>
    <row r="301" spans="1:9" ht="12.75" hidden="1" customHeight="1">
      <c r="A301" s="45"/>
      <c r="B301" s="46" t="str">
        <f t="shared" si="25"/>
        <v/>
      </c>
      <c r="C301" s="47" t="str">
        <f t="shared" si="26"/>
        <v/>
      </c>
      <c r="D301" s="52" t="str">
        <f t="shared" si="27"/>
        <v/>
      </c>
      <c r="E301" s="53" t="str">
        <f t="shared" si="28"/>
        <v/>
      </c>
      <c r="F301" s="53" t="str">
        <f t="shared" si="29"/>
        <v/>
      </c>
      <c r="G301" s="50"/>
      <c r="H301" s="53">
        <f t="shared" si="24"/>
        <v>0</v>
      </c>
      <c r="I301" s="24"/>
    </row>
    <row r="302" spans="1:9" ht="12.75" hidden="1" customHeight="1">
      <c r="A302" s="45"/>
      <c r="B302" s="46" t="str">
        <f t="shared" si="25"/>
        <v/>
      </c>
      <c r="C302" s="47" t="str">
        <f t="shared" si="26"/>
        <v/>
      </c>
      <c r="D302" s="52" t="str">
        <f t="shared" si="27"/>
        <v/>
      </c>
      <c r="E302" s="53" t="str">
        <f t="shared" si="28"/>
        <v/>
      </c>
      <c r="F302" s="53" t="str">
        <f t="shared" si="29"/>
        <v/>
      </c>
      <c r="G302" s="50"/>
      <c r="H302" s="53">
        <f t="shared" si="24"/>
        <v>0</v>
      </c>
      <c r="I302" s="24"/>
    </row>
    <row r="303" spans="1:9" ht="12.75" hidden="1" customHeight="1">
      <c r="A303" s="45"/>
      <c r="B303" s="46" t="str">
        <f t="shared" si="25"/>
        <v/>
      </c>
      <c r="C303" s="47" t="str">
        <f t="shared" si="26"/>
        <v/>
      </c>
      <c r="D303" s="52" t="str">
        <f t="shared" si="27"/>
        <v/>
      </c>
      <c r="E303" s="53" t="str">
        <f t="shared" si="28"/>
        <v/>
      </c>
      <c r="F303" s="53" t="str">
        <f t="shared" si="29"/>
        <v/>
      </c>
      <c r="G303" s="50"/>
      <c r="H303" s="53">
        <f t="shared" si="24"/>
        <v>0</v>
      </c>
      <c r="I303" s="24"/>
    </row>
    <row r="304" spans="1:9" ht="12.75" hidden="1" customHeight="1">
      <c r="A304" s="45"/>
      <c r="B304" s="46" t="str">
        <f t="shared" si="25"/>
        <v/>
      </c>
      <c r="C304" s="47" t="str">
        <f t="shared" si="26"/>
        <v/>
      </c>
      <c r="D304" s="52" t="str">
        <f t="shared" si="27"/>
        <v/>
      </c>
      <c r="E304" s="53" t="str">
        <f t="shared" si="28"/>
        <v/>
      </c>
      <c r="F304" s="53" t="str">
        <f t="shared" si="29"/>
        <v/>
      </c>
      <c r="G304" s="50"/>
      <c r="H304" s="53">
        <f t="shared" si="24"/>
        <v>0</v>
      </c>
      <c r="I304" s="24"/>
    </row>
    <row r="305" spans="1:9" ht="12.75" hidden="1" customHeight="1">
      <c r="A305" s="45"/>
      <c r="B305" s="46" t="str">
        <f t="shared" si="25"/>
        <v/>
      </c>
      <c r="C305" s="47" t="str">
        <f t="shared" si="26"/>
        <v/>
      </c>
      <c r="D305" s="52" t="str">
        <f t="shared" si="27"/>
        <v/>
      </c>
      <c r="E305" s="53" t="str">
        <f t="shared" si="28"/>
        <v/>
      </c>
      <c r="F305" s="53" t="str">
        <f t="shared" si="29"/>
        <v/>
      </c>
      <c r="G305" s="50"/>
      <c r="H305" s="53">
        <f t="shared" si="24"/>
        <v>0</v>
      </c>
      <c r="I305" s="24"/>
    </row>
    <row r="306" spans="1:9" ht="12.75" hidden="1" customHeight="1">
      <c r="A306" s="45"/>
      <c r="B306" s="46" t="str">
        <f t="shared" si="25"/>
        <v/>
      </c>
      <c r="C306" s="47" t="str">
        <f t="shared" si="26"/>
        <v/>
      </c>
      <c r="D306" s="52" t="str">
        <f t="shared" si="27"/>
        <v/>
      </c>
      <c r="E306" s="53" t="str">
        <f t="shared" si="28"/>
        <v/>
      </c>
      <c r="F306" s="53" t="str">
        <f t="shared" si="29"/>
        <v/>
      </c>
      <c r="G306" s="50"/>
      <c r="H306" s="53">
        <f t="shared" si="24"/>
        <v>0</v>
      </c>
      <c r="I306" s="24"/>
    </row>
    <row r="307" spans="1:9" ht="12.75" hidden="1" customHeight="1">
      <c r="A307" s="45"/>
      <c r="B307" s="46" t="str">
        <f t="shared" si="25"/>
        <v/>
      </c>
      <c r="C307" s="47" t="str">
        <f t="shared" si="26"/>
        <v/>
      </c>
      <c r="D307" s="52" t="str">
        <f t="shared" si="27"/>
        <v/>
      </c>
      <c r="E307" s="53" t="str">
        <f t="shared" si="28"/>
        <v/>
      </c>
      <c r="F307" s="53" t="str">
        <f t="shared" si="29"/>
        <v/>
      </c>
      <c r="G307" s="50"/>
      <c r="H307" s="53">
        <f t="shared" si="24"/>
        <v>0</v>
      </c>
      <c r="I307" s="24"/>
    </row>
    <row r="308" spans="1:9" ht="12.75" hidden="1" customHeight="1">
      <c r="A308" s="45"/>
      <c r="B308" s="46" t="str">
        <f t="shared" si="25"/>
        <v/>
      </c>
      <c r="C308" s="47" t="str">
        <f t="shared" si="26"/>
        <v/>
      </c>
      <c r="D308" s="52" t="str">
        <f t="shared" si="27"/>
        <v/>
      </c>
      <c r="E308" s="53" t="str">
        <f t="shared" si="28"/>
        <v/>
      </c>
      <c r="F308" s="53" t="str">
        <f t="shared" si="29"/>
        <v/>
      </c>
      <c r="G308" s="50"/>
      <c r="H308" s="53">
        <f t="shared" si="24"/>
        <v>0</v>
      </c>
      <c r="I308" s="24"/>
    </row>
    <row r="309" spans="1:9" ht="12.75" hidden="1" customHeight="1">
      <c r="A309" s="45"/>
      <c r="B309" s="46" t="str">
        <f t="shared" si="25"/>
        <v/>
      </c>
      <c r="C309" s="47" t="str">
        <f t="shared" si="26"/>
        <v/>
      </c>
      <c r="D309" s="52" t="str">
        <f t="shared" si="27"/>
        <v/>
      </c>
      <c r="E309" s="53" t="str">
        <f t="shared" si="28"/>
        <v/>
      </c>
      <c r="F309" s="53" t="str">
        <f t="shared" si="29"/>
        <v/>
      </c>
      <c r="G309" s="50"/>
      <c r="H309" s="53">
        <f t="shared" si="24"/>
        <v>0</v>
      </c>
      <c r="I309" s="24"/>
    </row>
    <row r="310" spans="1:9" ht="12.75" hidden="1" customHeight="1">
      <c r="A310" s="45"/>
      <c r="B310" s="46" t="str">
        <f t="shared" si="25"/>
        <v/>
      </c>
      <c r="C310" s="47" t="str">
        <f t="shared" si="26"/>
        <v/>
      </c>
      <c r="D310" s="52" t="str">
        <f t="shared" si="27"/>
        <v/>
      </c>
      <c r="E310" s="53" t="str">
        <f t="shared" si="28"/>
        <v/>
      </c>
      <c r="F310" s="53" t="str">
        <f t="shared" si="29"/>
        <v/>
      </c>
      <c r="G310" s="50"/>
      <c r="H310" s="53">
        <f t="shared" si="24"/>
        <v>0</v>
      </c>
      <c r="I310" s="24"/>
    </row>
    <row r="311" spans="1:9" ht="12.75" hidden="1" customHeight="1">
      <c r="A311" s="45"/>
      <c r="B311" s="46" t="str">
        <f t="shared" si="25"/>
        <v/>
      </c>
      <c r="C311" s="47" t="str">
        <f t="shared" si="26"/>
        <v/>
      </c>
      <c r="D311" s="52" t="str">
        <f t="shared" si="27"/>
        <v/>
      </c>
      <c r="E311" s="53" t="str">
        <f t="shared" si="28"/>
        <v/>
      </c>
      <c r="F311" s="53" t="str">
        <f t="shared" si="29"/>
        <v/>
      </c>
      <c r="G311" s="50"/>
      <c r="H311" s="53">
        <f t="shared" si="24"/>
        <v>0</v>
      </c>
      <c r="I311" s="24"/>
    </row>
    <row r="312" spans="1:9" ht="12.75" hidden="1" customHeight="1">
      <c r="A312" s="45"/>
      <c r="B312" s="46" t="str">
        <f t="shared" si="25"/>
        <v/>
      </c>
      <c r="C312" s="47" t="str">
        <f t="shared" si="26"/>
        <v/>
      </c>
      <c r="D312" s="52" t="str">
        <f t="shared" si="27"/>
        <v/>
      </c>
      <c r="E312" s="53" t="str">
        <f t="shared" si="28"/>
        <v/>
      </c>
      <c r="F312" s="53" t="str">
        <f t="shared" si="29"/>
        <v/>
      </c>
      <c r="G312" s="50"/>
      <c r="H312" s="53">
        <f t="shared" si="24"/>
        <v>0</v>
      </c>
      <c r="I312" s="24"/>
    </row>
    <row r="313" spans="1:9" ht="12.75" hidden="1" customHeight="1">
      <c r="A313" s="45"/>
      <c r="B313" s="46" t="str">
        <f t="shared" si="25"/>
        <v/>
      </c>
      <c r="C313" s="47" t="str">
        <f t="shared" si="26"/>
        <v/>
      </c>
      <c r="D313" s="52" t="str">
        <f t="shared" si="27"/>
        <v/>
      </c>
      <c r="E313" s="53" t="str">
        <f t="shared" si="28"/>
        <v/>
      </c>
      <c r="F313" s="53" t="str">
        <f t="shared" si="29"/>
        <v/>
      </c>
      <c r="G313" s="50"/>
      <c r="H313" s="53">
        <f t="shared" si="24"/>
        <v>0</v>
      </c>
      <c r="I313" s="24"/>
    </row>
    <row r="314" spans="1:9" ht="12.75" hidden="1" customHeight="1">
      <c r="A314" s="45"/>
      <c r="B314" s="46" t="str">
        <f t="shared" si="25"/>
        <v/>
      </c>
      <c r="C314" s="47" t="str">
        <f t="shared" si="26"/>
        <v/>
      </c>
      <c r="D314" s="52" t="str">
        <f t="shared" si="27"/>
        <v/>
      </c>
      <c r="E314" s="53" t="str">
        <f t="shared" si="28"/>
        <v/>
      </c>
      <c r="F314" s="53" t="str">
        <f t="shared" si="29"/>
        <v/>
      </c>
      <c r="G314" s="50"/>
      <c r="H314" s="53">
        <f t="shared" si="24"/>
        <v>0</v>
      </c>
      <c r="I314" s="24"/>
    </row>
    <row r="315" spans="1:9" ht="12.75" hidden="1" customHeight="1">
      <c r="A315" s="45"/>
      <c r="B315" s="46" t="str">
        <f t="shared" si="25"/>
        <v/>
      </c>
      <c r="C315" s="47" t="str">
        <f t="shared" si="26"/>
        <v/>
      </c>
      <c r="D315" s="52" t="str">
        <f t="shared" si="27"/>
        <v/>
      </c>
      <c r="E315" s="53" t="str">
        <f t="shared" si="28"/>
        <v/>
      </c>
      <c r="F315" s="53" t="str">
        <f t="shared" si="29"/>
        <v/>
      </c>
      <c r="G315" s="50"/>
      <c r="H315" s="53">
        <f t="shared" si="24"/>
        <v>0</v>
      </c>
      <c r="I315" s="24"/>
    </row>
    <row r="316" spans="1:9" ht="12.75" hidden="1" customHeight="1">
      <c r="A316" s="45"/>
      <c r="B316" s="46" t="str">
        <f t="shared" si="25"/>
        <v/>
      </c>
      <c r="C316" s="47" t="str">
        <f t="shared" si="26"/>
        <v/>
      </c>
      <c r="D316" s="52" t="str">
        <f t="shared" si="27"/>
        <v/>
      </c>
      <c r="E316" s="53" t="str">
        <f t="shared" si="28"/>
        <v/>
      </c>
      <c r="F316" s="53" t="str">
        <f t="shared" si="29"/>
        <v/>
      </c>
      <c r="G316" s="50"/>
      <c r="H316" s="53">
        <f t="shared" si="24"/>
        <v>0</v>
      </c>
      <c r="I316" s="24"/>
    </row>
    <row r="317" spans="1:9" ht="12.75" hidden="1" customHeight="1">
      <c r="A317" s="45"/>
      <c r="B317" s="46" t="str">
        <f t="shared" si="25"/>
        <v/>
      </c>
      <c r="C317" s="47" t="str">
        <f t="shared" si="26"/>
        <v/>
      </c>
      <c r="D317" s="52" t="str">
        <f t="shared" si="27"/>
        <v/>
      </c>
      <c r="E317" s="53" t="str">
        <f t="shared" si="28"/>
        <v/>
      </c>
      <c r="F317" s="53" t="str">
        <f t="shared" si="29"/>
        <v/>
      </c>
      <c r="G317" s="50"/>
      <c r="H317" s="53">
        <f t="shared" si="24"/>
        <v>0</v>
      </c>
      <c r="I317" s="24"/>
    </row>
    <row r="318" spans="1:9" ht="12.75" hidden="1" customHeight="1">
      <c r="A318" s="45"/>
      <c r="B318" s="46" t="str">
        <f t="shared" si="25"/>
        <v/>
      </c>
      <c r="C318" s="47" t="str">
        <f t="shared" si="26"/>
        <v/>
      </c>
      <c r="D318" s="52" t="str">
        <f t="shared" si="27"/>
        <v/>
      </c>
      <c r="E318" s="53" t="str">
        <f t="shared" si="28"/>
        <v/>
      </c>
      <c r="F318" s="53" t="str">
        <f t="shared" si="29"/>
        <v/>
      </c>
      <c r="G318" s="50"/>
      <c r="H318" s="53">
        <f t="shared" si="24"/>
        <v>0</v>
      </c>
      <c r="I318" s="24"/>
    </row>
    <row r="319" spans="1:9" ht="12.75" hidden="1" customHeight="1">
      <c r="A319" s="45"/>
      <c r="B319" s="46" t="str">
        <f t="shared" si="25"/>
        <v/>
      </c>
      <c r="C319" s="47" t="str">
        <f t="shared" si="26"/>
        <v/>
      </c>
      <c r="D319" s="52" t="str">
        <f t="shared" si="27"/>
        <v/>
      </c>
      <c r="E319" s="53" t="str">
        <f t="shared" si="28"/>
        <v/>
      </c>
      <c r="F319" s="53" t="str">
        <f t="shared" si="29"/>
        <v/>
      </c>
      <c r="G319" s="50"/>
      <c r="H319" s="53">
        <f t="shared" si="24"/>
        <v>0</v>
      </c>
      <c r="I319" s="24"/>
    </row>
    <row r="320" spans="1:9" ht="12.75" hidden="1" customHeight="1">
      <c r="A320" s="45"/>
      <c r="B320" s="46" t="str">
        <f t="shared" si="25"/>
        <v/>
      </c>
      <c r="C320" s="47" t="str">
        <f t="shared" si="26"/>
        <v/>
      </c>
      <c r="D320" s="52" t="str">
        <f t="shared" si="27"/>
        <v/>
      </c>
      <c r="E320" s="53" t="str">
        <f t="shared" si="28"/>
        <v/>
      </c>
      <c r="F320" s="53" t="str">
        <f t="shared" si="29"/>
        <v/>
      </c>
      <c r="G320" s="50"/>
      <c r="H320" s="53">
        <f t="shared" si="24"/>
        <v>0</v>
      </c>
      <c r="I320" s="24"/>
    </row>
    <row r="321" spans="1:9" ht="12.75" hidden="1" customHeight="1">
      <c r="A321" s="45"/>
      <c r="B321" s="46" t="str">
        <f t="shared" si="25"/>
        <v/>
      </c>
      <c r="C321" s="47" t="str">
        <f t="shared" si="26"/>
        <v/>
      </c>
      <c r="D321" s="52" t="str">
        <f t="shared" si="27"/>
        <v/>
      </c>
      <c r="E321" s="53" t="str">
        <f t="shared" si="28"/>
        <v/>
      </c>
      <c r="F321" s="53" t="str">
        <f t="shared" si="29"/>
        <v/>
      </c>
      <c r="G321" s="50"/>
      <c r="H321" s="53">
        <f t="shared" si="24"/>
        <v>0</v>
      </c>
      <c r="I321" s="24"/>
    </row>
    <row r="322" spans="1:9" ht="12.75" hidden="1" customHeight="1">
      <c r="A322" s="45"/>
      <c r="B322" s="46" t="str">
        <f t="shared" si="25"/>
        <v/>
      </c>
      <c r="C322" s="47" t="str">
        <f t="shared" si="26"/>
        <v/>
      </c>
      <c r="D322" s="52" t="str">
        <f t="shared" si="27"/>
        <v/>
      </c>
      <c r="E322" s="53" t="str">
        <f t="shared" si="28"/>
        <v/>
      </c>
      <c r="F322" s="53" t="str">
        <f t="shared" si="29"/>
        <v/>
      </c>
      <c r="G322" s="50"/>
      <c r="H322" s="53">
        <f t="shared" si="24"/>
        <v>0</v>
      </c>
      <c r="I322" s="24"/>
    </row>
    <row r="323" spans="1:9" ht="12.75" hidden="1" customHeight="1">
      <c r="A323" s="45"/>
      <c r="B323" s="46" t="str">
        <f t="shared" si="25"/>
        <v/>
      </c>
      <c r="C323" s="47" t="str">
        <f t="shared" si="26"/>
        <v/>
      </c>
      <c r="D323" s="52" t="str">
        <f t="shared" si="27"/>
        <v/>
      </c>
      <c r="E323" s="53" t="str">
        <f t="shared" si="28"/>
        <v/>
      </c>
      <c r="F323" s="53" t="str">
        <f t="shared" si="29"/>
        <v/>
      </c>
      <c r="G323" s="50"/>
      <c r="H323" s="53">
        <f t="shared" si="24"/>
        <v>0</v>
      </c>
      <c r="I323" s="24"/>
    </row>
    <row r="324" spans="1:9" ht="12.75" hidden="1" customHeight="1">
      <c r="A324" s="45"/>
      <c r="B324" s="46" t="str">
        <f t="shared" si="25"/>
        <v/>
      </c>
      <c r="C324" s="47" t="str">
        <f t="shared" si="26"/>
        <v/>
      </c>
      <c r="D324" s="52" t="str">
        <f t="shared" si="27"/>
        <v/>
      </c>
      <c r="E324" s="53" t="str">
        <f t="shared" si="28"/>
        <v/>
      </c>
      <c r="F324" s="53" t="str">
        <f t="shared" si="29"/>
        <v/>
      </c>
      <c r="G324" s="50"/>
      <c r="H324" s="53">
        <f t="shared" si="24"/>
        <v>0</v>
      </c>
      <c r="I324" s="24"/>
    </row>
    <row r="325" spans="1:9" ht="12.75" hidden="1" customHeight="1">
      <c r="A325" s="45"/>
      <c r="B325" s="46" t="str">
        <f t="shared" si="25"/>
        <v/>
      </c>
      <c r="C325" s="47" t="str">
        <f t="shared" si="26"/>
        <v/>
      </c>
      <c r="D325" s="52" t="str">
        <f t="shared" si="27"/>
        <v/>
      </c>
      <c r="E325" s="53" t="str">
        <f t="shared" si="28"/>
        <v/>
      </c>
      <c r="F325" s="53" t="str">
        <f t="shared" si="29"/>
        <v/>
      </c>
      <c r="G325" s="50"/>
      <c r="H325" s="53">
        <f t="shared" si="24"/>
        <v>0</v>
      </c>
      <c r="I325" s="24"/>
    </row>
    <row r="326" spans="1:9" ht="12.75" hidden="1" customHeight="1">
      <c r="A326" s="45"/>
      <c r="B326" s="46" t="str">
        <f t="shared" si="25"/>
        <v/>
      </c>
      <c r="C326" s="47" t="str">
        <f t="shared" si="26"/>
        <v/>
      </c>
      <c r="D326" s="52" t="str">
        <f t="shared" si="27"/>
        <v/>
      </c>
      <c r="E326" s="53" t="str">
        <f t="shared" si="28"/>
        <v/>
      </c>
      <c r="F326" s="53" t="str">
        <f t="shared" si="29"/>
        <v/>
      </c>
      <c r="G326" s="50"/>
      <c r="H326" s="53">
        <f t="shared" si="24"/>
        <v>0</v>
      </c>
      <c r="I326" s="24"/>
    </row>
    <row r="327" spans="1:9" ht="12.75" hidden="1" customHeight="1">
      <c r="A327" s="45"/>
      <c r="B327" s="46" t="str">
        <f t="shared" si="25"/>
        <v/>
      </c>
      <c r="C327" s="47" t="str">
        <f t="shared" si="26"/>
        <v/>
      </c>
      <c r="D327" s="52" t="str">
        <f t="shared" si="27"/>
        <v/>
      </c>
      <c r="E327" s="53" t="str">
        <f t="shared" si="28"/>
        <v/>
      </c>
      <c r="F327" s="53" t="str">
        <f t="shared" si="29"/>
        <v/>
      </c>
      <c r="G327" s="50"/>
      <c r="H327" s="53">
        <f t="shared" si="24"/>
        <v>0</v>
      </c>
      <c r="I327" s="24"/>
    </row>
    <row r="328" spans="1:9" ht="12.75" hidden="1" customHeight="1">
      <c r="A328" s="45"/>
      <c r="B328" s="46" t="str">
        <f t="shared" si="25"/>
        <v/>
      </c>
      <c r="C328" s="47" t="str">
        <f t="shared" si="26"/>
        <v/>
      </c>
      <c r="D328" s="52" t="str">
        <f t="shared" si="27"/>
        <v/>
      </c>
      <c r="E328" s="53" t="str">
        <f t="shared" si="28"/>
        <v/>
      </c>
      <c r="F328" s="53" t="str">
        <f t="shared" si="29"/>
        <v/>
      </c>
      <c r="G328" s="50"/>
      <c r="H328" s="53">
        <f t="shared" si="24"/>
        <v>0</v>
      </c>
      <c r="I328" s="24"/>
    </row>
    <row r="329" spans="1:9" ht="12.75" hidden="1" customHeight="1">
      <c r="A329" s="45"/>
      <c r="B329" s="46" t="str">
        <f t="shared" si="25"/>
        <v/>
      </c>
      <c r="C329" s="47" t="str">
        <f t="shared" si="26"/>
        <v/>
      </c>
      <c r="D329" s="52" t="str">
        <f t="shared" si="27"/>
        <v/>
      </c>
      <c r="E329" s="53" t="str">
        <f t="shared" si="28"/>
        <v/>
      </c>
      <c r="F329" s="53" t="str">
        <f t="shared" si="29"/>
        <v/>
      </c>
      <c r="G329" s="50"/>
      <c r="H329" s="53">
        <f t="shared" si="24"/>
        <v>0</v>
      </c>
      <c r="I329" s="24"/>
    </row>
    <row r="330" spans="1:9" ht="12.75" hidden="1" customHeight="1">
      <c r="A330" s="45"/>
      <c r="B330" s="46" t="str">
        <f t="shared" si="25"/>
        <v/>
      </c>
      <c r="C330" s="47" t="str">
        <f t="shared" si="26"/>
        <v/>
      </c>
      <c r="D330" s="52" t="str">
        <f t="shared" si="27"/>
        <v/>
      </c>
      <c r="E330" s="53" t="str">
        <f t="shared" si="28"/>
        <v/>
      </c>
      <c r="F330" s="53" t="str">
        <f t="shared" si="29"/>
        <v/>
      </c>
      <c r="G330" s="50"/>
      <c r="H330" s="53">
        <f t="shared" si="24"/>
        <v>0</v>
      </c>
      <c r="I330" s="24"/>
    </row>
    <row r="331" spans="1:9" ht="12.75" hidden="1" customHeight="1">
      <c r="A331" s="45"/>
      <c r="B331" s="46" t="str">
        <f t="shared" si="25"/>
        <v/>
      </c>
      <c r="C331" s="47" t="str">
        <f t="shared" si="26"/>
        <v/>
      </c>
      <c r="D331" s="52" t="str">
        <f t="shared" si="27"/>
        <v/>
      </c>
      <c r="E331" s="53" t="str">
        <f t="shared" si="28"/>
        <v/>
      </c>
      <c r="F331" s="53" t="str">
        <f t="shared" si="29"/>
        <v/>
      </c>
      <c r="G331" s="50"/>
      <c r="H331" s="53">
        <f t="shared" si="24"/>
        <v>0</v>
      </c>
      <c r="I331" s="24"/>
    </row>
    <row r="332" spans="1:9" ht="12.75" hidden="1" customHeight="1">
      <c r="A332" s="45"/>
      <c r="B332" s="46" t="str">
        <f t="shared" si="25"/>
        <v/>
      </c>
      <c r="C332" s="47" t="str">
        <f t="shared" si="26"/>
        <v/>
      </c>
      <c r="D332" s="52" t="str">
        <f t="shared" si="27"/>
        <v/>
      </c>
      <c r="E332" s="53" t="str">
        <f t="shared" si="28"/>
        <v/>
      </c>
      <c r="F332" s="53" t="str">
        <f t="shared" si="29"/>
        <v/>
      </c>
      <c r="G332" s="50"/>
      <c r="H332" s="53">
        <f t="shared" si="24"/>
        <v>0</v>
      </c>
      <c r="I332" s="24"/>
    </row>
    <row r="333" spans="1:9" ht="12.75" hidden="1" customHeight="1">
      <c r="A333" s="45"/>
      <c r="B333" s="46" t="str">
        <f t="shared" si="25"/>
        <v/>
      </c>
      <c r="C333" s="47" t="str">
        <f t="shared" si="26"/>
        <v/>
      </c>
      <c r="D333" s="52" t="str">
        <f t="shared" si="27"/>
        <v/>
      </c>
      <c r="E333" s="53" t="str">
        <f t="shared" si="28"/>
        <v/>
      </c>
      <c r="F333" s="53" t="str">
        <f t="shared" si="29"/>
        <v/>
      </c>
      <c r="G333" s="50"/>
      <c r="H333" s="53">
        <f t="shared" si="24"/>
        <v>0</v>
      </c>
      <c r="I333" s="24"/>
    </row>
    <row r="334" spans="1:9" ht="12.75" hidden="1" customHeight="1">
      <c r="A334" s="45"/>
      <c r="B334" s="46" t="str">
        <f t="shared" si="25"/>
        <v/>
      </c>
      <c r="C334" s="47" t="str">
        <f t="shared" si="26"/>
        <v/>
      </c>
      <c r="D334" s="52" t="str">
        <f t="shared" si="27"/>
        <v/>
      </c>
      <c r="E334" s="53" t="str">
        <f t="shared" si="28"/>
        <v/>
      </c>
      <c r="F334" s="53" t="str">
        <f t="shared" si="29"/>
        <v/>
      </c>
      <c r="G334" s="50"/>
      <c r="H334" s="53">
        <f t="shared" si="24"/>
        <v>0</v>
      </c>
      <c r="I334" s="24"/>
    </row>
    <row r="335" spans="1:9" ht="12.75" hidden="1" customHeight="1">
      <c r="A335" s="45"/>
      <c r="B335" s="46" t="str">
        <f t="shared" si="25"/>
        <v/>
      </c>
      <c r="C335" s="47" t="str">
        <f t="shared" si="26"/>
        <v/>
      </c>
      <c r="D335" s="52" t="str">
        <f t="shared" si="27"/>
        <v/>
      </c>
      <c r="E335" s="53" t="str">
        <f t="shared" si="28"/>
        <v/>
      </c>
      <c r="F335" s="53" t="str">
        <f t="shared" si="29"/>
        <v/>
      </c>
      <c r="G335" s="50"/>
      <c r="H335" s="53">
        <f t="shared" si="24"/>
        <v>0</v>
      </c>
      <c r="I335" s="24"/>
    </row>
    <row r="336" spans="1:9" ht="12.75" hidden="1" customHeight="1">
      <c r="A336" s="45"/>
      <c r="B336" s="46" t="str">
        <f t="shared" si="25"/>
        <v/>
      </c>
      <c r="C336" s="47" t="str">
        <f t="shared" si="26"/>
        <v/>
      </c>
      <c r="D336" s="52" t="str">
        <f t="shared" si="27"/>
        <v/>
      </c>
      <c r="E336" s="53" t="str">
        <f t="shared" si="28"/>
        <v/>
      </c>
      <c r="F336" s="53" t="str">
        <f t="shared" si="29"/>
        <v/>
      </c>
      <c r="G336" s="50"/>
      <c r="H336" s="53">
        <f t="shared" si="24"/>
        <v>0</v>
      </c>
      <c r="I336" s="24"/>
    </row>
    <row r="337" spans="1:9" ht="12.75" hidden="1" customHeight="1">
      <c r="A337" s="45"/>
      <c r="B337" s="46" t="str">
        <f t="shared" si="25"/>
        <v/>
      </c>
      <c r="C337" s="47" t="str">
        <f t="shared" si="26"/>
        <v/>
      </c>
      <c r="D337" s="52" t="str">
        <f t="shared" si="27"/>
        <v/>
      </c>
      <c r="E337" s="53" t="str">
        <f t="shared" si="28"/>
        <v/>
      </c>
      <c r="F337" s="53" t="str">
        <f t="shared" si="29"/>
        <v/>
      </c>
      <c r="G337" s="50"/>
      <c r="H337" s="53">
        <f t="shared" si="24"/>
        <v>0</v>
      </c>
      <c r="I337" s="24"/>
    </row>
    <row r="338" spans="1:9" ht="12.75" hidden="1" customHeight="1">
      <c r="A338" s="45"/>
      <c r="B338" s="46" t="str">
        <f t="shared" si="25"/>
        <v/>
      </c>
      <c r="C338" s="47" t="str">
        <f t="shared" si="26"/>
        <v/>
      </c>
      <c r="D338" s="52" t="str">
        <f t="shared" si="27"/>
        <v/>
      </c>
      <c r="E338" s="53" t="str">
        <f t="shared" si="28"/>
        <v/>
      </c>
      <c r="F338" s="53" t="str">
        <f t="shared" si="29"/>
        <v/>
      </c>
      <c r="G338" s="50"/>
      <c r="H338" s="53">
        <f t="shared" si="24"/>
        <v>0</v>
      </c>
      <c r="I338" s="24"/>
    </row>
    <row r="339" spans="1:9" ht="12.75" hidden="1" customHeight="1">
      <c r="A339" s="45"/>
      <c r="B339" s="46" t="str">
        <f t="shared" si="25"/>
        <v/>
      </c>
      <c r="C339" s="47" t="str">
        <f t="shared" si="26"/>
        <v/>
      </c>
      <c r="D339" s="52" t="str">
        <f t="shared" si="27"/>
        <v/>
      </c>
      <c r="E339" s="53" t="str">
        <f t="shared" si="28"/>
        <v/>
      </c>
      <c r="F339" s="53" t="str">
        <f t="shared" si="29"/>
        <v/>
      </c>
      <c r="G339" s="50"/>
      <c r="H339" s="53">
        <f t="shared" si="24"/>
        <v>0</v>
      </c>
      <c r="I339" s="24"/>
    </row>
    <row r="340" spans="1:9" ht="12.75" hidden="1" customHeight="1">
      <c r="A340" s="45"/>
      <c r="B340" s="46" t="str">
        <f t="shared" si="25"/>
        <v/>
      </c>
      <c r="C340" s="47" t="str">
        <f t="shared" si="26"/>
        <v/>
      </c>
      <c r="D340" s="52" t="str">
        <f t="shared" si="27"/>
        <v/>
      </c>
      <c r="E340" s="53" t="str">
        <f t="shared" si="28"/>
        <v/>
      </c>
      <c r="F340" s="53" t="str">
        <f t="shared" si="29"/>
        <v/>
      </c>
      <c r="G340" s="50"/>
      <c r="H340" s="53">
        <f t="shared" si="24"/>
        <v>0</v>
      </c>
      <c r="I340" s="24"/>
    </row>
    <row r="341" spans="1:9" ht="12.75" hidden="1" customHeight="1">
      <c r="A341" s="45"/>
      <c r="B341" s="46" t="str">
        <f t="shared" si="25"/>
        <v/>
      </c>
      <c r="C341" s="47" t="str">
        <f t="shared" si="26"/>
        <v/>
      </c>
      <c r="D341" s="52" t="str">
        <f t="shared" si="27"/>
        <v/>
      </c>
      <c r="E341" s="53" t="str">
        <f t="shared" si="28"/>
        <v/>
      </c>
      <c r="F341" s="53" t="str">
        <f t="shared" si="29"/>
        <v/>
      </c>
      <c r="G341" s="50"/>
      <c r="H341" s="53">
        <f t="shared" si="24"/>
        <v>0</v>
      </c>
      <c r="I341" s="24"/>
    </row>
    <row r="342" spans="1:9" ht="12.75" hidden="1" customHeight="1">
      <c r="A342" s="45"/>
      <c r="B342" s="46" t="str">
        <f t="shared" si="25"/>
        <v/>
      </c>
      <c r="C342" s="47" t="str">
        <f t="shared" si="26"/>
        <v/>
      </c>
      <c r="D342" s="52" t="str">
        <f t="shared" si="27"/>
        <v/>
      </c>
      <c r="E342" s="53" t="str">
        <f t="shared" si="28"/>
        <v/>
      </c>
      <c r="F342" s="53" t="str">
        <f t="shared" si="29"/>
        <v/>
      </c>
      <c r="G342" s="50"/>
      <c r="H342" s="53">
        <f t="shared" si="24"/>
        <v>0</v>
      </c>
      <c r="I342" s="24"/>
    </row>
    <row r="343" spans="1:9" ht="12.75" hidden="1" customHeight="1">
      <c r="A343" s="45"/>
      <c r="B343" s="46" t="str">
        <f t="shared" si="25"/>
        <v/>
      </c>
      <c r="C343" s="47" t="str">
        <f t="shared" si="26"/>
        <v/>
      </c>
      <c r="D343" s="52" t="str">
        <f t="shared" si="27"/>
        <v/>
      </c>
      <c r="E343" s="53" t="str">
        <f t="shared" si="28"/>
        <v/>
      </c>
      <c r="F343" s="53" t="str">
        <f t="shared" si="29"/>
        <v/>
      </c>
      <c r="G343" s="50"/>
      <c r="H343" s="53">
        <f t="shared" si="24"/>
        <v>0</v>
      </c>
      <c r="I343" s="24"/>
    </row>
    <row r="344" spans="1:9" ht="12.75" hidden="1" customHeight="1">
      <c r="A344" s="45"/>
      <c r="B344" s="46" t="str">
        <f t="shared" si="25"/>
        <v/>
      </c>
      <c r="C344" s="47" t="str">
        <f t="shared" si="26"/>
        <v/>
      </c>
      <c r="D344" s="52" t="str">
        <f t="shared" si="27"/>
        <v/>
      </c>
      <c r="E344" s="53" t="str">
        <f t="shared" si="28"/>
        <v/>
      </c>
      <c r="F344" s="53" t="str">
        <f t="shared" si="29"/>
        <v/>
      </c>
      <c r="G344" s="50"/>
      <c r="H344" s="53">
        <f t="shared" si="24"/>
        <v>0</v>
      </c>
      <c r="I344" s="24"/>
    </row>
    <row r="345" spans="1:9" ht="12.75" hidden="1" customHeight="1">
      <c r="A345" s="45"/>
      <c r="B345" s="46" t="str">
        <f t="shared" si="25"/>
        <v/>
      </c>
      <c r="C345" s="47" t="str">
        <f t="shared" si="26"/>
        <v/>
      </c>
      <c r="D345" s="52" t="str">
        <f t="shared" si="27"/>
        <v/>
      </c>
      <c r="E345" s="53" t="str">
        <f t="shared" si="28"/>
        <v/>
      </c>
      <c r="F345" s="53" t="str">
        <f t="shared" si="29"/>
        <v/>
      </c>
      <c r="G345" s="50"/>
      <c r="H345" s="53">
        <f t="shared" ref="H345:H408" si="30">IF(B345="",0,ROUND(H344-E345-G345,2))</f>
        <v>0</v>
      </c>
      <c r="I345" s="24"/>
    </row>
    <row r="346" spans="1:9" ht="12.75" hidden="1" customHeight="1">
      <c r="A346" s="45"/>
      <c r="B346" s="46" t="str">
        <f t="shared" ref="B346:B409" si="31">IF(B345&lt;$D$16,IF(H345&gt;0,B345+1,""),"")</f>
        <v/>
      </c>
      <c r="C346" s="47" t="str">
        <f t="shared" ref="C346:C409" si="32">IF(B346="","",IF(B346&lt;=$D$16,IF(payments_per_year=26,DATE(YEAR(start_date),MONTH(start_date),DAY(start_date)+14*B346),IF(payments_per_year=52,DATE(YEAR(start_date),MONTH(start_date),DAY(start_date)+7*B346),DATE(YEAR(start_date),MONTH(start_date)+B346*12/$D$11,DAY(start_date)))),""))</f>
        <v/>
      </c>
      <c r="D346" s="52" t="str">
        <f t="shared" ref="D346:D409" si="33">IF(C346="","",IF($D$15+F346&gt;H345,ROUND(H345+F346,2),$D$15))</f>
        <v/>
      </c>
      <c r="E346" s="53" t="str">
        <f t="shared" ref="E346:E409" si="34">IF(C346="","",D346-F346)</f>
        <v/>
      </c>
      <c r="F346" s="53" t="str">
        <f t="shared" ref="F346:F409" si="35">IF(C346="","",ROUND(H345*$D$9/payments_per_year,2))</f>
        <v/>
      </c>
      <c r="G346" s="50"/>
      <c r="H346" s="53">
        <f t="shared" si="30"/>
        <v>0</v>
      </c>
      <c r="I346" s="24"/>
    </row>
    <row r="347" spans="1:9" ht="12.75" hidden="1" customHeight="1">
      <c r="A347" s="45"/>
      <c r="B347" s="46" t="str">
        <f t="shared" si="31"/>
        <v/>
      </c>
      <c r="C347" s="47" t="str">
        <f t="shared" si="32"/>
        <v/>
      </c>
      <c r="D347" s="52" t="str">
        <f t="shared" si="33"/>
        <v/>
      </c>
      <c r="E347" s="53" t="str">
        <f t="shared" si="34"/>
        <v/>
      </c>
      <c r="F347" s="53" t="str">
        <f t="shared" si="35"/>
        <v/>
      </c>
      <c r="G347" s="50"/>
      <c r="H347" s="53">
        <f t="shared" si="30"/>
        <v>0</v>
      </c>
      <c r="I347" s="24"/>
    </row>
    <row r="348" spans="1:9" ht="12.75" hidden="1" customHeight="1">
      <c r="A348" s="45"/>
      <c r="B348" s="46" t="str">
        <f t="shared" si="31"/>
        <v/>
      </c>
      <c r="C348" s="47" t="str">
        <f t="shared" si="32"/>
        <v/>
      </c>
      <c r="D348" s="52" t="str">
        <f t="shared" si="33"/>
        <v/>
      </c>
      <c r="E348" s="53" t="str">
        <f t="shared" si="34"/>
        <v/>
      </c>
      <c r="F348" s="53" t="str">
        <f t="shared" si="35"/>
        <v/>
      </c>
      <c r="G348" s="50"/>
      <c r="H348" s="53">
        <f t="shared" si="30"/>
        <v>0</v>
      </c>
      <c r="I348" s="24"/>
    </row>
    <row r="349" spans="1:9" ht="12.75" hidden="1" customHeight="1">
      <c r="A349" s="45"/>
      <c r="B349" s="46" t="str">
        <f t="shared" si="31"/>
        <v/>
      </c>
      <c r="C349" s="47" t="str">
        <f t="shared" si="32"/>
        <v/>
      </c>
      <c r="D349" s="52" t="str">
        <f t="shared" si="33"/>
        <v/>
      </c>
      <c r="E349" s="53" t="str">
        <f t="shared" si="34"/>
        <v/>
      </c>
      <c r="F349" s="53" t="str">
        <f t="shared" si="35"/>
        <v/>
      </c>
      <c r="G349" s="50"/>
      <c r="H349" s="53">
        <f t="shared" si="30"/>
        <v>0</v>
      </c>
      <c r="I349" s="24"/>
    </row>
    <row r="350" spans="1:9" ht="12.75" hidden="1" customHeight="1">
      <c r="A350" s="45"/>
      <c r="B350" s="46" t="str">
        <f t="shared" si="31"/>
        <v/>
      </c>
      <c r="C350" s="47" t="str">
        <f t="shared" si="32"/>
        <v/>
      </c>
      <c r="D350" s="52" t="str">
        <f t="shared" si="33"/>
        <v/>
      </c>
      <c r="E350" s="53" t="str">
        <f t="shared" si="34"/>
        <v/>
      </c>
      <c r="F350" s="53" t="str">
        <f t="shared" si="35"/>
        <v/>
      </c>
      <c r="G350" s="50"/>
      <c r="H350" s="53">
        <f t="shared" si="30"/>
        <v>0</v>
      </c>
      <c r="I350" s="24"/>
    </row>
    <row r="351" spans="1:9" ht="12.75" hidden="1" customHeight="1">
      <c r="A351" s="45"/>
      <c r="B351" s="46" t="str">
        <f t="shared" si="31"/>
        <v/>
      </c>
      <c r="C351" s="47" t="str">
        <f t="shared" si="32"/>
        <v/>
      </c>
      <c r="D351" s="52" t="str">
        <f t="shared" si="33"/>
        <v/>
      </c>
      <c r="E351" s="53" t="str">
        <f t="shared" si="34"/>
        <v/>
      </c>
      <c r="F351" s="53" t="str">
        <f t="shared" si="35"/>
        <v/>
      </c>
      <c r="G351" s="50"/>
      <c r="H351" s="53">
        <f t="shared" si="30"/>
        <v>0</v>
      </c>
      <c r="I351" s="24"/>
    </row>
    <row r="352" spans="1:9" ht="12.75" hidden="1" customHeight="1">
      <c r="A352" s="45"/>
      <c r="B352" s="46" t="str">
        <f t="shared" si="31"/>
        <v/>
      </c>
      <c r="C352" s="47" t="str">
        <f t="shared" si="32"/>
        <v/>
      </c>
      <c r="D352" s="52" t="str">
        <f t="shared" si="33"/>
        <v/>
      </c>
      <c r="E352" s="53" t="str">
        <f t="shared" si="34"/>
        <v/>
      </c>
      <c r="F352" s="53" t="str">
        <f t="shared" si="35"/>
        <v/>
      </c>
      <c r="G352" s="50"/>
      <c r="H352" s="53">
        <f t="shared" si="30"/>
        <v>0</v>
      </c>
      <c r="I352" s="24"/>
    </row>
    <row r="353" spans="1:9" ht="12.75" hidden="1" customHeight="1">
      <c r="A353" s="45"/>
      <c r="B353" s="46" t="str">
        <f t="shared" si="31"/>
        <v/>
      </c>
      <c r="C353" s="47" t="str">
        <f t="shared" si="32"/>
        <v/>
      </c>
      <c r="D353" s="52" t="str">
        <f t="shared" si="33"/>
        <v/>
      </c>
      <c r="E353" s="53" t="str">
        <f t="shared" si="34"/>
        <v/>
      </c>
      <c r="F353" s="53" t="str">
        <f t="shared" si="35"/>
        <v/>
      </c>
      <c r="G353" s="50"/>
      <c r="H353" s="53">
        <f t="shared" si="30"/>
        <v>0</v>
      </c>
      <c r="I353" s="24"/>
    </row>
    <row r="354" spans="1:9" ht="12.75" hidden="1" customHeight="1">
      <c r="A354" s="45"/>
      <c r="B354" s="46" t="str">
        <f t="shared" si="31"/>
        <v/>
      </c>
      <c r="C354" s="47" t="str">
        <f t="shared" si="32"/>
        <v/>
      </c>
      <c r="D354" s="52" t="str">
        <f t="shared" si="33"/>
        <v/>
      </c>
      <c r="E354" s="53" t="str">
        <f t="shared" si="34"/>
        <v/>
      </c>
      <c r="F354" s="53" t="str">
        <f t="shared" si="35"/>
        <v/>
      </c>
      <c r="G354" s="50"/>
      <c r="H354" s="53">
        <f t="shared" si="30"/>
        <v>0</v>
      </c>
      <c r="I354" s="24"/>
    </row>
    <row r="355" spans="1:9" ht="12.75" hidden="1" customHeight="1">
      <c r="A355" s="45"/>
      <c r="B355" s="46" t="str">
        <f t="shared" si="31"/>
        <v/>
      </c>
      <c r="C355" s="47" t="str">
        <f t="shared" si="32"/>
        <v/>
      </c>
      <c r="D355" s="52" t="str">
        <f t="shared" si="33"/>
        <v/>
      </c>
      <c r="E355" s="53" t="str">
        <f t="shared" si="34"/>
        <v/>
      </c>
      <c r="F355" s="53" t="str">
        <f t="shared" si="35"/>
        <v/>
      </c>
      <c r="G355" s="50"/>
      <c r="H355" s="53">
        <f t="shared" si="30"/>
        <v>0</v>
      </c>
      <c r="I355" s="24"/>
    </row>
    <row r="356" spans="1:9" ht="12.75" hidden="1" customHeight="1">
      <c r="A356" s="45"/>
      <c r="B356" s="46" t="str">
        <f t="shared" si="31"/>
        <v/>
      </c>
      <c r="C356" s="47" t="str">
        <f t="shared" si="32"/>
        <v/>
      </c>
      <c r="D356" s="52" t="str">
        <f t="shared" si="33"/>
        <v/>
      </c>
      <c r="E356" s="53" t="str">
        <f t="shared" si="34"/>
        <v/>
      </c>
      <c r="F356" s="53" t="str">
        <f t="shared" si="35"/>
        <v/>
      </c>
      <c r="G356" s="50"/>
      <c r="H356" s="53">
        <f t="shared" si="30"/>
        <v>0</v>
      </c>
      <c r="I356" s="24"/>
    </row>
    <row r="357" spans="1:9" ht="12.75" hidden="1" customHeight="1">
      <c r="A357" s="45"/>
      <c r="B357" s="46" t="str">
        <f t="shared" si="31"/>
        <v/>
      </c>
      <c r="C357" s="47" t="str">
        <f t="shared" si="32"/>
        <v/>
      </c>
      <c r="D357" s="52" t="str">
        <f t="shared" si="33"/>
        <v/>
      </c>
      <c r="E357" s="53" t="str">
        <f t="shared" si="34"/>
        <v/>
      </c>
      <c r="F357" s="53" t="str">
        <f t="shared" si="35"/>
        <v/>
      </c>
      <c r="G357" s="50"/>
      <c r="H357" s="53">
        <f t="shared" si="30"/>
        <v>0</v>
      </c>
      <c r="I357" s="24"/>
    </row>
    <row r="358" spans="1:9" ht="12.75" hidden="1" customHeight="1">
      <c r="A358" s="45"/>
      <c r="B358" s="46" t="str">
        <f t="shared" si="31"/>
        <v/>
      </c>
      <c r="C358" s="47" t="str">
        <f t="shared" si="32"/>
        <v/>
      </c>
      <c r="D358" s="52" t="str">
        <f t="shared" si="33"/>
        <v/>
      </c>
      <c r="E358" s="53" t="str">
        <f t="shared" si="34"/>
        <v/>
      </c>
      <c r="F358" s="53" t="str">
        <f t="shared" si="35"/>
        <v/>
      </c>
      <c r="G358" s="50"/>
      <c r="H358" s="53">
        <f t="shared" si="30"/>
        <v>0</v>
      </c>
      <c r="I358" s="24"/>
    </row>
    <row r="359" spans="1:9" ht="12.75" hidden="1" customHeight="1">
      <c r="A359" s="45"/>
      <c r="B359" s="46" t="str">
        <f t="shared" si="31"/>
        <v/>
      </c>
      <c r="C359" s="47" t="str">
        <f t="shared" si="32"/>
        <v/>
      </c>
      <c r="D359" s="52" t="str">
        <f t="shared" si="33"/>
        <v/>
      </c>
      <c r="E359" s="53" t="str">
        <f t="shared" si="34"/>
        <v/>
      </c>
      <c r="F359" s="53" t="str">
        <f t="shared" si="35"/>
        <v/>
      </c>
      <c r="G359" s="50"/>
      <c r="H359" s="53">
        <f t="shared" si="30"/>
        <v>0</v>
      </c>
      <c r="I359" s="24"/>
    </row>
    <row r="360" spans="1:9" ht="12.75" hidden="1" customHeight="1">
      <c r="A360" s="45"/>
      <c r="B360" s="46" t="str">
        <f t="shared" si="31"/>
        <v/>
      </c>
      <c r="C360" s="47" t="str">
        <f t="shared" si="32"/>
        <v/>
      </c>
      <c r="D360" s="52" t="str">
        <f t="shared" si="33"/>
        <v/>
      </c>
      <c r="E360" s="53" t="str">
        <f t="shared" si="34"/>
        <v/>
      </c>
      <c r="F360" s="53" t="str">
        <f t="shared" si="35"/>
        <v/>
      </c>
      <c r="G360" s="50"/>
      <c r="H360" s="53">
        <f t="shared" si="30"/>
        <v>0</v>
      </c>
      <c r="I360" s="24"/>
    </row>
    <row r="361" spans="1:9" ht="12.75" hidden="1" customHeight="1">
      <c r="A361" s="45"/>
      <c r="B361" s="46" t="str">
        <f t="shared" si="31"/>
        <v/>
      </c>
      <c r="C361" s="47" t="str">
        <f t="shared" si="32"/>
        <v/>
      </c>
      <c r="D361" s="52" t="str">
        <f t="shared" si="33"/>
        <v/>
      </c>
      <c r="E361" s="53" t="str">
        <f t="shared" si="34"/>
        <v/>
      </c>
      <c r="F361" s="53" t="str">
        <f t="shared" si="35"/>
        <v/>
      </c>
      <c r="G361" s="50"/>
      <c r="H361" s="53">
        <f t="shared" si="30"/>
        <v>0</v>
      </c>
      <c r="I361" s="24"/>
    </row>
    <row r="362" spans="1:9" ht="12.75" hidden="1" customHeight="1">
      <c r="A362" s="45"/>
      <c r="B362" s="46" t="str">
        <f t="shared" si="31"/>
        <v/>
      </c>
      <c r="C362" s="47" t="str">
        <f t="shared" si="32"/>
        <v/>
      </c>
      <c r="D362" s="52" t="str">
        <f t="shared" si="33"/>
        <v/>
      </c>
      <c r="E362" s="53" t="str">
        <f t="shared" si="34"/>
        <v/>
      </c>
      <c r="F362" s="53" t="str">
        <f t="shared" si="35"/>
        <v/>
      </c>
      <c r="G362" s="50"/>
      <c r="H362" s="53">
        <f t="shared" si="30"/>
        <v>0</v>
      </c>
      <c r="I362" s="24"/>
    </row>
    <row r="363" spans="1:9" ht="12.75" hidden="1" customHeight="1">
      <c r="A363" s="45"/>
      <c r="B363" s="46" t="str">
        <f t="shared" si="31"/>
        <v/>
      </c>
      <c r="C363" s="47" t="str">
        <f t="shared" si="32"/>
        <v/>
      </c>
      <c r="D363" s="52" t="str">
        <f t="shared" si="33"/>
        <v/>
      </c>
      <c r="E363" s="53" t="str">
        <f t="shared" si="34"/>
        <v/>
      </c>
      <c r="F363" s="53" t="str">
        <f t="shared" si="35"/>
        <v/>
      </c>
      <c r="G363" s="50"/>
      <c r="H363" s="53">
        <f t="shared" si="30"/>
        <v>0</v>
      </c>
      <c r="I363" s="24"/>
    </row>
    <row r="364" spans="1:9" ht="12.75" hidden="1" customHeight="1">
      <c r="A364" s="45"/>
      <c r="B364" s="46" t="str">
        <f t="shared" si="31"/>
        <v/>
      </c>
      <c r="C364" s="47" t="str">
        <f t="shared" si="32"/>
        <v/>
      </c>
      <c r="D364" s="52" t="str">
        <f t="shared" si="33"/>
        <v/>
      </c>
      <c r="E364" s="53" t="str">
        <f t="shared" si="34"/>
        <v/>
      </c>
      <c r="F364" s="53" t="str">
        <f t="shared" si="35"/>
        <v/>
      </c>
      <c r="G364" s="50"/>
      <c r="H364" s="53">
        <f t="shared" si="30"/>
        <v>0</v>
      </c>
      <c r="I364" s="24"/>
    </row>
    <row r="365" spans="1:9" ht="12.75" hidden="1" customHeight="1">
      <c r="A365" s="45"/>
      <c r="B365" s="46" t="str">
        <f t="shared" si="31"/>
        <v/>
      </c>
      <c r="C365" s="47" t="str">
        <f t="shared" si="32"/>
        <v/>
      </c>
      <c r="D365" s="52" t="str">
        <f t="shared" si="33"/>
        <v/>
      </c>
      <c r="E365" s="53" t="str">
        <f t="shared" si="34"/>
        <v/>
      </c>
      <c r="F365" s="53" t="str">
        <f t="shared" si="35"/>
        <v/>
      </c>
      <c r="G365" s="50"/>
      <c r="H365" s="53">
        <f t="shared" si="30"/>
        <v>0</v>
      </c>
      <c r="I365" s="24"/>
    </row>
    <row r="366" spans="1:9" ht="12.75" hidden="1" customHeight="1">
      <c r="A366" s="45"/>
      <c r="B366" s="46" t="str">
        <f t="shared" si="31"/>
        <v/>
      </c>
      <c r="C366" s="47" t="str">
        <f t="shared" si="32"/>
        <v/>
      </c>
      <c r="D366" s="52" t="str">
        <f t="shared" si="33"/>
        <v/>
      </c>
      <c r="E366" s="53" t="str">
        <f t="shared" si="34"/>
        <v/>
      </c>
      <c r="F366" s="53" t="str">
        <f t="shared" si="35"/>
        <v/>
      </c>
      <c r="G366" s="50"/>
      <c r="H366" s="53">
        <f t="shared" si="30"/>
        <v>0</v>
      </c>
      <c r="I366" s="24"/>
    </row>
    <row r="367" spans="1:9" ht="12.75" hidden="1" customHeight="1">
      <c r="A367" s="45"/>
      <c r="B367" s="46" t="str">
        <f t="shared" si="31"/>
        <v/>
      </c>
      <c r="C367" s="47" t="str">
        <f t="shared" si="32"/>
        <v/>
      </c>
      <c r="D367" s="52" t="str">
        <f t="shared" si="33"/>
        <v/>
      </c>
      <c r="E367" s="53" t="str">
        <f t="shared" si="34"/>
        <v/>
      </c>
      <c r="F367" s="53" t="str">
        <f t="shared" si="35"/>
        <v/>
      </c>
      <c r="G367" s="50"/>
      <c r="H367" s="53">
        <f t="shared" si="30"/>
        <v>0</v>
      </c>
      <c r="I367" s="24"/>
    </row>
    <row r="368" spans="1:9" ht="12.75" hidden="1" customHeight="1">
      <c r="A368" s="45"/>
      <c r="B368" s="46" t="str">
        <f t="shared" si="31"/>
        <v/>
      </c>
      <c r="C368" s="47" t="str">
        <f t="shared" si="32"/>
        <v/>
      </c>
      <c r="D368" s="52" t="str">
        <f t="shared" si="33"/>
        <v/>
      </c>
      <c r="E368" s="53" t="str">
        <f t="shared" si="34"/>
        <v/>
      </c>
      <c r="F368" s="53" t="str">
        <f t="shared" si="35"/>
        <v/>
      </c>
      <c r="G368" s="50"/>
      <c r="H368" s="53">
        <f t="shared" si="30"/>
        <v>0</v>
      </c>
      <c r="I368" s="24"/>
    </row>
    <row r="369" spans="1:9" ht="12.75" hidden="1" customHeight="1">
      <c r="A369" s="45"/>
      <c r="B369" s="46" t="str">
        <f t="shared" si="31"/>
        <v/>
      </c>
      <c r="C369" s="47" t="str">
        <f t="shared" si="32"/>
        <v/>
      </c>
      <c r="D369" s="52" t="str">
        <f t="shared" si="33"/>
        <v/>
      </c>
      <c r="E369" s="53" t="str">
        <f t="shared" si="34"/>
        <v/>
      </c>
      <c r="F369" s="53" t="str">
        <f t="shared" si="35"/>
        <v/>
      </c>
      <c r="G369" s="50"/>
      <c r="H369" s="53">
        <f t="shared" si="30"/>
        <v>0</v>
      </c>
      <c r="I369" s="24"/>
    </row>
    <row r="370" spans="1:9" ht="12.75" hidden="1" customHeight="1">
      <c r="A370" s="45"/>
      <c r="B370" s="46" t="str">
        <f t="shared" si="31"/>
        <v/>
      </c>
      <c r="C370" s="47" t="str">
        <f t="shared" si="32"/>
        <v/>
      </c>
      <c r="D370" s="52" t="str">
        <f t="shared" si="33"/>
        <v/>
      </c>
      <c r="E370" s="53" t="str">
        <f t="shared" si="34"/>
        <v/>
      </c>
      <c r="F370" s="53" t="str">
        <f t="shared" si="35"/>
        <v/>
      </c>
      <c r="G370" s="50"/>
      <c r="H370" s="53">
        <f t="shared" si="30"/>
        <v>0</v>
      </c>
      <c r="I370" s="24"/>
    </row>
    <row r="371" spans="1:9" ht="12.75" hidden="1" customHeight="1">
      <c r="A371" s="45"/>
      <c r="B371" s="46" t="str">
        <f t="shared" si="31"/>
        <v/>
      </c>
      <c r="C371" s="47" t="str">
        <f t="shared" si="32"/>
        <v/>
      </c>
      <c r="D371" s="52" t="str">
        <f t="shared" si="33"/>
        <v/>
      </c>
      <c r="E371" s="53" t="str">
        <f t="shared" si="34"/>
        <v/>
      </c>
      <c r="F371" s="53" t="str">
        <f t="shared" si="35"/>
        <v/>
      </c>
      <c r="G371" s="50"/>
      <c r="H371" s="53">
        <f t="shared" si="30"/>
        <v>0</v>
      </c>
      <c r="I371" s="24"/>
    </row>
    <row r="372" spans="1:9" ht="12.75" hidden="1" customHeight="1">
      <c r="A372" s="45"/>
      <c r="B372" s="46" t="str">
        <f t="shared" si="31"/>
        <v/>
      </c>
      <c r="C372" s="47" t="str">
        <f t="shared" si="32"/>
        <v/>
      </c>
      <c r="D372" s="52" t="str">
        <f t="shared" si="33"/>
        <v/>
      </c>
      <c r="E372" s="53" t="str">
        <f t="shared" si="34"/>
        <v/>
      </c>
      <c r="F372" s="53" t="str">
        <f t="shared" si="35"/>
        <v/>
      </c>
      <c r="G372" s="50"/>
      <c r="H372" s="53">
        <f t="shared" si="30"/>
        <v>0</v>
      </c>
      <c r="I372" s="24"/>
    </row>
    <row r="373" spans="1:9" ht="12.75" hidden="1" customHeight="1">
      <c r="A373" s="45"/>
      <c r="B373" s="46" t="str">
        <f t="shared" si="31"/>
        <v/>
      </c>
      <c r="C373" s="47" t="str">
        <f t="shared" si="32"/>
        <v/>
      </c>
      <c r="D373" s="52" t="str">
        <f t="shared" si="33"/>
        <v/>
      </c>
      <c r="E373" s="53" t="str">
        <f t="shared" si="34"/>
        <v/>
      </c>
      <c r="F373" s="53" t="str">
        <f t="shared" si="35"/>
        <v/>
      </c>
      <c r="G373" s="50"/>
      <c r="H373" s="53">
        <f t="shared" si="30"/>
        <v>0</v>
      </c>
      <c r="I373" s="24"/>
    </row>
    <row r="374" spans="1:9" ht="12.75" hidden="1" customHeight="1">
      <c r="A374" s="45"/>
      <c r="B374" s="46" t="str">
        <f t="shared" si="31"/>
        <v/>
      </c>
      <c r="C374" s="47" t="str">
        <f t="shared" si="32"/>
        <v/>
      </c>
      <c r="D374" s="52" t="str">
        <f t="shared" si="33"/>
        <v/>
      </c>
      <c r="E374" s="53" t="str">
        <f t="shared" si="34"/>
        <v/>
      </c>
      <c r="F374" s="53" t="str">
        <f t="shared" si="35"/>
        <v/>
      </c>
      <c r="G374" s="50"/>
      <c r="H374" s="53">
        <f t="shared" si="30"/>
        <v>0</v>
      </c>
      <c r="I374" s="24"/>
    </row>
    <row r="375" spans="1:9" ht="12.75" hidden="1" customHeight="1">
      <c r="A375" s="45"/>
      <c r="B375" s="46" t="str">
        <f t="shared" si="31"/>
        <v/>
      </c>
      <c r="C375" s="47" t="str">
        <f t="shared" si="32"/>
        <v/>
      </c>
      <c r="D375" s="52" t="str">
        <f t="shared" si="33"/>
        <v/>
      </c>
      <c r="E375" s="53" t="str">
        <f t="shared" si="34"/>
        <v/>
      </c>
      <c r="F375" s="53" t="str">
        <f t="shared" si="35"/>
        <v/>
      </c>
      <c r="G375" s="50"/>
      <c r="H375" s="53">
        <f t="shared" si="30"/>
        <v>0</v>
      </c>
      <c r="I375" s="24"/>
    </row>
    <row r="376" spans="1:9" ht="12.75" hidden="1" customHeight="1">
      <c r="A376" s="45"/>
      <c r="B376" s="46" t="str">
        <f t="shared" si="31"/>
        <v/>
      </c>
      <c r="C376" s="47" t="str">
        <f t="shared" si="32"/>
        <v/>
      </c>
      <c r="D376" s="52" t="str">
        <f t="shared" si="33"/>
        <v/>
      </c>
      <c r="E376" s="53" t="str">
        <f t="shared" si="34"/>
        <v/>
      </c>
      <c r="F376" s="53" t="str">
        <f t="shared" si="35"/>
        <v/>
      </c>
      <c r="G376" s="50"/>
      <c r="H376" s="53">
        <f t="shared" si="30"/>
        <v>0</v>
      </c>
      <c r="I376" s="24"/>
    </row>
    <row r="377" spans="1:9" ht="12.75" hidden="1" customHeight="1">
      <c r="A377" s="45"/>
      <c r="B377" s="46" t="str">
        <f t="shared" si="31"/>
        <v/>
      </c>
      <c r="C377" s="47" t="str">
        <f t="shared" si="32"/>
        <v/>
      </c>
      <c r="D377" s="52" t="str">
        <f t="shared" si="33"/>
        <v/>
      </c>
      <c r="E377" s="53" t="str">
        <f t="shared" si="34"/>
        <v/>
      </c>
      <c r="F377" s="53" t="str">
        <f t="shared" si="35"/>
        <v/>
      </c>
      <c r="G377" s="50"/>
      <c r="H377" s="53">
        <f t="shared" si="30"/>
        <v>0</v>
      </c>
      <c r="I377" s="24"/>
    </row>
    <row r="378" spans="1:9" ht="12.75" hidden="1" customHeight="1">
      <c r="A378" s="45"/>
      <c r="B378" s="46" t="str">
        <f t="shared" si="31"/>
        <v/>
      </c>
      <c r="C378" s="47" t="str">
        <f t="shared" si="32"/>
        <v/>
      </c>
      <c r="D378" s="52" t="str">
        <f t="shared" si="33"/>
        <v/>
      </c>
      <c r="E378" s="53" t="str">
        <f t="shared" si="34"/>
        <v/>
      </c>
      <c r="F378" s="53" t="str">
        <f t="shared" si="35"/>
        <v/>
      </c>
      <c r="G378" s="50"/>
      <c r="H378" s="53">
        <f t="shared" si="30"/>
        <v>0</v>
      </c>
      <c r="I378" s="24"/>
    </row>
    <row r="379" spans="1:9" ht="12.75" hidden="1" customHeight="1">
      <c r="A379" s="45"/>
      <c r="B379" s="46" t="str">
        <f t="shared" si="31"/>
        <v/>
      </c>
      <c r="C379" s="47" t="str">
        <f t="shared" si="32"/>
        <v/>
      </c>
      <c r="D379" s="52" t="str">
        <f t="shared" si="33"/>
        <v/>
      </c>
      <c r="E379" s="53" t="str">
        <f t="shared" si="34"/>
        <v/>
      </c>
      <c r="F379" s="53" t="str">
        <f t="shared" si="35"/>
        <v/>
      </c>
      <c r="G379" s="50"/>
      <c r="H379" s="53">
        <f t="shared" si="30"/>
        <v>0</v>
      </c>
      <c r="I379" s="24"/>
    </row>
    <row r="380" spans="1:9" ht="12.75" hidden="1" customHeight="1">
      <c r="A380" s="45"/>
      <c r="B380" s="46" t="str">
        <f t="shared" si="31"/>
        <v/>
      </c>
      <c r="C380" s="47" t="str">
        <f t="shared" si="32"/>
        <v/>
      </c>
      <c r="D380" s="52" t="str">
        <f t="shared" si="33"/>
        <v/>
      </c>
      <c r="E380" s="53" t="str">
        <f t="shared" si="34"/>
        <v/>
      </c>
      <c r="F380" s="53" t="str">
        <f t="shared" si="35"/>
        <v/>
      </c>
      <c r="G380" s="50"/>
      <c r="H380" s="53">
        <f t="shared" si="30"/>
        <v>0</v>
      </c>
      <c r="I380" s="24"/>
    </row>
    <row r="381" spans="1:9" ht="12.75" hidden="1" customHeight="1">
      <c r="A381" s="45"/>
      <c r="B381" s="46" t="str">
        <f t="shared" si="31"/>
        <v/>
      </c>
      <c r="C381" s="47" t="str">
        <f t="shared" si="32"/>
        <v/>
      </c>
      <c r="D381" s="52" t="str">
        <f t="shared" si="33"/>
        <v/>
      </c>
      <c r="E381" s="53" t="str">
        <f t="shared" si="34"/>
        <v/>
      </c>
      <c r="F381" s="53" t="str">
        <f t="shared" si="35"/>
        <v/>
      </c>
      <c r="G381" s="50"/>
      <c r="H381" s="53">
        <f t="shared" si="30"/>
        <v>0</v>
      </c>
      <c r="I381" s="24"/>
    </row>
    <row r="382" spans="1:9" ht="12.75" hidden="1" customHeight="1">
      <c r="A382" s="45"/>
      <c r="B382" s="46" t="str">
        <f t="shared" si="31"/>
        <v/>
      </c>
      <c r="C382" s="47" t="str">
        <f t="shared" si="32"/>
        <v/>
      </c>
      <c r="D382" s="52" t="str">
        <f t="shared" si="33"/>
        <v/>
      </c>
      <c r="E382" s="53" t="str">
        <f t="shared" si="34"/>
        <v/>
      </c>
      <c r="F382" s="53" t="str">
        <f t="shared" si="35"/>
        <v/>
      </c>
      <c r="G382" s="50"/>
      <c r="H382" s="53">
        <f t="shared" si="30"/>
        <v>0</v>
      </c>
      <c r="I382" s="24"/>
    </row>
    <row r="383" spans="1:9" ht="12.75" hidden="1" customHeight="1">
      <c r="A383" s="45"/>
      <c r="B383" s="46" t="str">
        <f t="shared" si="31"/>
        <v/>
      </c>
      <c r="C383" s="47" t="str">
        <f t="shared" si="32"/>
        <v/>
      </c>
      <c r="D383" s="52" t="str">
        <f t="shared" si="33"/>
        <v/>
      </c>
      <c r="E383" s="53" t="str">
        <f t="shared" si="34"/>
        <v/>
      </c>
      <c r="F383" s="53" t="str">
        <f t="shared" si="35"/>
        <v/>
      </c>
      <c r="G383" s="50"/>
      <c r="H383" s="53">
        <f t="shared" si="30"/>
        <v>0</v>
      </c>
      <c r="I383" s="24"/>
    </row>
    <row r="384" spans="1:9" ht="12.75" hidden="1" customHeight="1">
      <c r="A384" s="45"/>
      <c r="B384" s="46" t="str">
        <f t="shared" si="31"/>
        <v/>
      </c>
      <c r="C384" s="47" t="str">
        <f t="shared" si="32"/>
        <v/>
      </c>
      <c r="D384" s="52" t="str">
        <f t="shared" si="33"/>
        <v/>
      </c>
      <c r="E384" s="53" t="str">
        <f t="shared" si="34"/>
        <v/>
      </c>
      <c r="F384" s="53" t="str">
        <f t="shared" si="35"/>
        <v/>
      </c>
      <c r="G384" s="50"/>
      <c r="H384" s="53">
        <f t="shared" si="30"/>
        <v>0</v>
      </c>
      <c r="I384" s="24"/>
    </row>
    <row r="385" spans="2:9" s="1" customFormat="1" ht="12.75" hidden="1" customHeight="1">
      <c r="B385" s="46" t="str">
        <f t="shared" si="31"/>
        <v/>
      </c>
      <c r="C385" s="47" t="str">
        <f t="shared" si="32"/>
        <v/>
      </c>
      <c r="D385" s="52" t="str">
        <f t="shared" si="33"/>
        <v/>
      </c>
      <c r="E385" s="53" t="str">
        <f t="shared" si="34"/>
        <v/>
      </c>
      <c r="F385" s="53" t="str">
        <f t="shared" si="35"/>
        <v/>
      </c>
      <c r="G385" s="50"/>
      <c r="H385" s="53">
        <f t="shared" si="30"/>
        <v>0</v>
      </c>
      <c r="I385" s="54"/>
    </row>
    <row r="386" spans="2:9" ht="12.75" hidden="1" customHeight="1">
      <c r="B386" s="46" t="str">
        <f t="shared" si="31"/>
        <v/>
      </c>
      <c r="C386" s="47" t="str">
        <f t="shared" si="32"/>
        <v/>
      </c>
      <c r="D386" s="52" t="str">
        <f t="shared" si="33"/>
        <v/>
      </c>
      <c r="E386" s="53" t="str">
        <f t="shared" si="34"/>
        <v/>
      </c>
      <c r="F386" s="53" t="str">
        <f t="shared" si="35"/>
        <v/>
      </c>
      <c r="G386" s="50"/>
      <c r="H386" s="53">
        <f t="shared" si="30"/>
        <v>0</v>
      </c>
    </row>
    <row r="387" spans="2:9" ht="12.75" hidden="1" customHeight="1">
      <c r="B387" s="46" t="str">
        <f t="shared" si="31"/>
        <v/>
      </c>
      <c r="C387" s="47" t="str">
        <f t="shared" si="32"/>
        <v/>
      </c>
      <c r="D387" s="52" t="str">
        <f t="shared" si="33"/>
        <v/>
      </c>
      <c r="E387" s="53" t="str">
        <f t="shared" si="34"/>
        <v/>
      </c>
      <c r="F387" s="53" t="str">
        <f t="shared" si="35"/>
        <v/>
      </c>
      <c r="G387" s="50"/>
      <c r="H387" s="53">
        <f t="shared" si="30"/>
        <v>0</v>
      </c>
    </row>
    <row r="388" spans="2:9" ht="12.75" hidden="1" customHeight="1">
      <c r="B388" s="46" t="str">
        <f t="shared" si="31"/>
        <v/>
      </c>
      <c r="C388" s="47" t="str">
        <f t="shared" si="32"/>
        <v/>
      </c>
      <c r="D388" s="52" t="str">
        <f t="shared" si="33"/>
        <v/>
      </c>
      <c r="E388" s="53" t="str">
        <f t="shared" si="34"/>
        <v/>
      </c>
      <c r="F388" s="53" t="str">
        <f t="shared" si="35"/>
        <v/>
      </c>
      <c r="G388" s="50"/>
      <c r="H388" s="53">
        <f t="shared" si="30"/>
        <v>0</v>
      </c>
    </row>
    <row r="389" spans="2:9" ht="12.75" hidden="1" customHeight="1">
      <c r="B389" s="46" t="str">
        <f t="shared" si="31"/>
        <v/>
      </c>
      <c r="C389" s="47" t="str">
        <f t="shared" si="32"/>
        <v/>
      </c>
      <c r="D389" s="52" t="str">
        <f t="shared" si="33"/>
        <v/>
      </c>
      <c r="E389" s="53" t="str">
        <f t="shared" si="34"/>
        <v/>
      </c>
      <c r="F389" s="53" t="str">
        <f t="shared" si="35"/>
        <v/>
      </c>
      <c r="G389" s="50"/>
      <c r="H389" s="53">
        <f t="shared" si="30"/>
        <v>0</v>
      </c>
    </row>
    <row r="390" spans="2:9" ht="12.75" hidden="1" customHeight="1">
      <c r="B390" s="46" t="str">
        <f t="shared" si="31"/>
        <v/>
      </c>
      <c r="C390" s="47" t="str">
        <f t="shared" si="32"/>
        <v/>
      </c>
      <c r="D390" s="52" t="str">
        <f t="shared" si="33"/>
        <v/>
      </c>
      <c r="E390" s="53" t="str">
        <f t="shared" si="34"/>
        <v/>
      </c>
      <c r="F390" s="53" t="str">
        <f t="shared" si="35"/>
        <v/>
      </c>
      <c r="G390" s="50"/>
      <c r="H390" s="53">
        <f t="shared" si="30"/>
        <v>0</v>
      </c>
    </row>
    <row r="391" spans="2:9" ht="12.75" hidden="1" customHeight="1">
      <c r="B391" s="46" t="str">
        <f t="shared" si="31"/>
        <v/>
      </c>
      <c r="C391" s="47" t="str">
        <f t="shared" si="32"/>
        <v/>
      </c>
      <c r="D391" s="52" t="str">
        <f t="shared" si="33"/>
        <v/>
      </c>
      <c r="E391" s="53" t="str">
        <f t="shared" si="34"/>
        <v/>
      </c>
      <c r="F391" s="53" t="str">
        <f t="shared" si="35"/>
        <v/>
      </c>
      <c r="G391" s="50"/>
      <c r="H391" s="53">
        <f t="shared" si="30"/>
        <v>0</v>
      </c>
    </row>
    <row r="392" spans="2:9" ht="12.75" hidden="1" customHeight="1">
      <c r="B392" s="46" t="str">
        <f t="shared" si="31"/>
        <v/>
      </c>
      <c r="C392" s="47" t="str">
        <f t="shared" si="32"/>
        <v/>
      </c>
      <c r="D392" s="52" t="str">
        <f t="shared" si="33"/>
        <v/>
      </c>
      <c r="E392" s="53" t="str">
        <f t="shared" si="34"/>
        <v/>
      </c>
      <c r="F392" s="53" t="str">
        <f t="shared" si="35"/>
        <v/>
      </c>
      <c r="G392" s="50"/>
      <c r="H392" s="53">
        <f t="shared" si="30"/>
        <v>0</v>
      </c>
    </row>
    <row r="393" spans="2:9" ht="12.75" hidden="1" customHeight="1">
      <c r="B393" s="46" t="str">
        <f t="shared" si="31"/>
        <v/>
      </c>
      <c r="C393" s="47" t="str">
        <f t="shared" si="32"/>
        <v/>
      </c>
      <c r="D393" s="52" t="str">
        <f t="shared" si="33"/>
        <v/>
      </c>
      <c r="E393" s="53" t="str">
        <f t="shared" si="34"/>
        <v/>
      </c>
      <c r="F393" s="53" t="str">
        <f t="shared" si="35"/>
        <v/>
      </c>
      <c r="G393" s="50"/>
      <c r="H393" s="53">
        <f t="shared" si="30"/>
        <v>0</v>
      </c>
    </row>
    <row r="394" spans="2:9" ht="12.75" hidden="1" customHeight="1">
      <c r="B394" s="46" t="str">
        <f t="shared" si="31"/>
        <v/>
      </c>
      <c r="C394" s="47" t="str">
        <f t="shared" si="32"/>
        <v/>
      </c>
      <c r="D394" s="52" t="str">
        <f t="shared" si="33"/>
        <v/>
      </c>
      <c r="E394" s="53" t="str">
        <f t="shared" si="34"/>
        <v/>
      </c>
      <c r="F394" s="53" t="str">
        <f t="shared" si="35"/>
        <v/>
      </c>
      <c r="G394" s="50"/>
      <c r="H394" s="53">
        <f t="shared" si="30"/>
        <v>0</v>
      </c>
    </row>
    <row r="395" spans="2:9" ht="12.75" hidden="1" customHeight="1">
      <c r="B395" s="46" t="str">
        <f t="shared" si="31"/>
        <v/>
      </c>
      <c r="C395" s="47" t="str">
        <f t="shared" si="32"/>
        <v/>
      </c>
      <c r="D395" s="52" t="str">
        <f t="shared" si="33"/>
        <v/>
      </c>
      <c r="E395" s="53" t="str">
        <f t="shared" si="34"/>
        <v/>
      </c>
      <c r="F395" s="53" t="str">
        <f t="shared" si="35"/>
        <v/>
      </c>
      <c r="G395" s="50"/>
      <c r="H395" s="53">
        <f t="shared" si="30"/>
        <v>0</v>
      </c>
    </row>
    <row r="396" spans="2:9" ht="12.75" hidden="1" customHeight="1">
      <c r="B396" s="46" t="str">
        <f t="shared" si="31"/>
        <v/>
      </c>
      <c r="C396" s="47" t="str">
        <f t="shared" si="32"/>
        <v/>
      </c>
      <c r="D396" s="52" t="str">
        <f t="shared" si="33"/>
        <v/>
      </c>
      <c r="E396" s="53" t="str">
        <f t="shared" si="34"/>
        <v/>
      </c>
      <c r="F396" s="53" t="str">
        <f t="shared" si="35"/>
        <v/>
      </c>
      <c r="G396" s="50"/>
      <c r="H396" s="53">
        <f t="shared" si="30"/>
        <v>0</v>
      </c>
    </row>
    <row r="397" spans="2:9" ht="12.75" hidden="1" customHeight="1">
      <c r="B397" s="46" t="str">
        <f t="shared" si="31"/>
        <v/>
      </c>
      <c r="C397" s="47" t="str">
        <f t="shared" si="32"/>
        <v/>
      </c>
      <c r="D397" s="52" t="str">
        <f t="shared" si="33"/>
        <v/>
      </c>
      <c r="E397" s="53" t="str">
        <f t="shared" si="34"/>
        <v/>
      </c>
      <c r="F397" s="53" t="str">
        <f t="shared" si="35"/>
        <v/>
      </c>
      <c r="G397" s="50"/>
      <c r="H397" s="53">
        <f t="shared" si="30"/>
        <v>0</v>
      </c>
    </row>
    <row r="398" spans="2:9" ht="12.75" hidden="1" customHeight="1">
      <c r="B398" s="46" t="str">
        <f t="shared" si="31"/>
        <v/>
      </c>
      <c r="C398" s="47" t="str">
        <f t="shared" si="32"/>
        <v/>
      </c>
      <c r="D398" s="52" t="str">
        <f t="shared" si="33"/>
        <v/>
      </c>
      <c r="E398" s="53" t="str">
        <f t="shared" si="34"/>
        <v/>
      </c>
      <c r="F398" s="53" t="str">
        <f t="shared" si="35"/>
        <v/>
      </c>
      <c r="G398" s="50"/>
      <c r="H398" s="53">
        <f t="shared" si="30"/>
        <v>0</v>
      </c>
    </row>
    <row r="399" spans="2:9" ht="12.75" hidden="1" customHeight="1">
      <c r="B399" s="46" t="str">
        <f t="shared" si="31"/>
        <v/>
      </c>
      <c r="C399" s="47" t="str">
        <f t="shared" si="32"/>
        <v/>
      </c>
      <c r="D399" s="52" t="str">
        <f t="shared" si="33"/>
        <v/>
      </c>
      <c r="E399" s="53" t="str">
        <f t="shared" si="34"/>
        <v/>
      </c>
      <c r="F399" s="53" t="str">
        <f t="shared" si="35"/>
        <v/>
      </c>
      <c r="G399" s="50"/>
      <c r="H399" s="53">
        <f t="shared" si="30"/>
        <v>0</v>
      </c>
    </row>
    <row r="400" spans="2:9" ht="12.75" hidden="1" customHeight="1">
      <c r="B400" s="46" t="str">
        <f t="shared" si="31"/>
        <v/>
      </c>
      <c r="C400" s="47" t="str">
        <f t="shared" si="32"/>
        <v/>
      </c>
      <c r="D400" s="52" t="str">
        <f t="shared" si="33"/>
        <v/>
      </c>
      <c r="E400" s="53" t="str">
        <f t="shared" si="34"/>
        <v/>
      </c>
      <c r="F400" s="53" t="str">
        <f t="shared" si="35"/>
        <v/>
      </c>
      <c r="G400" s="50"/>
      <c r="H400" s="53">
        <f t="shared" si="30"/>
        <v>0</v>
      </c>
    </row>
    <row r="401" spans="2:8" ht="12.75" hidden="1" customHeight="1">
      <c r="B401" s="46" t="str">
        <f t="shared" si="31"/>
        <v/>
      </c>
      <c r="C401" s="47" t="str">
        <f t="shared" si="32"/>
        <v/>
      </c>
      <c r="D401" s="52" t="str">
        <f t="shared" si="33"/>
        <v/>
      </c>
      <c r="E401" s="53" t="str">
        <f t="shared" si="34"/>
        <v/>
      </c>
      <c r="F401" s="53" t="str">
        <f t="shared" si="35"/>
        <v/>
      </c>
      <c r="G401" s="50"/>
      <c r="H401" s="53">
        <f t="shared" si="30"/>
        <v>0</v>
      </c>
    </row>
    <row r="402" spans="2:8" ht="12.75" hidden="1" customHeight="1">
      <c r="B402" s="46" t="str">
        <f t="shared" si="31"/>
        <v/>
      </c>
      <c r="C402" s="47" t="str">
        <f t="shared" si="32"/>
        <v/>
      </c>
      <c r="D402" s="52" t="str">
        <f t="shared" si="33"/>
        <v/>
      </c>
      <c r="E402" s="53" t="str">
        <f t="shared" si="34"/>
        <v/>
      </c>
      <c r="F402" s="53" t="str">
        <f t="shared" si="35"/>
        <v/>
      </c>
      <c r="G402" s="50"/>
      <c r="H402" s="53">
        <f t="shared" si="30"/>
        <v>0</v>
      </c>
    </row>
    <row r="403" spans="2:8" ht="12.75" hidden="1" customHeight="1">
      <c r="B403" s="46" t="str">
        <f t="shared" si="31"/>
        <v/>
      </c>
      <c r="C403" s="47" t="str">
        <f t="shared" si="32"/>
        <v/>
      </c>
      <c r="D403" s="52" t="str">
        <f t="shared" si="33"/>
        <v/>
      </c>
      <c r="E403" s="53" t="str">
        <f t="shared" si="34"/>
        <v/>
      </c>
      <c r="F403" s="53" t="str">
        <f t="shared" si="35"/>
        <v/>
      </c>
      <c r="G403" s="50"/>
      <c r="H403" s="53">
        <f t="shared" si="30"/>
        <v>0</v>
      </c>
    </row>
    <row r="404" spans="2:8" ht="12.75" hidden="1" customHeight="1">
      <c r="B404" s="46" t="str">
        <f t="shared" si="31"/>
        <v/>
      </c>
      <c r="C404" s="47" t="str">
        <f t="shared" si="32"/>
        <v/>
      </c>
      <c r="D404" s="52" t="str">
        <f t="shared" si="33"/>
        <v/>
      </c>
      <c r="E404" s="53" t="str">
        <f t="shared" si="34"/>
        <v/>
      </c>
      <c r="F404" s="53" t="str">
        <f t="shared" si="35"/>
        <v/>
      </c>
      <c r="G404" s="50"/>
      <c r="H404" s="53">
        <f t="shared" si="30"/>
        <v>0</v>
      </c>
    </row>
    <row r="405" spans="2:8" ht="12.75" hidden="1" customHeight="1">
      <c r="B405" s="46" t="str">
        <f t="shared" si="31"/>
        <v/>
      </c>
      <c r="C405" s="47" t="str">
        <f t="shared" si="32"/>
        <v/>
      </c>
      <c r="D405" s="52" t="str">
        <f t="shared" si="33"/>
        <v/>
      </c>
      <c r="E405" s="53" t="str">
        <f t="shared" si="34"/>
        <v/>
      </c>
      <c r="F405" s="53" t="str">
        <f t="shared" si="35"/>
        <v/>
      </c>
      <c r="G405" s="50"/>
      <c r="H405" s="53">
        <f t="shared" si="30"/>
        <v>0</v>
      </c>
    </row>
    <row r="406" spans="2:8" ht="12.75" hidden="1" customHeight="1">
      <c r="B406" s="46" t="str">
        <f t="shared" si="31"/>
        <v/>
      </c>
      <c r="C406" s="47" t="str">
        <f t="shared" si="32"/>
        <v/>
      </c>
      <c r="D406" s="52" t="str">
        <f t="shared" si="33"/>
        <v/>
      </c>
      <c r="E406" s="53" t="str">
        <f t="shared" si="34"/>
        <v/>
      </c>
      <c r="F406" s="53" t="str">
        <f t="shared" si="35"/>
        <v/>
      </c>
      <c r="G406" s="50"/>
      <c r="H406" s="53">
        <f t="shared" si="30"/>
        <v>0</v>
      </c>
    </row>
    <row r="407" spans="2:8" ht="12.75" hidden="1" customHeight="1">
      <c r="B407" s="46" t="str">
        <f t="shared" si="31"/>
        <v/>
      </c>
      <c r="C407" s="47" t="str">
        <f t="shared" si="32"/>
        <v/>
      </c>
      <c r="D407" s="52" t="str">
        <f t="shared" si="33"/>
        <v/>
      </c>
      <c r="E407" s="53" t="str">
        <f t="shared" si="34"/>
        <v/>
      </c>
      <c r="F407" s="53" t="str">
        <f t="shared" si="35"/>
        <v/>
      </c>
      <c r="G407" s="50"/>
      <c r="H407" s="53">
        <f t="shared" si="30"/>
        <v>0</v>
      </c>
    </row>
    <row r="408" spans="2:8" ht="12.75" hidden="1" customHeight="1">
      <c r="B408" s="46" t="str">
        <f t="shared" si="31"/>
        <v/>
      </c>
      <c r="C408" s="47" t="str">
        <f t="shared" si="32"/>
        <v/>
      </c>
      <c r="D408" s="52" t="str">
        <f t="shared" si="33"/>
        <v/>
      </c>
      <c r="E408" s="53" t="str">
        <f t="shared" si="34"/>
        <v/>
      </c>
      <c r="F408" s="53" t="str">
        <f t="shared" si="35"/>
        <v/>
      </c>
      <c r="G408" s="50"/>
      <c r="H408" s="53">
        <f t="shared" si="30"/>
        <v>0</v>
      </c>
    </row>
    <row r="409" spans="2:8" ht="12.75" hidden="1" customHeight="1">
      <c r="B409" s="46" t="str">
        <f t="shared" si="31"/>
        <v/>
      </c>
      <c r="C409" s="47" t="str">
        <f t="shared" si="32"/>
        <v/>
      </c>
      <c r="D409" s="52" t="str">
        <f t="shared" si="33"/>
        <v/>
      </c>
      <c r="E409" s="53" t="str">
        <f t="shared" si="34"/>
        <v/>
      </c>
      <c r="F409" s="53" t="str">
        <f t="shared" si="35"/>
        <v/>
      </c>
      <c r="G409" s="50"/>
      <c r="H409" s="53">
        <f t="shared" ref="H409:H472" si="36">IF(B409="",0,ROUND(H408-E409-G409,2))</f>
        <v>0</v>
      </c>
    </row>
    <row r="410" spans="2:8" ht="12.75" hidden="1" customHeight="1">
      <c r="B410" s="46" t="str">
        <f t="shared" ref="B410:B473" si="37">IF(B409&lt;$D$16,IF(H409&gt;0,B409+1,""),"")</f>
        <v/>
      </c>
      <c r="C410" s="47" t="str">
        <f t="shared" ref="C410:C473" si="38">IF(B410="","",IF(B410&lt;=$D$16,IF(payments_per_year=26,DATE(YEAR(start_date),MONTH(start_date),DAY(start_date)+14*B410),IF(payments_per_year=52,DATE(YEAR(start_date),MONTH(start_date),DAY(start_date)+7*B410),DATE(YEAR(start_date),MONTH(start_date)+B410*12/$D$11,DAY(start_date)))),""))</f>
        <v/>
      </c>
      <c r="D410" s="52" t="str">
        <f t="shared" ref="D410:D473" si="39">IF(C410="","",IF($D$15+F410&gt;H409,ROUND(H409+F410,2),$D$15))</f>
        <v/>
      </c>
      <c r="E410" s="53" t="str">
        <f t="shared" ref="E410:E473" si="40">IF(C410="","",D410-F410)</f>
        <v/>
      </c>
      <c r="F410" s="53" t="str">
        <f t="shared" ref="F410:F473" si="41">IF(C410="","",ROUND(H409*$D$9/payments_per_year,2))</f>
        <v/>
      </c>
      <c r="G410" s="50"/>
      <c r="H410" s="53">
        <f t="shared" si="36"/>
        <v>0</v>
      </c>
    </row>
    <row r="411" spans="2:8" ht="12.75" hidden="1" customHeight="1">
      <c r="B411" s="46" t="str">
        <f t="shared" si="37"/>
        <v/>
      </c>
      <c r="C411" s="47" t="str">
        <f t="shared" si="38"/>
        <v/>
      </c>
      <c r="D411" s="52" t="str">
        <f t="shared" si="39"/>
        <v/>
      </c>
      <c r="E411" s="53" t="str">
        <f t="shared" si="40"/>
        <v/>
      </c>
      <c r="F411" s="53" t="str">
        <f t="shared" si="41"/>
        <v/>
      </c>
      <c r="G411" s="50"/>
      <c r="H411" s="53">
        <f t="shared" si="36"/>
        <v>0</v>
      </c>
    </row>
    <row r="412" spans="2:8" ht="12.75" hidden="1" customHeight="1">
      <c r="B412" s="46" t="str">
        <f t="shared" si="37"/>
        <v/>
      </c>
      <c r="C412" s="47" t="str">
        <f t="shared" si="38"/>
        <v/>
      </c>
      <c r="D412" s="52" t="str">
        <f t="shared" si="39"/>
        <v/>
      </c>
      <c r="E412" s="53" t="str">
        <f t="shared" si="40"/>
        <v/>
      </c>
      <c r="F412" s="53" t="str">
        <f t="shared" si="41"/>
        <v/>
      </c>
      <c r="G412" s="50"/>
      <c r="H412" s="53">
        <f t="shared" si="36"/>
        <v>0</v>
      </c>
    </row>
    <row r="413" spans="2:8" ht="12.75" hidden="1" customHeight="1">
      <c r="B413" s="46" t="str">
        <f t="shared" si="37"/>
        <v/>
      </c>
      <c r="C413" s="47" t="str">
        <f t="shared" si="38"/>
        <v/>
      </c>
      <c r="D413" s="52" t="str">
        <f t="shared" si="39"/>
        <v/>
      </c>
      <c r="E413" s="53" t="str">
        <f t="shared" si="40"/>
        <v/>
      </c>
      <c r="F413" s="53" t="str">
        <f t="shared" si="41"/>
        <v/>
      </c>
      <c r="G413" s="50"/>
      <c r="H413" s="53">
        <f t="shared" si="36"/>
        <v>0</v>
      </c>
    </row>
    <row r="414" spans="2:8" ht="12.75" hidden="1" customHeight="1">
      <c r="B414" s="46" t="str">
        <f t="shared" si="37"/>
        <v/>
      </c>
      <c r="C414" s="47" t="str">
        <f t="shared" si="38"/>
        <v/>
      </c>
      <c r="D414" s="52" t="str">
        <f t="shared" si="39"/>
        <v/>
      </c>
      <c r="E414" s="53" t="str">
        <f t="shared" si="40"/>
        <v/>
      </c>
      <c r="F414" s="53" t="str">
        <f t="shared" si="41"/>
        <v/>
      </c>
      <c r="G414" s="50"/>
      <c r="H414" s="53">
        <f t="shared" si="36"/>
        <v>0</v>
      </c>
    </row>
    <row r="415" spans="2:8" ht="12.75" hidden="1" customHeight="1">
      <c r="B415" s="46" t="str">
        <f t="shared" si="37"/>
        <v/>
      </c>
      <c r="C415" s="47" t="str">
        <f t="shared" si="38"/>
        <v/>
      </c>
      <c r="D415" s="52" t="str">
        <f t="shared" si="39"/>
        <v/>
      </c>
      <c r="E415" s="53" t="str">
        <f t="shared" si="40"/>
        <v/>
      </c>
      <c r="F415" s="53" t="str">
        <f t="shared" si="41"/>
        <v/>
      </c>
      <c r="G415" s="50"/>
      <c r="H415" s="53">
        <f t="shared" si="36"/>
        <v>0</v>
      </c>
    </row>
    <row r="416" spans="2:8" ht="12.75" hidden="1" customHeight="1">
      <c r="B416" s="46" t="str">
        <f t="shared" si="37"/>
        <v/>
      </c>
      <c r="C416" s="47" t="str">
        <f t="shared" si="38"/>
        <v/>
      </c>
      <c r="D416" s="52" t="str">
        <f t="shared" si="39"/>
        <v/>
      </c>
      <c r="E416" s="53" t="str">
        <f t="shared" si="40"/>
        <v/>
      </c>
      <c r="F416" s="53" t="str">
        <f t="shared" si="41"/>
        <v/>
      </c>
      <c r="G416" s="50"/>
      <c r="H416" s="53">
        <f t="shared" si="36"/>
        <v>0</v>
      </c>
    </row>
    <row r="417" spans="2:8" ht="12.75" hidden="1" customHeight="1">
      <c r="B417" s="46" t="str">
        <f t="shared" si="37"/>
        <v/>
      </c>
      <c r="C417" s="47" t="str">
        <f t="shared" si="38"/>
        <v/>
      </c>
      <c r="D417" s="52" t="str">
        <f t="shared" si="39"/>
        <v/>
      </c>
      <c r="E417" s="53" t="str">
        <f t="shared" si="40"/>
        <v/>
      </c>
      <c r="F417" s="53" t="str">
        <f t="shared" si="41"/>
        <v/>
      </c>
      <c r="G417" s="50"/>
      <c r="H417" s="53">
        <f t="shared" si="36"/>
        <v>0</v>
      </c>
    </row>
    <row r="418" spans="2:8" ht="12.75" hidden="1" customHeight="1">
      <c r="B418" s="46" t="str">
        <f t="shared" si="37"/>
        <v/>
      </c>
      <c r="C418" s="47" t="str">
        <f t="shared" si="38"/>
        <v/>
      </c>
      <c r="D418" s="52" t="str">
        <f t="shared" si="39"/>
        <v/>
      </c>
      <c r="E418" s="53" t="str">
        <f t="shared" si="40"/>
        <v/>
      </c>
      <c r="F418" s="53" t="str">
        <f t="shared" si="41"/>
        <v/>
      </c>
      <c r="G418" s="50"/>
      <c r="H418" s="53">
        <f t="shared" si="36"/>
        <v>0</v>
      </c>
    </row>
    <row r="419" spans="2:8" ht="12.75" hidden="1" customHeight="1">
      <c r="B419" s="46" t="str">
        <f t="shared" si="37"/>
        <v/>
      </c>
      <c r="C419" s="47" t="str">
        <f t="shared" si="38"/>
        <v/>
      </c>
      <c r="D419" s="52" t="str">
        <f t="shared" si="39"/>
        <v/>
      </c>
      <c r="E419" s="53" t="str">
        <f t="shared" si="40"/>
        <v/>
      </c>
      <c r="F419" s="53" t="str">
        <f t="shared" si="41"/>
        <v/>
      </c>
      <c r="G419" s="50"/>
      <c r="H419" s="53">
        <f t="shared" si="36"/>
        <v>0</v>
      </c>
    </row>
    <row r="420" spans="2:8" ht="12.75" hidden="1" customHeight="1">
      <c r="B420" s="46" t="str">
        <f t="shared" si="37"/>
        <v/>
      </c>
      <c r="C420" s="47" t="str">
        <f t="shared" si="38"/>
        <v/>
      </c>
      <c r="D420" s="52" t="str">
        <f t="shared" si="39"/>
        <v/>
      </c>
      <c r="E420" s="53" t="str">
        <f t="shared" si="40"/>
        <v/>
      </c>
      <c r="F420" s="53" t="str">
        <f t="shared" si="41"/>
        <v/>
      </c>
      <c r="G420" s="50"/>
      <c r="H420" s="53">
        <f t="shared" si="36"/>
        <v>0</v>
      </c>
    </row>
    <row r="421" spans="2:8" ht="12.75" hidden="1" customHeight="1">
      <c r="B421" s="46" t="str">
        <f t="shared" si="37"/>
        <v/>
      </c>
      <c r="C421" s="47" t="str">
        <f t="shared" si="38"/>
        <v/>
      </c>
      <c r="D421" s="52" t="str">
        <f t="shared" si="39"/>
        <v/>
      </c>
      <c r="E421" s="53" t="str">
        <f t="shared" si="40"/>
        <v/>
      </c>
      <c r="F421" s="53" t="str">
        <f t="shared" si="41"/>
        <v/>
      </c>
      <c r="G421" s="50"/>
      <c r="H421" s="53">
        <f t="shared" si="36"/>
        <v>0</v>
      </c>
    </row>
    <row r="422" spans="2:8" ht="12.75" hidden="1" customHeight="1">
      <c r="B422" s="46" t="str">
        <f t="shared" si="37"/>
        <v/>
      </c>
      <c r="C422" s="47" t="str">
        <f t="shared" si="38"/>
        <v/>
      </c>
      <c r="D422" s="52" t="str">
        <f t="shared" si="39"/>
        <v/>
      </c>
      <c r="E422" s="53" t="str">
        <f t="shared" si="40"/>
        <v/>
      </c>
      <c r="F422" s="53" t="str">
        <f t="shared" si="41"/>
        <v/>
      </c>
      <c r="G422" s="50"/>
      <c r="H422" s="53">
        <f t="shared" si="36"/>
        <v>0</v>
      </c>
    </row>
    <row r="423" spans="2:8" ht="12.75" hidden="1" customHeight="1">
      <c r="B423" s="46" t="str">
        <f t="shared" si="37"/>
        <v/>
      </c>
      <c r="C423" s="47" t="str">
        <f t="shared" si="38"/>
        <v/>
      </c>
      <c r="D423" s="52" t="str">
        <f t="shared" si="39"/>
        <v/>
      </c>
      <c r="E423" s="53" t="str">
        <f t="shared" si="40"/>
        <v/>
      </c>
      <c r="F423" s="53" t="str">
        <f t="shared" si="41"/>
        <v/>
      </c>
      <c r="G423" s="50"/>
      <c r="H423" s="53">
        <f t="shared" si="36"/>
        <v>0</v>
      </c>
    </row>
    <row r="424" spans="2:8" ht="12.75" hidden="1" customHeight="1">
      <c r="B424" s="46" t="str">
        <f t="shared" si="37"/>
        <v/>
      </c>
      <c r="C424" s="47" t="str">
        <f t="shared" si="38"/>
        <v/>
      </c>
      <c r="D424" s="52" t="str">
        <f t="shared" si="39"/>
        <v/>
      </c>
      <c r="E424" s="53" t="str">
        <f t="shared" si="40"/>
        <v/>
      </c>
      <c r="F424" s="53" t="str">
        <f t="shared" si="41"/>
        <v/>
      </c>
      <c r="G424" s="50"/>
      <c r="H424" s="53">
        <f t="shared" si="36"/>
        <v>0</v>
      </c>
    </row>
    <row r="425" spans="2:8" ht="12.75" hidden="1" customHeight="1">
      <c r="B425" s="46" t="str">
        <f t="shared" si="37"/>
        <v/>
      </c>
      <c r="C425" s="47" t="str">
        <f t="shared" si="38"/>
        <v/>
      </c>
      <c r="D425" s="52" t="str">
        <f t="shared" si="39"/>
        <v/>
      </c>
      <c r="E425" s="53" t="str">
        <f t="shared" si="40"/>
        <v/>
      </c>
      <c r="F425" s="53" t="str">
        <f t="shared" si="41"/>
        <v/>
      </c>
      <c r="G425" s="50"/>
      <c r="H425" s="53">
        <f t="shared" si="36"/>
        <v>0</v>
      </c>
    </row>
    <row r="426" spans="2:8" ht="12.75" hidden="1" customHeight="1">
      <c r="B426" s="46" t="str">
        <f t="shared" si="37"/>
        <v/>
      </c>
      <c r="C426" s="47" t="str">
        <f t="shared" si="38"/>
        <v/>
      </c>
      <c r="D426" s="52" t="str">
        <f t="shared" si="39"/>
        <v/>
      </c>
      <c r="E426" s="53" t="str">
        <f t="shared" si="40"/>
        <v/>
      </c>
      <c r="F426" s="53" t="str">
        <f t="shared" si="41"/>
        <v/>
      </c>
      <c r="G426" s="50"/>
      <c r="H426" s="53">
        <f t="shared" si="36"/>
        <v>0</v>
      </c>
    </row>
    <row r="427" spans="2:8" ht="12.75" hidden="1" customHeight="1">
      <c r="B427" s="46" t="str">
        <f t="shared" si="37"/>
        <v/>
      </c>
      <c r="C427" s="47" t="str">
        <f t="shared" si="38"/>
        <v/>
      </c>
      <c r="D427" s="52" t="str">
        <f t="shared" si="39"/>
        <v/>
      </c>
      <c r="E427" s="53" t="str">
        <f t="shared" si="40"/>
        <v/>
      </c>
      <c r="F427" s="53" t="str">
        <f t="shared" si="41"/>
        <v/>
      </c>
      <c r="G427" s="50"/>
      <c r="H427" s="53">
        <f t="shared" si="36"/>
        <v>0</v>
      </c>
    </row>
    <row r="428" spans="2:8" ht="12.75" hidden="1" customHeight="1">
      <c r="B428" s="46" t="str">
        <f t="shared" si="37"/>
        <v/>
      </c>
      <c r="C428" s="47" t="str">
        <f t="shared" si="38"/>
        <v/>
      </c>
      <c r="D428" s="52" t="str">
        <f t="shared" si="39"/>
        <v/>
      </c>
      <c r="E428" s="53" t="str">
        <f t="shared" si="40"/>
        <v/>
      </c>
      <c r="F428" s="53" t="str">
        <f t="shared" si="41"/>
        <v/>
      </c>
      <c r="G428" s="50"/>
      <c r="H428" s="53">
        <f t="shared" si="36"/>
        <v>0</v>
      </c>
    </row>
    <row r="429" spans="2:8" ht="12.75" hidden="1" customHeight="1">
      <c r="B429" s="46" t="str">
        <f t="shared" si="37"/>
        <v/>
      </c>
      <c r="C429" s="47" t="str">
        <f t="shared" si="38"/>
        <v/>
      </c>
      <c r="D429" s="52" t="str">
        <f t="shared" si="39"/>
        <v/>
      </c>
      <c r="E429" s="53" t="str">
        <f t="shared" si="40"/>
        <v/>
      </c>
      <c r="F429" s="53" t="str">
        <f t="shared" si="41"/>
        <v/>
      </c>
      <c r="G429" s="50"/>
      <c r="H429" s="53">
        <f t="shared" si="36"/>
        <v>0</v>
      </c>
    </row>
    <row r="430" spans="2:8" ht="12.75" hidden="1" customHeight="1">
      <c r="B430" s="46" t="str">
        <f t="shared" si="37"/>
        <v/>
      </c>
      <c r="C430" s="47" t="str">
        <f t="shared" si="38"/>
        <v/>
      </c>
      <c r="D430" s="52" t="str">
        <f t="shared" si="39"/>
        <v/>
      </c>
      <c r="E430" s="53" t="str">
        <f t="shared" si="40"/>
        <v/>
      </c>
      <c r="F430" s="53" t="str">
        <f t="shared" si="41"/>
        <v/>
      </c>
      <c r="G430" s="50"/>
      <c r="H430" s="53">
        <f t="shared" si="36"/>
        <v>0</v>
      </c>
    </row>
    <row r="431" spans="2:8" ht="12.75" hidden="1" customHeight="1">
      <c r="B431" s="46" t="str">
        <f t="shared" si="37"/>
        <v/>
      </c>
      <c r="C431" s="47" t="str">
        <f t="shared" si="38"/>
        <v/>
      </c>
      <c r="D431" s="52" t="str">
        <f t="shared" si="39"/>
        <v/>
      </c>
      <c r="E431" s="53" t="str">
        <f t="shared" si="40"/>
        <v/>
      </c>
      <c r="F431" s="53" t="str">
        <f t="shared" si="41"/>
        <v/>
      </c>
      <c r="G431" s="50"/>
      <c r="H431" s="53">
        <f t="shared" si="36"/>
        <v>0</v>
      </c>
    </row>
    <row r="432" spans="2:8" ht="12.75" hidden="1" customHeight="1">
      <c r="B432" s="46" t="str">
        <f t="shared" si="37"/>
        <v/>
      </c>
      <c r="C432" s="47" t="str">
        <f t="shared" si="38"/>
        <v/>
      </c>
      <c r="D432" s="52" t="str">
        <f t="shared" si="39"/>
        <v/>
      </c>
      <c r="E432" s="53" t="str">
        <f t="shared" si="40"/>
        <v/>
      </c>
      <c r="F432" s="53" t="str">
        <f t="shared" si="41"/>
        <v/>
      </c>
      <c r="G432" s="50"/>
      <c r="H432" s="53">
        <f t="shared" si="36"/>
        <v>0</v>
      </c>
    </row>
    <row r="433" spans="2:8" ht="12.75" hidden="1" customHeight="1">
      <c r="B433" s="46" t="str">
        <f t="shared" si="37"/>
        <v/>
      </c>
      <c r="C433" s="47" t="str">
        <f t="shared" si="38"/>
        <v/>
      </c>
      <c r="D433" s="52" t="str">
        <f t="shared" si="39"/>
        <v/>
      </c>
      <c r="E433" s="53" t="str">
        <f t="shared" si="40"/>
        <v/>
      </c>
      <c r="F433" s="53" t="str">
        <f t="shared" si="41"/>
        <v/>
      </c>
      <c r="G433" s="50"/>
      <c r="H433" s="53">
        <f t="shared" si="36"/>
        <v>0</v>
      </c>
    </row>
    <row r="434" spans="2:8" ht="12.75" hidden="1" customHeight="1">
      <c r="B434" s="46" t="str">
        <f t="shared" si="37"/>
        <v/>
      </c>
      <c r="C434" s="47" t="str">
        <f t="shared" si="38"/>
        <v/>
      </c>
      <c r="D434" s="52" t="str">
        <f t="shared" si="39"/>
        <v/>
      </c>
      <c r="E434" s="53" t="str">
        <f t="shared" si="40"/>
        <v/>
      </c>
      <c r="F434" s="53" t="str">
        <f t="shared" si="41"/>
        <v/>
      </c>
      <c r="G434" s="50"/>
      <c r="H434" s="53">
        <f t="shared" si="36"/>
        <v>0</v>
      </c>
    </row>
    <row r="435" spans="2:8" ht="12.75" hidden="1" customHeight="1">
      <c r="B435" s="46" t="str">
        <f t="shared" si="37"/>
        <v/>
      </c>
      <c r="C435" s="47" t="str">
        <f t="shared" si="38"/>
        <v/>
      </c>
      <c r="D435" s="52" t="str">
        <f t="shared" si="39"/>
        <v/>
      </c>
      <c r="E435" s="53" t="str">
        <f t="shared" si="40"/>
        <v/>
      </c>
      <c r="F435" s="53" t="str">
        <f t="shared" si="41"/>
        <v/>
      </c>
      <c r="G435" s="50"/>
      <c r="H435" s="53">
        <f t="shared" si="36"/>
        <v>0</v>
      </c>
    </row>
    <row r="436" spans="2:8" ht="12.75" hidden="1" customHeight="1">
      <c r="B436" s="46" t="str">
        <f t="shared" si="37"/>
        <v/>
      </c>
      <c r="C436" s="47" t="str">
        <f t="shared" si="38"/>
        <v/>
      </c>
      <c r="D436" s="52" t="str">
        <f t="shared" si="39"/>
        <v/>
      </c>
      <c r="E436" s="53" t="str">
        <f t="shared" si="40"/>
        <v/>
      </c>
      <c r="F436" s="53" t="str">
        <f t="shared" si="41"/>
        <v/>
      </c>
      <c r="G436" s="50"/>
      <c r="H436" s="53">
        <f t="shared" si="36"/>
        <v>0</v>
      </c>
    </row>
    <row r="437" spans="2:8" ht="12.75" hidden="1" customHeight="1">
      <c r="B437" s="46" t="str">
        <f t="shared" si="37"/>
        <v/>
      </c>
      <c r="C437" s="47" t="str">
        <f t="shared" si="38"/>
        <v/>
      </c>
      <c r="D437" s="52" t="str">
        <f t="shared" si="39"/>
        <v/>
      </c>
      <c r="E437" s="53" t="str">
        <f t="shared" si="40"/>
        <v/>
      </c>
      <c r="F437" s="53" t="str">
        <f t="shared" si="41"/>
        <v/>
      </c>
      <c r="G437" s="50"/>
      <c r="H437" s="53">
        <f t="shared" si="36"/>
        <v>0</v>
      </c>
    </row>
    <row r="438" spans="2:8" ht="12.75" hidden="1" customHeight="1">
      <c r="B438" s="46" t="str">
        <f t="shared" si="37"/>
        <v/>
      </c>
      <c r="C438" s="47" t="str">
        <f t="shared" si="38"/>
        <v/>
      </c>
      <c r="D438" s="52" t="str">
        <f t="shared" si="39"/>
        <v/>
      </c>
      <c r="E438" s="53" t="str">
        <f t="shared" si="40"/>
        <v/>
      </c>
      <c r="F438" s="53" t="str">
        <f t="shared" si="41"/>
        <v/>
      </c>
      <c r="G438" s="50"/>
      <c r="H438" s="53">
        <f t="shared" si="36"/>
        <v>0</v>
      </c>
    </row>
    <row r="439" spans="2:8" ht="12.75" hidden="1" customHeight="1">
      <c r="B439" s="46" t="str">
        <f t="shared" si="37"/>
        <v/>
      </c>
      <c r="C439" s="47" t="str">
        <f t="shared" si="38"/>
        <v/>
      </c>
      <c r="D439" s="52" t="str">
        <f t="shared" si="39"/>
        <v/>
      </c>
      <c r="E439" s="53" t="str">
        <f t="shared" si="40"/>
        <v/>
      </c>
      <c r="F439" s="53" t="str">
        <f t="shared" si="41"/>
        <v/>
      </c>
      <c r="G439" s="50"/>
      <c r="H439" s="53">
        <f t="shared" si="36"/>
        <v>0</v>
      </c>
    </row>
    <row r="440" spans="2:8" ht="12.75" hidden="1" customHeight="1">
      <c r="B440" s="46" t="str">
        <f t="shared" si="37"/>
        <v/>
      </c>
      <c r="C440" s="47" t="str">
        <f t="shared" si="38"/>
        <v/>
      </c>
      <c r="D440" s="52" t="str">
        <f t="shared" si="39"/>
        <v/>
      </c>
      <c r="E440" s="53" t="str">
        <f t="shared" si="40"/>
        <v/>
      </c>
      <c r="F440" s="53" t="str">
        <f t="shared" si="41"/>
        <v/>
      </c>
      <c r="G440" s="50"/>
      <c r="H440" s="53">
        <f t="shared" si="36"/>
        <v>0</v>
      </c>
    </row>
    <row r="441" spans="2:8" ht="12.75" hidden="1" customHeight="1">
      <c r="B441" s="46" t="str">
        <f t="shared" si="37"/>
        <v/>
      </c>
      <c r="C441" s="47" t="str">
        <f t="shared" si="38"/>
        <v/>
      </c>
      <c r="D441" s="52" t="str">
        <f t="shared" si="39"/>
        <v/>
      </c>
      <c r="E441" s="53" t="str">
        <f t="shared" si="40"/>
        <v/>
      </c>
      <c r="F441" s="53" t="str">
        <f t="shared" si="41"/>
        <v/>
      </c>
      <c r="G441" s="50"/>
      <c r="H441" s="53">
        <f t="shared" si="36"/>
        <v>0</v>
      </c>
    </row>
    <row r="442" spans="2:8" ht="12.75" hidden="1" customHeight="1">
      <c r="B442" s="46" t="str">
        <f t="shared" si="37"/>
        <v/>
      </c>
      <c r="C442" s="47" t="str">
        <f t="shared" si="38"/>
        <v/>
      </c>
      <c r="D442" s="52" t="str">
        <f t="shared" si="39"/>
        <v/>
      </c>
      <c r="E442" s="53" t="str">
        <f t="shared" si="40"/>
        <v/>
      </c>
      <c r="F442" s="53" t="str">
        <f t="shared" si="41"/>
        <v/>
      </c>
      <c r="G442" s="50"/>
      <c r="H442" s="53">
        <f t="shared" si="36"/>
        <v>0</v>
      </c>
    </row>
    <row r="443" spans="2:8" ht="12.75" hidden="1" customHeight="1">
      <c r="B443" s="46" t="str">
        <f t="shared" si="37"/>
        <v/>
      </c>
      <c r="C443" s="47" t="str">
        <f t="shared" si="38"/>
        <v/>
      </c>
      <c r="D443" s="52" t="str">
        <f t="shared" si="39"/>
        <v/>
      </c>
      <c r="E443" s="53" t="str">
        <f t="shared" si="40"/>
        <v/>
      </c>
      <c r="F443" s="53" t="str">
        <f t="shared" si="41"/>
        <v/>
      </c>
      <c r="G443" s="50"/>
      <c r="H443" s="53">
        <f t="shared" si="36"/>
        <v>0</v>
      </c>
    </row>
    <row r="444" spans="2:8" ht="12.75" hidden="1" customHeight="1">
      <c r="B444" s="46" t="str">
        <f t="shared" si="37"/>
        <v/>
      </c>
      <c r="C444" s="47" t="str">
        <f t="shared" si="38"/>
        <v/>
      </c>
      <c r="D444" s="52" t="str">
        <f t="shared" si="39"/>
        <v/>
      </c>
      <c r="E444" s="53" t="str">
        <f t="shared" si="40"/>
        <v/>
      </c>
      <c r="F444" s="53" t="str">
        <f t="shared" si="41"/>
        <v/>
      </c>
      <c r="G444" s="50"/>
      <c r="H444" s="53">
        <f t="shared" si="36"/>
        <v>0</v>
      </c>
    </row>
    <row r="445" spans="2:8" ht="12.75" hidden="1" customHeight="1">
      <c r="B445" s="46" t="str">
        <f t="shared" si="37"/>
        <v/>
      </c>
      <c r="C445" s="47" t="str">
        <f t="shared" si="38"/>
        <v/>
      </c>
      <c r="D445" s="52" t="str">
        <f t="shared" si="39"/>
        <v/>
      </c>
      <c r="E445" s="53" t="str">
        <f t="shared" si="40"/>
        <v/>
      </c>
      <c r="F445" s="53" t="str">
        <f t="shared" si="41"/>
        <v/>
      </c>
      <c r="G445" s="50"/>
      <c r="H445" s="53">
        <f t="shared" si="36"/>
        <v>0</v>
      </c>
    </row>
    <row r="446" spans="2:8" ht="12.75" hidden="1" customHeight="1">
      <c r="B446" s="46" t="str">
        <f t="shared" si="37"/>
        <v/>
      </c>
      <c r="C446" s="47" t="str">
        <f t="shared" si="38"/>
        <v/>
      </c>
      <c r="D446" s="52" t="str">
        <f t="shared" si="39"/>
        <v/>
      </c>
      <c r="E446" s="53" t="str">
        <f t="shared" si="40"/>
        <v/>
      </c>
      <c r="F446" s="53" t="str">
        <f t="shared" si="41"/>
        <v/>
      </c>
      <c r="G446" s="50"/>
      <c r="H446" s="53">
        <f t="shared" si="36"/>
        <v>0</v>
      </c>
    </row>
    <row r="447" spans="2:8" ht="12.75" hidden="1" customHeight="1">
      <c r="B447" s="46" t="str">
        <f t="shared" si="37"/>
        <v/>
      </c>
      <c r="C447" s="47" t="str">
        <f t="shared" si="38"/>
        <v/>
      </c>
      <c r="D447" s="52" t="str">
        <f t="shared" si="39"/>
        <v/>
      </c>
      <c r="E447" s="53" t="str">
        <f t="shared" si="40"/>
        <v/>
      </c>
      <c r="F447" s="53" t="str">
        <f t="shared" si="41"/>
        <v/>
      </c>
      <c r="G447" s="50"/>
      <c r="H447" s="53">
        <f t="shared" si="36"/>
        <v>0</v>
      </c>
    </row>
    <row r="448" spans="2:8" ht="12.75" hidden="1" customHeight="1">
      <c r="B448" s="46" t="str">
        <f t="shared" si="37"/>
        <v/>
      </c>
      <c r="C448" s="47" t="str">
        <f t="shared" si="38"/>
        <v/>
      </c>
      <c r="D448" s="52" t="str">
        <f t="shared" si="39"/>
        <v/>
      </c>
      <c r="E448" s="53" t="str">
        <f t="shared" si="40"/>
        <v/>
      </c>
      <c r="F448" s="53" t="str">
        <f t="shared" si="41"/>
        <v/>
      </c>
      <c r="G448" s="50"/>
      <c r="H448" s="53">
        <f t="shared" si="36"/>
        <v>0</v>
      </c>
    </row>
    <row r="449" spans="2:8" ht="12.75" hidden="1" customHeight="1">
      <c r="B449" s="46" t="str">
        <f t="shared" si="37"/>
        <v/>
      </c>
      <c r="C449" s="47" t="str">
        <f t="shared" si="38"/>
        <v/>
      </c>
      <c r="D449" s="52" t="str">
        <f t="shared" si="39"/>
        <v/>
      </c>
      <c r="E449" s="53" t="str">
        <f t="shared" si="40"/>
        <v/>
      </c>
      <c r="F449" s="53" t="str">
        <f t="shared" si="41"/>
        <v/>
      </c>
      <c r="G449" s="50"/>
      <c r="H449" s="53">
        <f t="shared" si="36"/>
        <v>0</v>
      </c>
    </row>
    <row r="450" spans="2:8" ht="12.75" hidden="1" customHeight="1">
      <c r="B450" s="46" t="str">
        <f t="shared" si="37"/>
        <v/>
      </c>
      <c r="C450" s="47" t="str">
        <f t="shared" si="38"/>
        <v/>
      </c>
      <c r="D450" s="52" t="str">
        <f t="shared" si="39"/>
        <v/>
      </c>
      <c r="E450" s="53" t="str">
        <f t="shared" si="40"/>
        <v/>
      </c>
      <c r="F450" s="53" t="str">
        <f t="shared" si="41"/>
        <v/>
      </c>
      <c r="G450" s="50"/>
      <c r="H450" s="53">
        <f t="shared" si="36"/>
        <v>0</v>
      </c>
    </row>
    <row r="451" spans="2:8" ht="12.75" hidden="1" customHeight="1">
      <c r="B451" s="46" t="str">
        <f t="shared" si="37"/>
        <v/>
      </c>
      <c r="C451" s="47" t="str">
        <f t="shared" si="38"/>
        <v/>
      </c>
      <c r="D451" s="52" t="str">
        <f t="shared" si="39"/>
        <v/>
      </c>
      <c r="E451" s="53" t="str">
        <f t="shared" si="40"/>
        <v/>
      </c>
      <c r="F451" s="53" t="str">
        <f t="shared" si="41"/>
        <v/>
      </c>
      <c r="G451" s="50"/>
      <c r="H451" s="53">
        <f t="shared" si="36"/>
        <v>0</v>
      </c>
    </row>
    <row r="452" spans="2:8" ht="12.75" hidden="1" customHeight="1">
      <c r="B452" s="46" t="str">
        <f t="shared" si="37"/>
        <v/>
      </c>
      <c r="C452" s="47" t="str">
        <f t="shared" si="38"/>
        <v/>
      </c>
      <c r="D452" s="52" t="str">
        <f t="shared" si="39"/>
        <v/>
      </c>
      <c r="E452" s="53" t="str">
        <f t="shared" si="40"/>
        <v/>
      </c>
      <c r="F452" s="53" t="str">
        <f t="shared" si="41"/>
        <v/>
      </c>
      <c r="G452" s="50"/>
      <c r="H452" s="53">
        <f t="shared" si="36"/>
        <v>0</v>
      </c>
    </row>
    <row r="453" spans="2:8" ht="12.75" hidden="1" customHeight="1">
      <c r="B453" s="46" t="str">
        <f t="shared" si="37"/>
        <v/>
      </c>
      <c r="C453" s="47" t="str">
        <f t="shared" si="38"/>
        <v/>
      </c>
      <c r="D453" s="52" t="str">
        <f t="shared" si="39"/>
        <v/>
      </c>
      <c r="E453" s="53" t="str">
        <f t="shared" si="40"/>
        <v/>
      </c>
      <c r="F453" s="53" t="str">
        <f t="shared" si="41"/>
        <v/>
      </c>
      <c r="G453" s="50"/>
      <c r="H453" s="53">
        <f t="shared" si="36"/>
        <v>0</v>
      </c>
    </row>
    <row r="454" spans="2:8" ht="12.75" hidden="1" customHeight="1">
      <c r="B454" s="46" t="str">
        <f t="shared" si="37"/>
        <v/>
      </c>
      <c r="C454" s="47" t="str">
        <f t="shared" si="38"/>
        <v/>
      </c>
      <c r="D454" s="52" t="str">
        <f t="shared" si="39"/>
        <v/>
      </c>
      <c r="E454" s="53" t="str">
        <f t="shared" si="40"/>
        <v/>
      </c>
      <c r="F454" s="53" t="str">
        <f t="shared" si="41"/>
        <v/>
      </c>
      <c r="G454" s="50"/>
      <c r="H454" s="53">
        <f t="shared" si="36"/>
        <v>0</v>
      </c>
    </row>
    <row r="455" spans="2:8" ht="12.75" hidden="1" customHeight="1">
      <c r="B455" s="46" t="str">
        <f t="shared" si="37"/>
        <v/>
      </c>
      <c r="C455" s="47" t="str">
        <f t="shared" si="38"/>
        <v/>
      </c>
      <c r="D455" s="52" t="str">
        <f t="shared" si="39"/>
        <v/>
      </c>
      <c r="E455" s="53" t="str">
        <f t="shared" si="40"/>
        <v/>
      </c>
      <c r="F455" s="53" t="str">
        <f t="shared" si="41"/>
        <v/>
      </c>
      <c r="G455" s="50"/>
      <c r="H455" s="53">
        <f t="shared" si="36"/>
        <v>0</v>
      </c>
    </row>
    <row r="456" spans="2:8" ht="12.75" hidden="1" customHeight="1">
      <c r="B456" s="46" t="str">
        <f t="shared" si="37"/>
        <v/>
      </c>
      <c r="C456" s="47" t="str">
        <f t="shared" si="38"/>
        <v/>
      </c>
      <c r="D456" s="52" t="str">
        <f t="shared" si="39"/>
        <v/>
      </c>
      <c r="E456" s="53" t="str">
        <f t="shared" si="40"/>
        <v/>
      </c>
      <c r="F456" s="53" t="str">
        <f t="shared" si="41"/>
        <v/>
      </c>
      <c r="G456" s="50"/>
      <c r="H456" s="53">
        <f t="shared" si="36"/>
        <v>0</v>
      </c>
    </row>
    <row r="457" spans="2:8" ht="12.75" hidden="1" customHeight="1">
      <c r="B457" s="46" t="str">
        <f t="shared" si="37"/>
        <v/>
      </c>
      <c r="C457" s="47" t="str">
        <f t="shared" si="38"/>
        <v/>
      </c>
      <c r="D457" s="52" t="str">
        <f t="shared" si="39"/>
        <v/>
      </c>
      <c r="E457" s="53" t="str">
        <f t="shared" si="40"/>
        <v/>
      </c>
      <c r="F457" s="53" t="str">
        <f t="shared" si="41"/>
        <v/>
      </c>
      <c r="G457" s="50"/>
      <c r="H457" s="53">
        <f t="shared" si="36"/>
        <v>0</v>
      </c>
    </row>
    <row r="458" spans="2:8" ht="12.75" hidden="1" customHeight="1">
      <c r="B458" s="46" t="str">
        <f t="shared" si="37"/>
        <v/>
      </c>
      <c r="C458" s="47" t="str">
        <f t="shared" si="38"/>
        <v/>
      </c>
      <c r="D458" s="52" t="str">
        <f t="shared" si="39"/>
        <v/>
      </c>
      <c r="E458" s="53" t="str">
        <f t="shared" si="40"/>
        <v/>
      </c>
      <c r="F458" s="53" t="str">
        <f t="shared" si="41"/>
        <v/>
      </c>
      <c r="G458" s="50"/>
      <c r="H458" s="53">
        <f t="shared" si="36"/>
        <v>0</v>
      </c>
    </row>
    <row r="459" spans="2:8" ht="12.75" hidden="1" customHeight="1">
      <c r="B459" s="46" t="str">
        <f t="shared" si="37"/>
        <v/>
      </c>
      <c r="C459" s="47" t="str">
        <f t="shared" si="38"/>
        <v/>
      </c>
      <c r="D459" s="52" t="str">
        <f t="shared" si="39"/>
        <v/>
      </c>
      <c r="E459" s="53" t="str">
        <f t="shared" si="40"/>
        <v/>
      </c>
      <c r="F459" s="53" t="str">
        <f t="shared" si="41"/>
        <v/>
      </c>
      <c r="G459" s="50"/>
      <c r="H459" s="53">
        <f t="shared" si="36"/>
        <v>0</v>
      </c>
    </row>
    <row r="460" spans="2:8" ht="12.75" hidden="1" customHeight="1">
      <c r="B460" s="46" t="str">
        <f t="shared" si="37"/>
        <v/>
      </c>
      <c r="C460" s="47" t="str">
        <f t="shared" si="38"/>
        <v/>
      </c>
      <c r="D460" s="52" t="str">
        <f t="shared" si="39"/>
        <v/>
      </c>
      <c r="E460" s="53" t="str">
        <f t="shared" si="40"/>
        <v/>
      </c>
      <c r="F460" s="53" t="str">
        <f t="shared" si="41"/>
        <v/>
      </c>
      <c r="G460" s="50"/>
      <c r="H460" s="53">
        <f t="shared" si="36"/>
        <v>0</v>
      </c>
    </row>
    <row r="461" spans="2:8" ht="12.75" hidden="1" customHeight="1">
      <c r="B461" s="46" t="str">
        <f t="shared" si="37"/>
        <v/>
      </c>
      <c r="C461" s="47" t="str">
        <f t="shared" si="38"/>
        <v/>
      </c>
      <c r="D461" s="52" t="str">
        <f t="shared" si="39"/>
        <v/>
      </c>
      <c r="E461" s="53" t="str">
        <f t="shared" si="40"/>
        <v/>
      </c>
      <c r="F461" s="53" t="str">
        <f t="shared" si="41"/>
        <v/>
      </c>
      <c r="G461" s="50"/>
      <c r="H461" s="53">
        <f t="shared" si="36"/>
        <v>0</v>
      </c>
    </row>
    <row r="462" spans="2:8" ht="12.75" hidden="1" customHeight="1">
      <c r="B462" s="46" t="str">
        <f t="shared" si="37"/>
        <v/>
      </c>
      <c r="C462" s="47" t="str">
        <f t="shared" si="38"/>
        <v/>
      </c>
      <c r="D462" s="52" t="str">
        <f t="shared" si="39"/>
        <v/>
      </c>
      <c r="E462" s="53" t="str">
        <f t="shared" si="40"/>
        <v/>
      </c>
      <c r="F462" s="53" t="str">
        <f t="shared" si="41"/>
        <v/>
      </c>
      <c r="G462" s="50"/>
      <c r="H462" s="53">
        <f t="shared" si="36"/>
        <v>0</v>
      </c>
    </row>
    <row r="463" spans="2:8" ht="12.75" hidden="1" customHeight="1">
      <c r="B463" s="46" t="str">
        <f t="shared" si="37"/>
        <v/>
      </c>
      <c r="C463" s="47" t="str">
        <f t="shared" si="38"/>
        <v/>
      </c>
      <c r="D463" s="52" t="str">
        <f t="shared" si="39"/>
        <v/>
      </c>
      <c r="E463" s="53" t="str">
        <f t="shared" si="40"/>
        <v/>
      </c>
      <c r="F463" s="53" t="str">
        <f t="shared" si="41"/>
        <v/>
      </c>
      <c r="G463" s="50"/>
      <c r="H463" s="53">
        <f t="shared" si="36"/>
        <v>0</v>
      </c>
    </row>
    <row r="464" spans="2:8" ht="12.75" hidden="1" customHeight="1">
      <c r="B464" s="46" t="str">
        <f t="shared" si="37"/>
        <v/>
      </c>
      <c r="C464" s="47" t="str">
        <f t="shared" si="38"/>
        <v/>
      </c>
      <c r="D464" s="52" t="str">
        <f t="shared" si="39"/>
        <v/>
      </c>
      <c r="E464" s="53" t="str">
        <f t="shared" si="40"/>
        <v/>
      </c>
      <c r="F464" s="53" t="str">
        <f t="shared" si="41"/>
        <v/>
      </c>
      <c r="G464" s="50"/>
      <c r="H464" s="53">
        <f t="shared" si="36"/>
        <v>0</v>
      </c>
    </row>
    <row r="465" spans="2:8" ht="12.75" hidden="1" customHeight="1">
      <c r="B465" s="46" t="str">
        <f t="shared" si="37"/>
        <v/>
      </c>
      <c r="C465" s="47" t="str">
        <f t="shared" si="38"/>
        <v/>
      </c>
      <c r="D465" s="52" t="str">
        <f t="shared" si="39"/>
        <v/>
      </c>
      <c r="E465" s="53" t="str">
        <f t="shared" si="40"/>
        <v/>
      </c>
      <c r="F465" s="53" t="str">
        <f t="shared" si="41"/>
        <v/>
      </c>
      <c r="G465" s="50"/>
      <c r="H465" s="53">
        <f t="shared" si="36"/>
        <v>0</v>
      </c>
    </row>
    <row r="466" spans="2:8" ht="12.75" hidden="1" customHeight="1">
      <c r="B466" s="46" t="str">
        <f t="shared" si="37"/>
        <v/>
      </c>
      <c r="C466" s="47" t="str">
        <f t="shared" si="38"/>
        <v/>
      </c>
      <c r="D466" s="52" t="str">
        <f t="shared" si="39"/>
        <v/>
      </c>
      <c r="E466" s="53" t="str">
        <f t="shared" si="40"/>
        <v/>
      </c>
      <c r="F466" s="53" t="str">
        <f t="shared" si="41"/>
        <v/>
      </c>
      <c r="G466" s="50"/>
      <c r="H466" s="53">
        <f t="shared" si="36"/>
        <v>0</v>
      </c>
    </row>
    <row r="467" spans="2:8" ht="12.75" hidden="1" customHeight="1">
      <c r="B467" s="46" t="str">
        <f t="shared" si="37"/>
        <v/>
      </c>
      <c r="C467" s="47" t="str">
        <f t="shared" si="38"/>
        <v/>
      </c>
      <c r="D467" s="52" t="str">
        <f t="shared" si="39"/>
        <v/>
      </c>
      <c r="E467" s="53" t="str">
        <f t="shared" si="40"/>
        <v/>
      </c>
      <c r="F467" s="53" t="str">
        <f t="shared" si="41"/>
        <v/>
      </c>
      <c r="G467" s="50"/>
      <c r="H467" s="53">
        <f t="shared" si="36"/>
        <v>0</v>
      </c>
    </row>
    <row r="468" spans="2:8" ht="12.75" hidden="1" customHeight="1">
      <c r="B468" s="46" t="str">
        <f t="shared" si="37"/>
        <v/>
      </c>
      <c r="C468" s="47" t="str">
        <f t="shared" si="38"/>
        <v/>
      </c>
      <c r="D468" s="52" t="str">
        <f t="shared" si="39"/>
        <v/>
      </c>
      <c r="E468" s="53" t="str">
        <f t="shared" si="40"/>
        <v/>
      </c>
      <c r="F468" s="53" t="str">
        <f t="shared" si="41"/>
        <v/>
      </c>
      <c r="G468" s="50"/>
      <c r="H468" s="53">
        <f t="shared" si="36"/>
        <v>0</v>
      </c>
    </row>
    <row r="469" spans="2:8" ht="12.75" hidden="1" customHeight="1">
      <c r="B469" s="46" t="str">
        <f t="shared" si="37"/>
        <v/>
      </c>
      <c r="C469" s="47" t="str">
        <f t="shared" si="38"/>
        <v/>
      </c>
      <c r="D469" s="52" t="str">
        <f t="shared" si="39"/>
        <v/>
      </c>
      <c r="E469" s="53" t="str">
        <f t="shared" si="40"/>
        <v/>
      </c>
      <c r="F469" s="53" t="str">
        <f t="shared" si="41"/>
        <v/>
      </c>
      <c r="G469" s="50"/>
      <c r="H469" s="53">
        <f t="shared" si="36"/>
        <v>0</v>
      </c>
    </row>
    <row r="470" spans="2:8" ht="12.75" hidden="1" customHeight="1">
      <c r="B470" s="46" t="str">
        <f t="shared" si="37"/>
        <v/>
      </c>
      <c r="C470" s="47" t="str">
        <f t="shared" si="38"/>
        <v/>
      </c>
      <c r="D470" s="52" t="str">
        <f t="shared" si="39"/>
        <v/>
      </c>
      <c r="E470" s="53" t="str">
        <f t="shared" si="40"/>
        <v/>
      </c>
      <c r="F470" s="53" t="str">
        <f t="shared" si="41"/>
        <v/>
      </c>
      <c r="G470" s="50"/>
      <c r="H470" s="53">
        <f t="shared" si="36"/>
        <v>0</v>
      </c>
    </row>
    <row r="471" spans="2:8" ht="12.75" hidden="1" customHeight="1">
      <c r="B471" s="46" t="str">
        <f t="shared" si="37"/>
        <v/>
      </c>
      <c r="C471" s="47" t="str">
        <f t="shared" si="38"/>
        <v/>
      </c>
      <c r="D471" s="52" t="str">
        <f t="shared" si="39"/>
        <v/>
      </c>
      <c r="E471" s="53" t="str">
        <f t="shared" si="40"/>
        <v/>
      </c>
      <c r="F471" s="53" t="str">
        <f t="shared" si="41"/>
        <v/>
      </c>
      <c r="G471" s="50"/>
      <c r="H471" s="53">
        <f t="shared" si="36"/>
        <v>0</v>
      </c>
    </row>
    <row r="472" spans="2:8" ht="12.75" hidden="1" customHeight="1">
      <c r="B472" s="46" t="str">
        <f t="shared" si="37"/>
        <v/>
      </c>
      <c r="C472" s="47" t="str">
        <f t="shared" si="38"/>
        <v/>
      </c>
      <c r="D472" s="52" t="str">
        <f t="shared" si="39"/>
        <v/>
      </c>
      <c r="E472" s="53" t="str">
        <f t="shared" si="40"/>
        <v/>
      </c>
      <c r="F472" s="53" t="str">
        <f t="shared" si="41"/>
        <v/>
      </c>
      <c r="G472" s="50"/>
      <c r="H472" s="53">
        <f t="shared" si="36"/>
        <v>0</v>
      </c>
    </row>
    <row r="473" spans="2:8" ht="12.75" hidden="1" customHeight="1">
      <c r="B473" s="46" t="str">
        <f t="shared" si="37"/>
        <v/>
      </c>
      <c r="C473" s="47" t="str">
        <f t="shared" si="38"/>
        <v/>
      </c>
      <c r="D473" s="52" t="str">
        <f t="shared" si="39"/>
        <v/>
      </c>
      <c r="E473" s="53" t="str">
        <f t="shared" si="40"/>
        <v/>
      </c>
      <c r="F473" s="53" t="str">
        <f t="shared" si="41"/>
        <v/>
      </c>
      <c r="G473" s="50"/>
      <c r="H473" s="53">
        <f t="shared" ref="H473:H536" si="42">IF(B473="",0,ROUND(H472-E473-G473,2))</f>
        <v>0</v>
      </c>
    </row>
    <row r="474" spans="2:8" ht="12.75" hidden="1" customHeight="1">
      <c r="B474" s="46" t="str">
        <f t="shared" ref="B474:B537" si="43">IF(B473&lt;$D$16,IF(H473&gt;0,B473+1,""),"")</f>
        <v/>
      </c>
      <c r="C474" s="47" t="str">
        <f t="shared" ref="C474:C537" si="44">IF(B474="","",IF(B474&lt;=$D$16,IF(payments_per_year=26,DATE(YEAR(start_date),MONTH(start_date),DAY(start_date)+14*B474),IF(payments_per_year=52,DATE(YEAR(start_date),MONTH(start_date),DAY(start_date)+7*B474),DATE(YEAR(start_date),MONTH(start_date)+B474*12/$D$11,DAY(start_date)))),""))</f>
        <v/>
      </c>
      <c r="D474" s="52" t="str">
        <f t="shared" ref="D474:D537" si="45">IF(C474="","",IF($D$15+F474&gt;H473,ROUND(H473+F474,2),$D$15))</f>
        <v/>
      </c>
      <c r="E474" s="53" t="str">
        <f t="shared" ref="E474:E537" si="46">IF(C474="","",D474-F474)</f>
        <v/>
      </c>
      <c r="F474" s="53" t="str">
        <f t="shared" ref="F474:F537" si="47">IF(C474="","",ROUND(H473*$D$9/payments_per_year,2))</f>
        <v/>
      </c>
      <c r="G474" s="50"/>
      <c r="H474" s="53">
        <f t="shared" si="42"/>
        <v>0</v>
      </c>
    </row>
    <row r="475" spans="2:8" ht="12.75" hidden="1" customHeight="1">
      <c r="B475" s="46" t="str">
        <f t="shared" si="43"/>
        <v/>
      </c>
      <c r="C475" s="47" t="str">
        <f t="shared" si="44"/>
        <v/>
      </c>
      <c r="D475" s="52" t="str">
        <f t="shared" si="45"/>
        <v/>
      </c>
      <c r="E475" s="53" t="str">
        <f t="shared" si="46"/>
        <v/>
      </c>
      <c r="F475" s="53" t="str">
        <f t="shared" si="47"/>
        <v/>
      </c>
      <c r="G475" s="50"/>
      <c r="H475" s="53">
        <f t="shared" si="42"/>
        <v>0</v>
      </c>
    </row>
    <row r="476" spans="2:8" ht="12.75" hidden="1" customHeight="1">
      <c r="B476" s="46" t="str">
        <f t="shared" si="43"/>
        <v/>
      </c>
      <c r="C476" s="47" t="str">
        <f t="shared" si="44"/>
        <v/>
      </c>
      <c r="D476" s="52" t="str">
        <f t="shared" si="45"/>
        <v/>
      </c>
      <c r="E476" s="53" t="str">
        <f t="shared" si="46"/>
        <v/>
      </c>
      <c r="F476" s="53" t="str">
        <f t="shared" si="47"/>
        <v/>
      </c>
      <c r="G476" s="50"/>
      <c r="H476" s="53">
        <f t="shared" si="42"/>
        <v>0</v>
      </c>
    </row>
    <row r="477" spans="2:8" ht="12.75" hidden="1" customHeight="1">
      <c r="B477" s="46" t="str">
        <f t="shared" si="43"/>
        <v/>
      </c>
      <c r="C477" s="47" t="str">
        <f t="shared" si="44"/>
        <v/>
      </c>
      <c r="D477" s="52" t="str">
        <f t="shared" si="45"/>
        <v/>
      </c>
      <c r="E477" s="53" t="str">
        <f t="shared" si="46"/>
        <v/>
      </c>
      <c r="F477" s="53" t="str">
        <f t="shared" si="47"/>
        <v/>
      </c>
      <c r="G477" s="50"/>
      <c r="H477" s="53">
        <f t="shared" si="42"/>
        <v>0</v>
      </c>
    </row>
    <row r="478" spans="2:8" ht="12.75" hidden="1" customHeight="1">
      <c r="B478" s="46" t="str">
        <f t="shared" si="43"/>
        <v/>
      </c>
      <c r="C478" s="47" t="str">
        <f t="shared" si="44"/>
        <v/>
      </c>
      <c r="D478" s="52" t="str">
        <f t="shared" si="45"/>
        <v/>
      </c>
      <c r="E478" s="53" t="str">
        <f t="shared" si="46"/>
        <v/>
      </c>
      <c r="F478" s="53" t="str">
        <f t="shared" si="47"/>
        <v/>
      </c>
      <c r="G478" s="50"/>
      <c r="H478" s="53">
        <f t="shared" si="42"/>
        <v>0</v>
      </c>
    </row>
    <row r="479" spans="2:8" ht="12.75" hidden="1" customHeight="1">
      <c r="B479" s="46" t="str">
        <f t="shared" si="43"/>
        <v/>
      </c>
      <c r="C479" s="47" t="str">
        <f t="shared" si="44"/>
        <v/>
      </c>
      <c r="D479" s="52" t="str">
        <f t="shared" si="45"/>
        <v/>
      </c>
      <c r="E479" s="53" t="str">
        <f t="shared" si="46"/>
        <v/>
      </c>
      <c r="F479" s="53" t="str">
        <f t="shared" si="47"/>
        <v/>
      </c>
      <c r="G479" s="50"/>
      <c r="H479" s="53">
        <f t="shared" si="42"/>
        <v>0</v>
      </c>
    </row>
    <row r="480" spans="2:8" ht="12.75" hidden="1" customHeight="1">
      <c r="B480" s="46" t="str">
        <f t="shared" si="43"/>
        <v/>
      </c>
      <c r="C480" s="47" t="str">
        <f t="shared" si="44"/>
        <v/>
      </c>
      <c r="D480" s="52" t="str">
        <f t="shared" si="45"/>
        <v/>
      </c>
      <c r="E480" s="53" t="str">
        <f t="shared" si="46"/>
        <v/>
      </c>
      <c r="F480" s="53" t="str">
        <f t="shared" si="47"/>
        <v/>
      </c>
      <c r="G480" s="50"/>
      <c r="H480" s="53">
        <f t="shared" si="42"/>
        <v>0</v>
      </c>
    </row>
    <row r="481" spans="2:8" ht="12.75" hidden="1" customHeight="1">
      <c r="B481" s="46" t="str">
        <f t="shared" si="43"/>
        <v/>
      </c>
      <c r="C481" s="47" t="str">
        <f t="shared" si="44"/>
        <v/>
      </c>
      <c r="D481" s="52" t="str">
        <f t="shared" si="45"/>
        <v/>
      </c>
      <c r="E481" s="53" t="str">
        <f t="shared" si="46"/>
        <v/>
      </c>
      <c r="F481" s="53" t="str">
        <f t="shared" si="47"/>
        <v/>
      </c>
      <c r="G481" s="50"/>
      <c r="H481" s="53">
        <f t="shared" si="42"/>
        <v>0</v>
      </c>
    </row>
    <row r="482" spans="2:8" ht="12.75" hidden="1" customHeight="1">
      <c r="B482" s="46" t="str">
        <f t="shared" si="43"/>
        <v/>
      </c>
      <c r="C482" s="47" t="str">
        <f t="shared" si="44"/>
        <v/>
      </c>
      <c r="D482" s="52" t="str">
        <f t="shared" si="45"/>
        <v/>
      </c>
      <c r="E482" s="53" t="str">
        <f t="shared" si="46"/>
        <v/>
      </c>
      <c r="F482" s="53" t="str">
        <f t="shared" si="47"/>
        <v/>
      </c>
      <c r="G482" s="50"/>
      <c r="H482" s="53">
        <f t="shared" si="42"/>
        <v>0</v>
      </c>
    </row>
    <row r="483" spans="2:8" ht="12.75" hidden="1" customHeight="1">
      <c r="B483" s="46" t="str">
        <f t="shared" si="43"/>
        <v/>
      </c>
      <c r="C483" s="47" t="str">
        <f t="shared" si="44"/>
        <v/>
      </c>
      <c r="D483" s="52" t="str">
        <f t="shared" si="45"/>
        <v/>
      </c>
      <c r="E483" s="53" t="str">
        <f t="shared" si="46"/>
        <v/>
      </c>
      <c r="F483" s="53" t="str">
        <f t="shared" si="47"/>
        <v/>
      </c>
      <c r="G483" s="50"/>
      <c r="H483" s="53">
        <f t="shared" si="42"/>
        <v>0</v>
      </c>
    </row>
    <row r="484" spans="2:8" ht="12.75" hidden="1" customHeight="1">
      <c r="B484" s="46" t="str">
        <f t="shared" si="43"/>
        <v/>
      </c>
      <c r="C484" s="47" t="str">
        <f t="shared" si="44"/>
        <v/>
      </c>
      <c r="D484" s="52" t="str">
        <f t="shared" si="45"/>
        <v/>
      </c>
      <c r="E484" s="53" t="str">
        <f t="shared" si="46"/>
        <v/>
      </c>
      <c r="F484" s="53" t="str">
        <f t="shared" si="47"/>
        <v/>
      </c>
      <c r="G484" s="50"/>
      <c r="H484" s="53">
        <f t="shared" si="42"/>
        <v>0</v>
      </c>
    </row>
    <row r="485" spans="2:8" ht="12.75" hidden="1" customHeight="1">
      <c r="B485" s="46" t="str">
        <f t="shared" si="43"/>
        <v/>
      </c>
      <c r="C485" s="47" t="str">
        <f t="shared" si="44"/>
        <v/>
      </c>
      <c r="D485" s="52" t="str">
        <f t="shared" si="45"/>
        <v/>
      </c>
      <c r="E485" s="53" t="str">
        <f t="shared" si="46"/>
        <v/>
      </c>
      <c r="F485" s="53" t="str">
        <f t="shared" si="47"/>
        <v/>
      </c>
      <c r="G485" s="50"/>
      <c r="H485" s="53">
        <f t="shared" si="42"/>
        <v>0</v>
      </c>
    </row>
    <row r="486" spans="2:8" ht="12.75" hidden="1" customHeight="1">
      <c r="B486" s="46" t="str">
        <f t="shared" si="43"/>
        <v/>
      </c>
      <c r="C486" s="47" t="str">
        <f t="shared" si="44"/>
        <v/>
      </c>
      <c r="D486" s="52" t="str">
        <f t="shared" si="45"/>
        <v/>
      </c>
      <c r="E486" s="53" t="str">
        <f t="shared" si="46"/>
        <v/>
      </c>
      <c r="F486" s="53" t="str">
        <f t="shared" si="47"/>
        <v/>
      </c>
      <c r="G486" s="50"/>
      <c r="H486" s="53">
        <f t="shared" si="42"/>
        <v>0</v>
      </c>
    </row>
    <row r="487" spans="2:8" ht="12.75" hidden="1" customHeight="1">
      <c r="B487" s="46" t="str">
        <f t="shared" si="43"/>
        <v/>
      </c>
      <c r="C487" s="47" t="str">
        <f t="shared" si="44"/>
        <v/>
      </c>
      <c r="D487" s="52" t="str">
        <f t="shared" si="45"/>
        <v/>
      </c>
      <c r="E487" s="53" t="str">
        <f t="shared" si="46"/>
        <v/>
      </c>
      <c r="F487" s="53" t="str">
        <f t="shared" si="47"/>
        <v/>
      </c>
      <c r="G487" s="50"/>
      <c r="H487" s="53">
        <f t="shared" si="42"/>
        <v>0</v>
      </c>
    </row>
    <row r="488" spans="2:8" ht="12.75" hidden="1" customHeight="1">
      <c r="B488" s="46" t="str">
        <f t="shared" si="43"/>
        <v/>
      </c>
      <c r="C488" s="47" t="str">
        <f t="shared" si="44"/>
        <v/>
      </c>
      <c r="D488" s="52" t="str">
        <f t="shared" si="45"/>
        <v/>
      </c>
      <c r="E488" s="53" t="str">
        <f t="shared" si="46"/>
        <v/>
      </c>
      <c r="F488" s="53" t="str">
        <f t="shared" si="47"/>
        <v/>
      </c>
      <c r="G488" s="50"/>
      <c r="H488" s="53">
        <f t="shared" si="42"/>
        <v>0</v>
      </c>
    </row>
    <row r="489" spans="2:8" ht="12.75" hidden="1" customHeight="1">
      <c r="B489" s="46" t="str">
        <f t="shared" si="43"/>
        <v/>
      </c>
      <c r="C489" s="47" t="str">
        <f t="shared" si="44"/>
        <v/>
      </c>
      <c r="D489" s="52" t="str">
        <f t="shared" si="45"/>
        <v/>
      </c>
      <c r="E489" s="53" t="str">
        <f t="shared" si="46"/>
        <v/>
      </c>
      <c r="F489" s="53" t="str">
        <f t="shared" si="47"/>
        <v/>
      </c>
      <c r="G489" s="50"/>
      <c r="H489" s="53">
        <f t="shared" si="42"/>
        <v>0</v>
      </c>
    </row>
    <row r="490" spans="2:8" ht="12.75" hidden="1" customHeight="1">
      <c r="B490" s="46" t="str">
        <f t="shared" si="43"/>
        <v/>
      </c>
      <c r="C490" s="47" t="str">
        <f t="shared" si="44"/>
        <v/>
      </c>
      <c r="D490" s="52" t="str">
        <f t="shared" si="45"/>
        <v/>
      </c>
      <c r="E490" s="53" t="str">
        <f t="shared" si="46"/>
        <v/>
      </c>
      <c r="F490" s="53" t="str">
        <f t="shared" si="47"/>
        <v/>
      </c>
      <c r="G490" s="50"/>
      <c r="H490" s="53">
        <f t="shared" si="42"/>
        <v>0</v>
      </c>
    </row>
    <row r="491" spans="2:8" ht="12.75" hidden="1" customHeight="1">
      <c r="B491" s="46" t="str">
        <f t="shared" si="43"/>
        <v/>
      </c>
      <c r="C491" s="47" t="str">
        <f t="shared" si="44"/>
        <v/>
      </c>
      <c r="D491" s="52" t="str">
        <f t="shared" si="45"/>
        <v/>
      </c>
      <c r="E491" s="53" t="str">
        <f t="shared" si="46"/>
        <v/>
      </c>
      <c r="F491" s="53" t="str">
        <f t="shared" si="47"/>
        <v/>
      </c>
      <c r="G491" s="50"/>
      <c r="H491" s="53">
        <f t="shared" si="42"/>
        <v>0</v>
      </c>
    </row>
    <row r="492" spans="2:8" ht="12.75" hidden="1" customHeight="1">
      <c r="B492" s="46" t="str">
        <f t="shared" si="43"/>
        <v/>
      </c>
      <c r="C492" s="47" t="str">
        <f t="shared" si="44"/>
        <v/>
      </c>
      <c r="D492" s="52" t="str">
        <f t="shared" si="45"/>
        <v/>
      </c>
      <c r="E492" s="53" t="str">
        <f t="shared" si="46"/>
        <v/>
      </c>
      <c r="F492" s="53" t="str">
        <f t="shared" si="47"/>
        <v/>
      </c>
      <c r="G492" s="50"/>
      <c r="H492" s="53">
        <f t="shared" si="42"/>
        <v>0</v>
      </c>
    </row>
    <row r="493" spans="2:8" ht="12.75" hidden="1" customHeight="1">
      <c r="B493" s="46" t="str">
        <f t="shared" si="43"/>
        <v/>
      </c>
      <c r="C493" s="47" t="str">
        <f t="shared" si="44"/>
        <v/>
      </c>
      <c r="D493" s="52" t="str">
        <f t="shared" si="45"/>
        <v/>
      </c>
      <c r="E493" s="53" t="str">
        <f t="shared" si="46"/>
        <v/>
      </c>
      <c r="F493" s="53" t="str">
        <f t="shared" si="47"/>
        <v/>
      </c>
      <c r="G493" s="50"/>
      <c r="H493" s="53">
        <f t="shared" si="42"/>
        <v>0</v>
      </c>
    </row>
    <row r="494" spans="2:8" ht="12.75" hidden="1" customHeight="1">
      <c r="B494" s="46" t="str">
        <f t="shared" si="43"/>
        <v/>
      </c>
      <c r="C494" s="47" t="str">
        <f t="shared" si="44"/>
        <v/>
      </c>
      <c r="D494" s="52" t="str">
        <f t="shared" si="45"/>
        <v/>
      </c>
      <c r="E494" s="53" t="str">
        <f t="shared" si="46"/>
        <v/>
      </c>
      <c r="F494" s="53" t="str">
        <f t="shared" si="47"/>
        <v/>
      </c>
      <c r="G494" s="50"/>
      <c r="H494" s="53">
        <f t="shared" si="42"/>
        <v>0</v>
      </c>
    </row>
    <row r="495" spans="2:8" ht="12.75" hidden="1" customHeight="1">
      <c r="B495" s="46" t="str">
        <f t="shared" si="43"/>
        <v/>
      </c>
      <c r="C495" s="47" t="str">
        <f t="shared" si="44"/>
        <v/>
      </c>
      <c r="D495" s="52" t="str">
        <f t="shared" si="45"/>
        <v/>
      </c>
      <c r="E495" s="53" t="str">
        <f t="shared" si="46"/>
        <v/>
      </c>
      <c r="F495" s="53" t="str">
        <f t="shared" si="47"/>
        <v/>
      </c>
      <c r="G495" s="50"/>
      <c r="H495" s="53">
        <f t="shared" si="42"/>
        <v>0</v>
      </c>
    </row>
    <row r="496" spans="2:8" ht="12.75" hidden="1" customHeight="1">
      <c r="B496" s="46" t="str">
        <f t="shared" si="43"/>
        <v/>
      </c>
      <c r="C496" s="47" t="str">
        <f t="shared" si="44"/>
        <v/>
      </c>
      <c r="D496" s="52" t="str">
        <f t="shared" si="45"/>
        <v/>
      </c>
      <c r="E496" s="53" t="str">
        <f t="shared" si="46"/>
        <v/>
      </c>
      <c r="F496" s="53" t="str">
        <f t="shared" si="47"/>
        <v/>
      </c>
      <c r="G496" s="50"/>
      <c r="H496" s="53">
        <f t="shared" si="42"/>
        <v>0</v>
      </c>
    </row>
    <row r="497" spans="2:8" ht="12.75" hidden="1" customHeight="1">
      <c r="B497" s="46" t="str">
        <f t="shared" si="43"/>
        <v/>
      </c>
      <c r="C497" s="47" t="str">
        <f t="shared" si="44"/>
        <v/>
      </c>
      <c r="D497" s="52" t="str">
        <f t="shared" si="45"/>
        <v/>
      </c>
      <c r="E497" s="53" t="str">
        <f t="shared" si="46"/>
        <v/>
      </c>
      <c r="F497" s="53" t="str">
        <f t="shared" si="47"/>
        <v/>
      </c>
      <c r="G497" s="50"/>
      <c r="H497" s="53">
        <f t="shared" si="42"/>
        <v>0</v>
      </c>
    </row>
    <row r="498" spans="2:8" ht="12.75" hidden="1" customHeight="1">
      <c r="B498" s="46" t="str">
        <f t="shared" si="43"/>
        <v/>
      </c>
      <c r="C498" s="47" t="str">
        <f t="shared" si="44"/>
        <v/>
      </c>
      <c r="D498" s="52" t="str">
        <f t="shared" si="45"/>
        <v/>
      </c>
      <c r="E498" s="53" t="str">
        <f t="shared" si="46"/>
        <v/>
      </c>
      <c r="F498" s="53" t="str">
        <f t="shared" si="47"/>
        <v/>
      </c>
      <c r="G498" s="50"/>
      <c r="H498" s="53">
        <f t="shared" si="42"/>
        <v>0</v>
      </c>
    </row>
    <row r="499" spans="2:8" ht="12.75" hidden="1" customHeight="1">
      <c r="B499" s="46" t="str">
        <f t="shared" si="43"/>
        <v/>
      </c>
      <c r="C499" s="47" t="str">
        <f t="shared" si="44"/>
        <v/>
      </c>
      <c r="D499" s="52" t="str">
        <f t="shared" si="45"/>
        <v/>
      </c>
      <c r="E499" s="53" t="str">
        <f t="shared" si="46"/>
        <v/>
      </c>
      <c r="F499" s="53" t="str">
        <f t="shared" si="47"/>
        <v/>
      </c>
      <c r="G499" s="50"/>
      <c r="H499" s="53">
        <f t="shared" si="42"/>
        <v>0</v>
      </c>
    </row>
    <row r="500" spans="2:8" ht="12.75" hidden="1" customHeight="1">
      <c r="B500" s="46" t="str">
        <f t="shared" si="43"/>
        <v/>
      </c>
      <c r="C500" s="47" t="str">
        <f t="shared" si="44"/>
        <v/>
      </c>
      <c r="D500" s="52" t="str">
        <f t="shared" si="45"/>
        <v/>
      </c>
      <c r="E500" s="53" t="str">
        <f t="shared" si="46"/>
        <v/>
      </c>
      <c r="F500" s="53" t="str">
        <f t="shared" si="47"/>
        <v/>
      </c>
      <c r="G500" s="50"/>
      <c r="H500" s="53">
        <f t="shared" si="42"/>
        <v>0</v>
      </c>
    </row>
    <row r="501" spans="2:8" ht="12.75" hidden="1" customHeight="1">
      <c r="B501" s="46" t="str">
        <f t="shared" si="43"/>
        <v/>
      </c>
      <c r="C501" s="47" t="str">
        <f t="shared" si="44"/>
        <v/>
      </c>
      <c r="D501" s="52" t="str">
        <f t="shared" si="45"/>
        <v/>
      </c>
      <c r="E501" s="53" t="str">
        <f t="shared" si="46"/>
        <v/>
      </c>
      <c r="F501" s="53" t="str">
        <f t="shared" si="47"/>
        <v/>
      </c>
      <c r="G501" s="50"/>
      <c r="H501" s="53">
        <f t="shared" si="42"/>
        <v>0</v>
      </c>
    </row>
    <row r="502" spans="2:8" ht="12.75" hidden="1" customHeight="1">
      <c r="B502" s="46" t="str">
        <f t="shared" si="43"/>
        <v/>
      </c>
      <c r="C502" s="47" t="str">
        <f t="shared" si="44"/>
        <v/>
      </c>
      <c r="D502" s="52" t="str">
        <f t="shared" si="45"/>
        <v/>
      </c>
      <c r="E502" s="53" t="str">
        <f t="shared" si="46"/>
        <v/>
      </c>
      <c r="F502" s="53" t="str">
        <f t="shared" si="47"/>
        <v/>
      </c>
      <c r="G502" s="50"/>
      <c r="H502" s="53">
        <f t="shared" si="42"/>
        <v>0</v>
      </c>
    </row>
    <row r="503" spans="2:8" ht="12.75" hidden="1" customHeight="1">
      <c r="B503" s="46" t="str">
        <f t="shared" si="43"/>
        <v/>
      </c>
      <c r="C503" s="47" t="str">
        <f t="shared" si="44"/>
        <v/>
      </c>
      <c r="D503" s="52" t="str">
        <f t="shared" si="45"/>
        <v/>
      </c>
      <c r="E503" s="53" t="str">
        <f t="shared" si="46"/>
        <v/>
      </c>
      <c r="F503" s="53" t="str">
        <f t="shared" si="47"/>
        <v/>
      </c>
      <c r="G503" s="50"/>
      <c r="H503" s="53">
        <f t="shared" si="42"/>
        <v>0</v>
      </c>
    </row>
    <row r="504" spans="2:8" ht="12.75" hidden="1" customHeight="1">
      <c r="B504" s="46" t="str">
        <f t="shared" si="43"/>
        <v/>
      </c>
      <c r="C504" s="47" t="str">
        <f t="shared" si="44"/>
        <v/>
      </c>
      <c r="D504" s="52" t="str">
        <f t="shared" si="45"/>
        <v/>
      </c>
      <c r="E504" s="53" t="str">
        <f t="shared" si="46"/>
        <v/>
      </c>
      <c r="F504" s="53" t="str">
        <f t="shared" si="47"/>
        <v/>
      </c>
      <c r="G504" s="50"/>
      <c r="H504" s="53">
        <f t="shared" si="42"/>
        <v>0</v>
      </c>
    </row>
    <row r="505" spans="2:8" ht="12.75" hidden="1" customHeight="1">
      <c r="B505" s="46" t="str">
        <f t="shared" si="43"/>
        <v/>
      </c>
      <c r="C505" s="47" t="str">
        <f t="shared" si="44"/>
        <v/>
      </c>
      <c r="D505" s="52" t="str">
        <f t="shared" si="45"/>
        <v/>
      </c>
      <c r="E505" s="53" t="str">
        <f t="shared" si="46"/>
        <v/>
      </c>
      <c r="F505" s="53" t="str">
        <f t="shared" si="47"/>
        <v/>
      </c>
      <c r="G505" s="50"/>
      <c r="H505" s="53">
        <f t="shared" si="42"/>
        <v>0</v>
      </c>
    </row>
    <row r="506" spans="2:8" ht="12.75" hidden="1" customHeight="1">
      <c r="B506" s="46" t="str">
        <f t="shared" si="43"/>
        <v/>
      </c>
      <c r="C506" s="47" t="str">
        <f t="shared" si="44"/>
        <v/>
      </c>
      <c r="D506" s="52" t="str">
        <f t="shared" si="45"/>
        <v/>
      </c>
      <c r="E506" s="53" t="str">
        <f t="shared" si="46"/>
        <v/>
      </c>
      <c r="F506" s="53" t="str">
        <f t="shared" si="47"/>
        <v/>
      </c>
      <c r="G506" s="50"/>
      <c r="H506" s="53">
        <f t="shared" si="42"/>
        <v>0</v>
      </c>
    </row>
    <row r="507" spans="2:8" ht="12.75" hidden="1" customHeight="1">
      <c r="B507" s="46" t="str">
        <f t="shared" si="43"/>
        <v/>
      </c>
      <c r="C507" s="47" t="str">
        <f t="shared" si="44"/>
        <v/>
      </c>
      <c r="D507" s="52" t="str">
        <f t="shared" si="45"/>
        <v/>
      </c>
      <c r="E507" s="53" t="str">
        <f t="shared" si="46"/>
        <v/>
      </c>
      <c r="F507" s="53" t="str">
        <f t="shared" si="47"/>
        <v/>
      </c>
      <c r="G507" s="50"/>
      <c r="H507" s="53">
        <f t="shared" si="42"/>
        <v>0</v>
      </c>
    </row>
    <row r="508" spans="2:8" ht="12.75" hidden="1" customHeight="1">
      <c r="B508" s="46" t="str">
        <f t="shared" si="43"/>
        <v/>
      </c>
      <c r="C508" s="47" t="str">
        <f t="shared" si="44"/>
        <v/>
      </c>
      <c r="D508" s="52" t="str">
        <f t="shared" si="45"/>
        <v/>
      </c>
      <c r="E508" s="53" t="str">
        <f t="shared" si="46"/>
        <v/>
      </c>
      <c r="F508" s="53" t="str">
        <f t="shared" si="47"/>
        <v/>
      </c>
      <c r="G508" s="50"/>
      <c r="H508" s="53">
        <f t="shared" si="42"/>
        <v>0</v>
      </c>
    </row>
    <row r="509" spans="2:8" ht="12.75" hidden="1" customHeight="1">
      <c r="B509" s="46" t="str">
        <f t="shared" si="43"/>
        <v/>
      </c>
      <c r="C509" s="47" t="str">
        <f t="shared" si="44"/>
        <v/>
      </c>
      <c r="D509" s="52" t="str">
        <f t="shared" si="45"/>
        <v/>
      </c>
      <c r="E509" s="53" t="str">
        <f t="shared" si="46"/>
        <v/>
      </c>
      <c r="F509" s="53" t="str">
        <f t="shared" si="47"/>
        <v/>
      </c>
      <c r="G509" s="50"/>
      <c r="H509" s="53">
        <f t="shared" si="42"/>
        <v>0</v>
      </c>
    </row>
    <row r="510" spans="2:8" ht="12.75" hidden="1" customHeight="1">
      <c r="B510" s="46" t="str">
        <f t="shared" si="43"/>
        <v/>
      </c>
      <c r="C510" s="47" t="str">
        <f t="shared" si="44"/>
        <v/>
      </c>
      <c r="D510" s="52" t="str">
        <f t="shared" si="45"/>
        <v/>
      </c>
      <c r="E510" s="53" t="str">
        <f t="shared" si="46"/>
        <v/>
      </c>
      <c r="F510" s="53" t="str">
        <f t="shared" si="47"/>
        <v/>
      </c>
      <c r="G510" s="50"/>
      <c r="H510" s="53">
        <f t="shared" si="42"/>
        <v>0</v>
      </c>
    </row>
    <row r="511" spans="2:8" ht="12.75" hidden="1" customHeight="1">
      <c r="B511" s="46" t="str">
        <f t="shared" si="43"/>
        <v/>
      </c>
      <c r="C511" s="47" t="str">
        <f t="shared" si="44"/>
        <v/>
      </c>
      <c r="D511" s="52" t="str">
        <f t="shared" si="45"/>
        <v/>
      </c>
      <c r="E511" s="53" t="str">
        <f t="shared" si="46"/>
        <v/>
      </c>
      <c r="F511" s="53" t="str">
        <f t="shared" si="47"/>
        <v/>
      </c>
      <c r="G511" s="50"/>
      <c r="H511" s="53">
        <f t="shared" si="42"/>
        <v>0</v>
      </c>
    </row>
    <row r="512" spans="2:8" ht="12.75" hidden="1" customHeight="1">
      <c r="B512" s="46" t="str">
        <f t="shared" si="43"/>
        <v/>
      </c>
      <c r="C512" s="47" t="str">
        <f t="shared" si="44"/>
        <v/>
      </c>
      <c r="D512" s="52" t="str">
        <f t="shared" si="45"/>
        <v/>
      </c>
      <c r="E512" s="53" t="str">
        <f t="shared" si="46"/>
        <v/>
      </c>
      <c r="F512" s="53" t="str">
        <f t="shared" si="47"/>
        <v/>
      </c>
      <c r="G512" s="50"/>
      <c r="H512" s="53">
        <f t="shared" si="42"/>
        <v>0</v>
      </c>
    </row>
    <row r="513" spans="2:8" ht="12.75" hidden="1" customHeight="1">
      <c r="B513" s="46" t="str">
        <f t="shared" si="43"/>
        <v/>
      </c>
      <c r="C513" s="47" t="str">
        <f t="shared" si="44"/>
        <v/>
      </c>
      <c r="D513" s="52" t="str">
        <f t="shared" si="45"/>
        <v/>
      </c>
      <c r="E513" s="53" t="str">
        <f t="shared" si="46"/>
        <v/>
      </c>
      <c r="F513" s="53" t="str">
        <f t="shared" si="47"/>
        <v/>
      </c>
      <c r="G513" s="50"/>
      <c r="H513" s="53">
        <f t="shared" si="42"/>
        <v>0</v>
      </c>
    </row>
    <row r="514" spans="2:8" ht="12.75" hidden="1" customHeight="1">
      <c r="B514" s="46" t="str">
        <f t="shared" si="43"/>
        <v/>
      </c>
      <c r="C514" s="47" t="str">
        <f t="shared" si="44"/>
        <v/>
      </c>
      <c r="D514" s="52" t="str">
        <f t="shared" si="45"/>
        <v/>
      </c>
      <c r="E514" s="53" t="str">
        <f t="shared" si="46"/>
        <v/>
      </c>
      <c r="F514" s="53" t="str">
        <f t="shared" si="47"/>
        <v/>
      </c>
      <c r="G514" s="50"/>
      <c r="H514" s="53">
        <f t="shared" si="42"/>
        <v>0</v>
      </c>
    </row>
    <row r="515" spans="2:8" ht="12.75" hidden="1" customHeight="1">
      <c r="B515" s="46" t="str">
        <f t="shared" si="43"/>
        <v/>
      </c>
      <c r="C515" s="47" t="str">
        <f t="shared" si="44"/>
        <v/>
      </c>
      <c r="D515" s="52" t="str">
        <f t="shared" si="45"/>
        <v/>
      </c>
      <c r="E515" s="53" t="str">
        <f t="shared" si="46"/>
        <v/>
      </c>
      <c r="F515" s="53" t="str">
        <f t="shared" si="47"/>
        <v/>
      </c>
      <c r="G515" s="50"/>
      <c r="H515" s="53">
        <f t="shared" si="42"/>
        <v>0</v>
      </c>
    </row>
    <row r="516" spans="2:8" ht="12.75" hidden="1" customHeight="1">
      <c r="B516" s="46" t="str">
        <f t="shared" si="43"/>
        <v/>
      </c>
      <c r="C516" s="47" t="str">
        <f t="shared" si="44"/>
        <v/>
      </c>
      <c r="D516" s="52" t="str">
        <f t="shared" si="45"/>
        <v/>
      </c>
      <c r="E516" s="53" t="str">
        <f t="shared" si="46"/>
        <v/>
      </c>
      <c r="F516" s="53" t="str">
        <f t="shared" si="47"/>
        <v/>
      </c>
      <c r="G516" s="50"/>
      <c r="H516" s="53">
        <f t="shared" si="42"/>
        <v>0</v>
      </c>
    </row>
    <row r="517" spans="2:8" ht="12.75" hidden="1" customHeight="1">
      <c r="B517" s="46" t="str">
        <f t="shared" si="43"/>
        <v/>
      </c>
      <c r="C517" s="47" t="str">
        <f t="shared" si="44"/>
        <v/>
      </c>
      <c r="D517" s="52" t="str">
        <f t="shared" si="45"/>
        <v/>
      </c>
      <c r="E517" s="53" t="str">
        <f t="shared" si="46"/>
        <v/>
      </c>
      <c r="F517" s="53" t="str">
        <f t="shared" si="47"/>
        <v/>
      </c>
      <c r="G517" s="50"/>
      <c r="H517" s="53">
        <f t="shared" si="42"/>
        <v>0</v>
      </c>
    </row>
    <row r="518" spans="2:8" ht="12.75" hidden="1" customHeight="1">
      <c r="B518" s="46" t="str">
        <f t="shared" si="43"/>
        <v/>
      </c>
      <c r="C518" s="47" t="str">
        <f t="shared" si="44"/>
        <v/>
      </c>
      <c r="D518" s="52" t="str">
        <f t="shared" si="45"/>
        <v/>
      </c>
      <c r="E518" s="53" t="str">
        <f t="shared" si="46"/>
        <v/>
      </c>
      <c r="F518" s="53" t="str">
        <f t="shared" si="47"/>
        <v/>
      </c>
      <c r="G518" s="50"/>
      <c r="H518" s="53">
        <f t="shared" si="42"/>
        <v>0</v>
      </c>
    </row>
    <row r="519" spans="2:8" ht="12.75" hidden="1" customHeight="1">
      <c r="B519" s="46" t="str">
        <f t="shared" si="43"/>
        <v/>
      </c>
      <c r="C519" s="47" t="str">
        <f t="shared" si="44"/>
        <v/>
      </c>
      <c r="D519" s="52" t="str">
        <f t="shared" si="45"/>
        <v/>
      </c>
      <c r="E519" s="53" t="str">
        <f t="shared" si="46"/>
        <v/>
      </c>
      <c r="F519" s="53" t="str">
        <f t="shared" si="47"/>
        <v/>
      </c>
      <c r="G519" s="50"/>
      <c r="H519" s="53">
        <f t="shared" si="42"/>
        <v>0</v>
      </c>
    </row>
    <row r="520" spans="2:8" ht="12.75" hidden="1" customHeight="1">
      <c r="B520" s="46" t="str">
        <f t="shared" si="43"/>
        <v/>
      </c>
      <c r="C520" s="47" t="str">
        <f t="shared" si="44"/>
        <v/>
      </c>
      <c r="D520" s="52" t="str">
        <f t="shared" si="45"/>
        <v/>
      </c>
      <c r="E520" s="53" t="str">
        <f t="shared" si="46"/>
        <v/>
      </c>
      <c r="F520" s="53" t="str">
        <f t="shared" si="47"/>
        <v/>
      </c>
      <c r="G520" s="50"/>
      <c r="H520" s="53">
        <f t="shared" si="42"/>
        <v>0</v>
      </c>
    </row>
    <row r="521" spans="2:8" ht="12.75" hidden="1" customHeight="1">
      <c r="B521" s="46" t="str">
        <f t="shared" si="43"/>
        <v/>
      </c>
      <c r="C521" s="47" t="str">
        <f t="shared" si="44"/>
        <v/>
      </c>
      <c r="D521" s="52" t="str">
        <f t="shared" si="45"/>
        <v/>
      </c>
      <c r="E521" s="53" t="str">
        <f t="shared" si="46"/>
        <v/>
      </c>
      <c r="F521" s="53" t="str">
        <f t="shared" si="47"/>
        <v/>
      </c>
      <c r="G521" s="50"/>
      <c r="H521" s="53">
        <f t="shared" si="42"/>
        <v>0</v>
      </c>
    </row>
    <row r="522" spans="2:8" ht="12.75" hidden="1" customHeight="1">
      <c r="B522" s="46" t="str">
        <f t="shared" si="43"/>
        <v/>
      </c>
      <c r="C522" s="47" t="str">
        <f t="shared" si="44"/>
        <v/>
      </c>
      <c r="D522" s="52" t="str">
        <f t="shared" si="45"/>
        <v/>
      </c>
      <c r="E522" s="53" t="str">
        <f t="shared" si="46"/>
        <v/>
      </c>
      <c r="F522" s="53" t="str">
        <f t="shared" si="47"/>
        <v/>
      </c>
      <c r="G522" s="50"/>
      <c r="H522" s="53">
        <f t="shared" si="42"/>
        <v>0</v>
      </c>
    </row>
    <row r="523" spans="2:8" ht="12.75" hidden="1" customHeight="1">
      <c r="B523" s="46" t="str">
        <f t="shared" si="43"/>
        <v/>
      </c>
      <c r="C523" s="47" t="str">
        <f t="shared" si="44"/>
        <v/>
      </c>
      <c r="D523" s="52" t="str">
        <f t="shared" si="45"/>
        <v/>
      </c>
      <c r="E523" s="53" t="str">
        <f t="shared" si="46"/>
        <v/>
      </c>
      <c r="F523" s="53" t="str">
        <f t="shared" si="47"/>
        <v/>
      </c>
      <c r="G523" s="50"/>
      <c r="H523" s="53">
        <f t="shared" si="42"/>
        <v>0</v>
      </c>
    </row>
    <row r="524" spans="2:8" ht="12.75" hidden="1" customHeight="1">
      <c r="B524" s="46" t="str">
        <f t="shared" si="43"/>
        <v/>
      </c>
      <c r="C524" s="47" t="str">
        <f t="shared" si="44"/>
        <v/>
      </c>
      <c r="D524" s="52" t="str">
        <f t="shared" si="45"/>
        <v/>
      </c>
      <c r="E524" s="53" t="str">
        <f t="shared" si="46"/>
        <v/>
      </c>
      <c r="F524" s="53" t="str">
        <f t="shared" si="47"/>
        <v/>
      </c>
      <c r="G524" s="50"/>
      <c r="H524" s="53">
        <f t="shared" si="42"/>
        <v>0</v>
      </c>
    </row>
    <row r="525" spans="2:8" ht="12.75" hidden="1" customHeight="1">
      <c r="B525" s="46" t="str">
        <f t="shared" si="43"/>
        <v/>
      </c>
      <c r="C525" s="47" t="str">
        <f t="shared" si="44"/>
        <v/>
      </c>
      <c r="D525" s="52" t="str">
        <f t="shared" si="45"/>
        <v/>
      </c>
      <c r="E525" s="53" t="str">
        <f t="shared" si="46"/>
        <v/>
      </c>
      <c r="F525" s="53" t="str">
        <f t="shared" si="47"/>
        <v/>
      </c>
      <c r="G525" s="50"/>
      <c r="H525" s="53">
        <f t="shared" si="42"/>
        <v>0</v>
      </c>
    </row>
    <row r="526" spans="2:8" ht="12.75" hidden="1" customHeight="1">
      <c r="B526" s="46" t="str">
        <f t="shared" si="43"/>
        <v/>
      </c>
      <c r="C526" s="47" t="str">
        <f t="shared" si="44"/>
        <v/>
      </c>
      <c r="D526" s="52" t="str">
        <f t="shared" si="45"/>
        <v/>
      </c>
      <c r="E526" s="53" t="str">
        <f t="shared" si="46"/>
        <v/>
      </c>
      <c r="F526" s="53" t="str">
        <f t="shared" si="47"/>
        <v/>
      </c>
      <c r="G526" s="50"/>
      <c r="H526" s="53">
        <f t="shared" si="42"/>
        <v>0</v>
      </c>
    </row>
    <row r="527" spans="2:8" ht="12.75" hidden="1" customHeight="1">
      <c r="B527" s="46" t="str">
        <f t="shared" si="43"/>
        <v/>
      </c>
      <c r="C527" s="47" t="str">
        <f t="shared" si="44"/>
        <v/>
      </c>
      <c r="D527" s="52" t="str">
        <f t="shared" si="45"/>
        <v/>
      </c>
      <c r="E527" s="53" t="str">
        <f t="shared" si="46"/>
        <v/>
      </c>
      <c r="F527" s="53" t="str">
        <f t="shared" si="47"/>
        <v/>
      </c>
      <c r="G527" s="50"/>
      <c r="H527" s="53">
        <f t="shared" si="42"/>
        <v>0</v>
      </c>
    </row>
    <row r="528" spans="2:8" ht="12.75" hidden="1" customHeight="1">
      <c r="B528" s="46" t="str">
        <f t="shared" si="43"/>
        <v/>
      </c>
      <c r="C528" s="47" t="str">
        <f t="shared" si="44"/>
        <v/>
      </c>
      <c r="D528" s="52" t="str">
        <f t="shared" si="45"/>
        <v/>
      </c>
      <c r="E528" s="53" t="str">
        <f t="shared" si="46"/>
        <v/>
      </c>
      <c r="F528" s="53" t="str">
        <f t="shared" si="47"/>
        <v/>
      </c>
      <c r="G528" s="50"/>
      <c r="H528" s="53">
        <f t="shared" si="42"/>
        <v>0</v>
      </c>
    </row>
    <row r="529" spans="2:8" ht="12.75" hidden="1" customHeight="1">
      <c r="B529" s="46" t="str">
        <f t="shared" si="43"/>
        <v/>
      </c>
      <c r="C529" s="47" t="str">
        <f t="shared" si="44"/>
        <v/>
      </c>
      <c r="D529" s="52" t="str">
        <f t="shared" si="45"/>
        <v/>
      </c>
      <c r="E529" s="53" t="str">
        <f t="shared" si="46"/>
        <v/>
      </c>
      <c r="F529" s="53" t="str">
        <f t="shared" si="47"/>
        <v/>
      </c>
      <c r="G529" s="50"/>
      <c r="H529" s="53">
        <f t="shared" si="42"/>
        <v>0</v>
      </c>
    </row>
    <row r="530" spans="2:8" ht="12.75" hidden="1" customHeight="1">
      <c r="B530" s="46" t="str">
        <f t="shared" si="43"/>
        <v/>
      </c>
      <c r="C530" s="47" t="str">
        <f t="shared" si="44"/>
        <v/>
      </c>
      <c r="D530" s="52" t="str">
        <f t="shared" si="45"/>
        <v/>
      </c>
      <c r="E530" s="53" t="str">
        <f t="shared" si="46"/>
        <v/>
      </c>
      <c r="F530" s="53" t="str">
        <f t="shared" si="47"/>
        <v/>
      </c>
      <c r="G530" s="50"/>
      <c r="H530" s="53">
        <f t="shared" si="42"/>
        <v>0</v>
      </c>
    </row>
    <row r="531" spans="2:8" ht="12.75" hidden="1" customHeight="1">
      <c r="B531" s="46" t="str">
        <f t="shared" si="43"/>
        <v/>
      </c>
      <c r="C531" s="47" t="str">
        <f t="shared" si="44"/>
        <v/>
      </c>
      <c r="D531" s="52" t="str">
        <f t="shared" si="45"/>
        <v/>
      </c>
      <c r="E531" s="53" t="str">
        <f t="shared" si="46"/>
        <v/>
      </c>
      <c r="F531" s="53" t="str">
        <f t="shared" si="47"/>
        <v/>
      </c>
      <c r="G531" s="50"/>
      <c r="H531" s="53">
        <f t="shared" si="42"/>
        <v>0</v>
      </c>
    </row>
    <row r="532" spans="2:8" ht="12.75" hidden="1" customHeight="1">
      <c r="B532" s="46" t="str">
        <f t="shared" si="43"/>
        <v/>
      </c>
      <c r="C532" s="47" t="str">
        <f t="shared" si="44"/>
        <v/>
      </c>
      <c r="D532" s="52" t="str">
        <f t="shared" si="45"/>
        <v/>
      </c>
      <c r="E532" s="53" t="str">
        <f t="shared" si="46"/>
        <v/>
      </c>
      <c r="F532" s="53" t="str">
        <f t="shared" si="47"/>
        <v/>
      </c>
      <c r="G532" s="50"/>
      <c r="H532" s="53">
        <f t="shared" si="42"/>
        <v>0</v>
      </c>
    </row>
    <row r="533" spans="2:8" ht="12.75" hidden="1" customHeight="1">
      <c r="B533" s="46" t="str">
        <f t="shared" si="43"/>
        <v/>
      </c>
      <c r="C533" s="47" t="str">
        <f t="shared" si="44"/>
        <v/>
      </c>
      <c r="D533" s="52" t="str">
        <f t="shared" si="45"/>
        <v/>
      </c>
      <c r="E533" s="53" t="str">
        <f t="shared" si="46"/>
        <v/>
      </c>
      <c r="F533" s="53" t="str">
        <f t="shared" si="47"/>
        <v/>
      </c>
      <c r="G533" s="50"/>
      <c r="H533" s="53">
        <f t="shared" si="42"/>
        <v>0</v>
      </c>
    </row>
    <row r="534" spans="2:8" ht="12.75" hidden="1" customHeight="1">
      <c r="B534" s="46" t="str">
        <f t="shared" si="43"/>
        <v/>
      </c>
      <c r="C534" s="47" t="str">
        <f t="shared" si="44"/>
        <v/>
      </c>
      <c r="D534" s="52" t="str">
        <f t="shared" si="45"/>
        <v/>
      </c>
      <c r="E534" s="53" t="str">
        <f t="shared" si="46"/>
        <v/>
      </c>
      <c r="F534" s="53" t="str">
        <f t="shared" si="47"/>
        <v/>
      </c>
      <c r="G534" s="50"/>
      <c r="H534" s="53">
        <f t="shared" si="42"/>
        <v>0</v>
      </c>
    </row>
    <row r="535" spans="2:8" ht="12.75" hidden="1" customHeight="1">
      <c r="B535" s="46" t="str">
        <f t="shared" si="43"/>
        <v/>
      </c>
      <c r="C535" s="47" t="str">
        <f t="shared" si="44"/>
        <v/>
      </c>
      <c r="D535" s="52" t="str">
        <f t="shared" si="45"/>
        <v/>
      </c>
      <c r="E535" s="53" t="str">
        <f t="shared" si="46"/>
        <v/>
      </c>
      <c r="F535" s="53" t="str">
        <f t="shared" si="47"/>
        <v/>
      </c>
      <c r="G535" s="50"/>
      <c r="H535" s="53">
        <f t="shared" si="42"/>
        <v>0</v>
      </c>
    </row>
    <row r="536" spans="2:8" ht="12.75" hidden="1" customHeight="1">
      <c r="B536" s="46" t="str">
        <f t="shared" si="43"/>
        <v/>
      </c>
      <c r="C536" s="47" t="str">
        <f t="shared" si="44"/>
        <v/>
      </c>
      <c r="D536" s="52" t="str">
        <f t="shared" si="45"/>
        <v/>
      </c>
      <c r="E536" s="53" t="str">
        <f t="shared" si="46"/>
        <v/>
      </c>
      <c r="F536" s="53" t="str">
        <f t="shared" si="47"/>
        <v/>
      </c>
      <c r="G536" s="50"/>
      <c r="H536" s="53">
        <f t="shared" si="42"/>
        <v>0</v>
      </c>
    </row>
    <row r="537" spans="2:8" ht="12.75" hidden="1" customHeight="1">
      <c r="B537" s="46" t="str">
        <f t="shared" si="43"/>
        <v/>
      </c>
      <c r="C537" s="47" t="str">
        <f t="shared" si="44"/>
        <v/>
      </c>
      <c r="D537" s="52" t="str">
        <f t="shared" si="45"/>
        <v/>
      </c>
      <c r="E537" s="53" t="str">
        <f t="shared" si="46"/>
        <v/>
      </c>
      <c r="F537" s="53" t="str">
        <f t="shared" si="47"/>
        <v/>
      </c>
      <c r="G537" s="50"/>
      <c r="H537" s="53">
        <f t="shared" ref="H537:H600" si="48">IF(B537="",0,ROUND(H536-E537-G537,2))</f>
        <v>0</v>
      </c>
    </row>
    <row r="538" spans="2:8" ht="12.75" hidden="1" customHeight="1">
      <c r="B538" s="46" t="str">
        <f t="shared" ref="B538:B601" si="49">IF(B537&lt;$D$16,IF(H537&gt;0,B537+1,""),"")</f>
        <v/>
      </c>
      <c r="C538" s="47" t="str">
        <f t="shared" ref="C538:C601" si="50">IF(B538="","",IF(B538&lt;=$D$16,IF(payments_per_year=26,DATE(YEAR(start_date),MONTH(start_date),DAY(start_date)+14*B538),IF(payments_per_year=52,DATE(YEAR(start_date),MONTH(start_date),DAY(start_date)+7*B538),DATE(YEAR(start_date),MONTH(start_date)+B538*12/$D$11,DAY(start_date)))),""))</f>
        <v/>
      </c>
      <c r="D538" s="52" t="str">
        <f t="shared" ref="D538:D601" si="51">IF(C538="","",IF($D$15+F538&gt;H537,ROUND(H537+F538,2),$D$15))</f>
        <v/>
      </c>
      <c r="E538" s="53" t="str">
        <f t="shared" ref="E538:E601" si="52">IF(C538="","",D538-F538)</f>
        <v/>
      </c>
      <c r="F538" s="53" t="str">
        <f t="shared" ref="F538:F601" si="53">IF(C538="","",ROUND(H537*$D$9/payments_per_year,2))</f>
        <v/>
      </c>
      <c r="G538" s="50"/>
      <c r="H538" s="53">
        <f t="shared" si="48"/>
        <v>0</v>
      </c>
    </row>
    <row r="539" spans="2:8" ht="12.75" hidden="1" customHeight="1">
      <c r="B539" s="46" t="str">
        <f t="shared" si="49"/>
        <v/>
      </c>
      <c r="C539" s="47" t="str">
        <f t="shared" si="50"/>
        <v/>
      </c>
      <c r="D539" s="52" t="str">
        <f t="shared" si="51"/>
        <v/>
      </c>
      <c r="E539" s="53" t="str">
        <f t="shared" si="52"/>
        <v/>
      </c>
      <c r="F539" s="53" t="str">
        <f t="shared" si="53"/>
        <v/>
      </c>
      <c r="G539" s="50"/>
      <c r="H539" s="53">
        <f t="shared" si="48"/>
        <v>0</v>
      </c>
    </row>
    <row r="540" spans="2:8" ht="12.75" hidden="1" customHeight="1">
      <c r="B540" s="46" t="str">
        <f t="shared" si="49"/>
        <v/>
      </c>
      <c r="C540" s="47" t="str">
        <f t="shared" si="50"/>
        <v/>
      </c>
      <c r="D540" s="52" t="str">
        <f t="shared" si="51"/>
        <v/>
      </c>
      <c r="E540" s="53" t="str">
        <f t="shared" si="52"/>
        <v/>
      </c>
      <c r="F540" s="53" t="str">
        <f t="shared" si="53"/>
        <v/>
      </c>
      <c r="G540" s="50"/>
      <c r="H540" s="53">
        <f t="shared" si="48"/>
        <v>0</v>
      </c>
    </row>
    <row r="541" spans="2:8" ht="12.75" hidden="1" customHeight="1">
      <c r="B541" s="46" t="str">
        <f t="shared" si="49"/>
        <v/>
      </c>
      <c r="C541" s="47" t="str">
        <f t="shared" si="50"/>
        <v/>
      </c>
      <c r="D541" s="52" t="str">
        <f t="shared" si="51"/>
        <v/>
      </c>
      <c r="E541" s="53" t="str">
        <f t="shared" si="52"/>
        <v/>
      </c>
      <c r="F541" s="53" t="str">
        <f t="shared" si="53"/>
        <v/>
      </c>
      <c r="G541" s="50"/>
      <c r="H541" s="53">
        <f t="shared" si="48"/>
        <v>0</v>
      </c>
    </row>
    <row r="542" spans="2:8" ht="12.75" hidden="1" customHeight="1">
      <c r="B542" s="46" t="str">
        <f t="shared" si="49"/>
        <v/>
      </c>
      <c r="C542" s="47" t="str">
        <f t="shared" si="50"/>
        <v/>
      </c>
      <c r="D542" s="52" t="str">
        <f t="shared" si="51"/>
        <v/>
      </c>
      <c r="E542" s="53" t="str">
        <f t="shared" si="52"/>
        <v/>
      </c>
      <c r="F542" s="53" t="str">
        <f t="shared" si="53"/>
        <v/>
      </c>
      <c r="G542" s="50"/>
      <c r="H542" s="53">
        <f t="shared" si="48"/>
        <v>0</v>
      </c>
    </row>
    <row r="543" spans="2:8" ht="12.75" hidden="1" customHeight="1">
      <c r="B543" s="46" t="str">
        <f t="shared" si="49"/>
        <v/>
      </c>
      <c r="C543" s="47" t="str">
        <f t="shared" si="50"/>
        <v/>
      </c>
      <c r="D543" s="52" t="str">
        <f t="shared" si="51"/>
        <v/>
      </c>
      <c r="E543" s="53" t="str">
        <f t="shared" si="52"/>
        <v/>
      </c>
      <c r="F543" s="53" t="str">
        <f t="shared" si="53"/>
        <v/>
      </c>
      <c r="G543" s="50"/>
      <c r="H543" s="53">
        <f t="shared" si="48"/>
        <v>0</v>
      </c>
    </row>
    <row r="544" spans="2:8" ht="12.75" hidden="1" customHeight="1">
      <c r="B544" s="46" t="str">
        <f t="shared" si="49"/>
        <v/>
      </c>
      <c r="C544" s="47" t="str">
        <f t="shared" si="50"/>
        <v/>
      </c>
      <c r="D544" s="52" t="str">
        <f t="shared" si="51"/>
        <v/>
      </c>
      <c r="E544" s="53" t="str">
        <f t="shared" si="52"/>
        <v/>
      </c>
      <c r="F544" s="53" t="str">
        <f t="shared" si="53"/>
        <v/>
      </c>
      <c r="G544" s="50"/>
      <c r="H544" s="53">
        <f t="shared" si="48"/>
        <v>0</v>
      </c>
    </row>
    <row r="545" spans="2:8" ht="12.75" hidden="1" customHeight="1">
      <c r="B545" s="46" t="str">
        <f t="shared" si="49"/>
        <v/>
      </c>
      <c r="C545" s="47" t="str">
        <f t="shared" si="50"/>
        <v/>
      </c>
      <c r="D545" s="52" t="str">
        <f t="shared" si="51"/>
        <v/>
      </c>
      <c r="E545" s="53" t="str">
        <f t="shared" si="52"/>
        <v/>
      </c>
      <c r="F545" s="53" t="str">
        <f t="shared" si="53"/>
        <v/>
      </c>
      <c r="G545" s="50"/>
      <c r="H545" s="53">
        <f t="shared" si="48"/>
        <v>0</v>
      </c>
    </row>
    <row r="546" spans="2:8" ht="12.75" hidden="1" customHeight="1">
      <c r="B546" s="46" t="str">
        <f t="shared" si="49"/>
        <v/>
      </c>
      <c r="C546" s="47" t="str">
        <f t="shared" si="50"/>
        <v/>
      </c>
      <c r="D546" s="52" t="str">
        <f t="shared" si="51"/>
        <v/>
      </c>
      <c r="E546" s="53" t="str">
        <f t="shared" si="52"/>
        <v/>
      </c>
      <c r="F546" s="53" t="str">
        <f t="shared" si="53"/>
        <v/>
      </c>
      <c r="G546" s="50"/>
      <c r="H546" s="53">
        <f t="shared" si="48"/>
        <v>0</v>
      </c>
    </row>
    <row r="547" spans="2:8" ht="12.75" hidden="1" customHeight="1">
      <c r="B547" s="46" t="str">
        <f t="shared" si="49"/>
        <v/>
      </c>
      <c r="C547" s="47" t="str">
        <f t="shared" si="50"/>
        <v/>
      </c>
      <c r="D547" s="52" t="str">
        <f t="shared" si="51"/>
        <v/>
      </c>
      <c r="E547" s="53" t="str">
        <f t="shared" si="52"/>
        <v/>
      </c>
      <c r="F547" s="53" t="str">
        <f t="shared" si="53"/>
        <v/>
      </c>
      <c r="G547" s="50"/>
      <c r="H547" s="53">
        <f t="shared" si="48"/>
        <v>0</v>
      </c>
    </row>
    <row r="548" spans="2:8" ht="12.75" hidden="1" customHeight="1">
      <c r="B548" s="46" t="str">
        <f t="shared" si="49"/>
        <v/>
      </c>
      <c r="C548" s="47" t="str">
        <f t="shared" si="50"/>
        <v/>
      </c>
      <c r="D548" s="52" t="str">
        <f t="shared" si="51"/>
        <v/>
      </c>
      <c r="E548" s="53" t="str">
        <f t="shared" si="52"/>
        <v/>
      </c>
      <c r="F548" s="53" t="str">
        <f t="shared" si="53"/>
        <v/>
      </c>
      <c r="G548" s="50"/>
      <c r="H548" s="53">
        <f t="shared" si="48"/>
        <v>0</v>
      </c>
    </row>
    <row r="549" spans="2:8" ht="12.75" hidden="1" customHeight="1">
      <c r="B549" s="46" t="str">
        <f t="shared" si="49"/>
        <v/>
      </c>
      <c r="C549" s="47" t="str">
        <f t="shared" si="50"/>
        <v/>
      </c>
      <c r="D549" s="52" t="str">
        <f t="shared" si="51"/>
        <v/>
      </c>
      <c r="E549" s="53" t="str">
        <f t="shared" si="52"/>
        <v/>
      </c>
      <c r="F549" s="53" t="str">
        <f t="shared" si="53"/>
        <v/>
      </c>
      <c r="G549" s="50"/>
      <c r="H549" s="53">
        <f t="shared" si="48"/>
        <v>0</v>
      </c>
    </row>
    <row r="550" spans="2:8" ht="12.75" hidden="1" customHeight="1">
      <c r="B550" s="46" t="str">
        <f t="shared" si="49"/>
        <v/>
      </c>
      <c r="C550" s="47" t="str">
        <f t="shared" si="50"/>
        <v/>
      </c>
      <c r="D550" s="52" t="str">
        <f t="shared" si="51"/>
        <v/>
      </c>
      <c r="E550" s="53" t="str">
        <f t="shared" si="52"/>
        <v/>
      </c>
      <c r="F550" s="53" t="str">
        <f t="shared" si="53"/>
        <v/>
      </c>
      <c r="G550" s="50"/>
      <c r="H550" s="53">
        <f t="shared" si="48"/>
        <v>0</v>
      </c>
    </row>
    <row r="551" spans="2:8" ht="12.75" hidden="1" customHeight="1">
      <c r="B551" s="46" t="str">
        <f t="shared" si="49"/>
        <v/>
      </c>
      <c r="C551" s="47" t="str">
        <f t="shared" si="50"/>
        <v/>
      </c>
      <c r="D551" s="52" t="str">
        <f t="shared" si="51"/>
        <v/>
      </c>
      <c r="E551" s="53" t="str">
        <f t="shared" si="52"/>
        <v/>
      </c>
      <c r="F551" s="53" t="str">
        <f t="shared" si="53"/>
        <v/>
      </c>
      <c r="G551" s="50"/>
      <c r="H551" s="53">
        <f t="shared" si="48"/>
        <v>0</v>
      </c>
    </row>
    <row r="552" spans="2:8" ht="12.75" hidden="1" customHeight="1">
      <c r="B552" s="46" t="str">
        <f t="shared" si="49"/>
        <v/>
      </c>
      <c r="C552" s="47" t="str">
        <f t="shared" si="50"/>
        <v/>
      </c>
      <c r="D552" s="52" t="str">
        <f t="shared" si="51"/>
        <v/>
      </c>
      <c r="E552" s="53" t="str">
        <f t="shared" si="52"/>
        <v/>
      </c>
      <c r="F552" s="53" t="str">
        <f t="shared" si="53"/>
        <v/>
      </c>
      <c r="G552" s="50"/>
      <c r="H552" s="53">
        <f t="shared" si="48"/>
        <v>0</v>
      </c>
    </row>
    <row r="553" spans="2:8" ht="12.75" hidden="1" customHeight="1">
      <c r="B553" s="46" t="str">
        <f t="shared" si="49"/>
        <v/>
      </c>
      <c r="C553" s="47" t="str">
        <f t="shared" si="50"/>
        <v/>
      </c>
      <c r="D553" s="52" t="str">
        <f t="shared" si="51"/>
        <v/>
      </c>
      <c r="E553" s="53" t="str">
        <f t="shared" si="52"/>
        <v/>
      </c>
      <c r="F553" s="53" t="str">
        <f t="shared" si="53"/>
        <v/>
      </c>
      <c r="G553" s="50"/>
      <c r="H553" s="53">
        <f t="shared" si="48"/>
        <v>0</v>
      </c>
    </row>
    <row r="554" spans="2:8" ht="12.75" hidden="1" customHeight="1">
      <c r="B554" s="46" t="str">
        <f t="shared" si="49"/>
        <v/>
      </c>
      <c r="C554" s="47" t="str">
        <f t="shared" si="50"/>
        <v/>
      </c>
      <c r="D554" s="52" t="str">
        <f t="shared" si="51"/>
        <v/>
      </c>
      <c r="E554" s="53" t="str">
        <f t="shared" si="52"/>
        <v/>
      </c>
      <c r="F554" s="53" t="str">
        <f t="shared" si="53"/>
        <v/>
      </c>
      <c r="G554" s="50"/>
      <c r="H554" s="53">
        <f t="shared" si="48"/>
        <v>0</v>
      </c>
    </row>
    <row r="555" spans="2:8" ht="12.75" hidden="1" customHeight="1">
      <c r="B555" s="46" t="str">
        <f t="shared" si="49"/>
        <v/>
      </c>
      <c r="C555" s="47" t="str">
        <f t="shared" si="50"/>
        <v/>
      </c>
      <c r="D555" s="52" t="str">
        <f t="shared" si="51"/>
        <v/>
      </c>
      <c r="E555" s="53" t="str">
        <f t="shared" si="52"/>
        <v/>
      </c>
      <c r="F555" s="53" t="str">
        <f t="shared" si="53"/>
        <v/>
      </c>
      <c r="G555" s="50"/>
      <c r="H555" s="53">
        <f t="shared" si="48"/>
        <v>0</v>
      </c>
    </row>
    <row r="556" spans="2:8" ht="12.75" hidden="1" customHeight="1">
      <c r="B556" s="46" t="str">
        <f t="shared" si="49"/>
        <v/>
      </c>
      <c r="C556" s="47" t="str">
        <f t="shared" si="50"/>
        <v/>
      </c>
      <c r="D556" s="52" t="str">
        <f t="shared" si="51"/>
        <v/>
      </c>
      <c r="E556" s="53" t="str">
        <f t="shared" si="52"/>
        <v/>
      </c>
      <c r="F556" s="53" t="str">
        <f t="shared" si="53"/>
        <v/>
      </c>
      <c r="G556" s="50"/>
      <c r="H556" s="53">
        <f t="shared" si="48"/>
        <v>0</v>
      </c>
    </row>
    <row r="557" spans="2:8" ht="12.75" hidden="1" customHeight="1">
      <c r="B557" s="46" t="str">
        <f t="shared" si="49"/>
        <v/>
      </c>
      <c r="C557" s="47" t="str">
        <f t="shared" si="50"/>
        <v/>
      </c>
      <c r="D557" s="52" t="str">
        <f t="shared" si="51"/>
        <v/>
      </c>
      <c r="E557" s="53" t="str">
        <f t="shared" si="52"/>
        <v/>
      </c>
      <c r="F557" s="53" t="str">
        <f t="shared" si="53"/>
        <v/>
      </c>
      <c r="G557" s="50"/>
      <c r="H557" s="53">
        <f t="shared" si="48"/>
        <v>0</v>
      </c>
    </row>
    <row r="558" spans="2:8" ht="12.75" hidden="1" customHeight="1">
      <c r="B558" s="46" t="str">
        <f t="shared" si="49"/>
        <v/>
      </c>
      <c r="C558" s="47" t="str">
        <f t="shared" si="50"/>
        <v/>
      </c>
      <c r="D558" s="52" t="str">
        <f t="shared" si="51"/>
        <v/>
      </c>
      <c r="E558" s="53" t="str">
        <f t="shared" si="52"/>
        <v/>
      </c>
      <c r="F558" s="53" t="str">
        <f t="shared" si="53"/>
        <v/>
      </c>
      <c r="G558" s="50"/>
      <c r="H558" s="53">
        <f t="shared" si="48"/>
        <v>0</v>
      </c>
    </row>
    <row r="559" spans="2:8" ht="12.75" hidden="1" customHeight="1">
      <c r="B559" s="46" t="str">
        <f t="shared" si="49"/>
        <v/>
      </c>
      <c r="C559" s="47" t="str">
        <f t="shared" si="50"/>
        <v/>
      </c>
      <c r="D559" s="52" t="str">
        <f t="shared" si="51"/>
        <v/>
      </c>
      <c r="E559" s="53" t="str">
        <f t="shared" si="52"/>
        <v/>
      </c>
      <c r="F559" s="53" t="str">
        <f t="shared" si="53"/>
        <v/>
      </c>
      <c r="G559" s="50"/>
      <c r="H559" s="53">
        <f t="shared" si="48"/>
        <v>0</v>
      </c>
    </row>
    <row r="560" spans="2:8" ht="12.75" hidden="1" customHeight="1">
      <c r="B560" s="46" t="str">
        <f t="shared" si="49"/>
        <v/>
      </c>
      <c r="C560" s="47" t="str">
        <f t="shared" si="50"/>
        <v/>
      </c>
      <c r="D560" s="52" t="str">
        <f t="shared" si="51"/>
        <v/>
      </c>
      <c r="E560" s="53" t="str">
        <f t="shared" si="52"/>
        <v/>
      </c>
      <c r="F560" s="53" t="str">
        <f t="shared" si="53"/>
        <v/>
      </c>
      <c r="G560" s="50"/>
      <c r="H560" s="53">
        <f t="shared" si="48"/>
        <v>0</v>
      </c>
    </row>
    <row r="561" spans="2:8" ht="12.75" hidden="1" customHeight="1">
      <c r="B561" s="46" t="str">
        <f t="shared" si="49"/>
        <v/>
      </c>
      <c r="C561" s="47" t="str">
        <f t="shared" si="50"/>
        <v/>
      </c>
      <c r="D561" s="52" t="str">
        <f t="shared" si="51"/>
        <v/>
      </c>
      <c r="E561" s="53" t="str">
        <f t="shared" si="52"/>
        <v/>
      </c>
      <c r="F561" s="53" t="str">
        <f t="shared" si="53"/>
        <v/>
      </c>
      <c r="G561" s="50"/>
      <c r="H561" s="53">
        <f t="shared" si="48"/>
        <v>0</v>
      </c>
    </row>
    <row r="562" spans="2:8" ht="12.75" hidden="1" customHeight="1">
      <c r="B562" s="46" t="str">
        <f t="shared" si="49"/>
        <v/>
      </c>
      <c r="C562" s="47" t="str">
        <f t="shared" si="50"/>
        <v/>
      </c>
      <c r="D562" s="52" t="str">
        <f t="shared" si="51"/>
        <v/>
      </c>
      <c r="E562" s="53" t="str">
        <f t="shared" si="52"/>
        <v/>
      </c>
      <c r="F562" s="53" t="str">
        <f t="shared" si="53"/>
        <v/>
      </c>
      <c r="G562" s="50"/>
      <c r="H562" s="53">
        <f t="shared" si="48"/>
        <v>0</v>
      </c>
    </row>
    <row r="563" spans="2:8" ht="12.75" hidden="1" customHeight="1">
      <c r="B563" s="46" t="str">
        <f t="shared" si="49"/>
        <v/>
      </c>
      <c r="C563" s="47" t="str">
        <f t="shared" si="50"/>
        <v/>
      </c>
      <c r="D563" s="52" t="str">
        <f t="shared" si="51"/>
        <v/>
      </c>
      <c r="E563" s="53" t="str">
        <f t="shared" si="52"/>
        <v/>
      </c>
      <c r="F563" s="53" t="str">
        <f t="shared" si="53"/>
        <v/>
      </c>
      <c r="G563" s="50"/>
      <c r="H563" s="53">
        <f t="shared" si="48"/>
        <v>0</v>
      </c>
    </row>
    <row r="564" spans="2:8" ht="12.75" hidden="1" customHeight="1">
      <c r="B564" s="46" t="str">
        <f t="shared" si="49"/>
        <v/>
      </c>
      <c r="C564" s="47" t="str">
        <f t="shared" si="50"/>
        <v/>
      </c>
      <c r="D564" s="52" t="str">
        <f t="shared" si="51"/>
        <v/>
      </c>
      <c r="E564" s="53" t="str">
        <f t="shared" si="52"/>
        <v/>
      </c>
      <c r="F564" s="53" t="str">
        <f t="shared" si="53"/>
        <v/>
      </c>
      <c r="G564" s="50"/>
      <c r="H564" s="53">
        <f t="shared" si="48"/>
        <v>0</v>
      </c>
    </row>
    <row r="565" spans="2:8" ht="12.75" hidden="1" customHeight="1">
      <c r="B565" s="46" t="str">
        <f t="shared" si="49"/>
        <v/>
      </c>
      <c r="C565" s="47" t="str">
        <f t="shared" si="50"/>
        <v/>
      </c>
      <c r="D565" s="52" t="str">
        <f t="shared" si="51"/>
        <v/>
      </c>
      <c r="E565" s="53" t="str">
        <f t="shared" si="52"/>
        <v/>
      </c>
      <c r="F565" s="53" t="str">
        <f t="shared" si="53"/>
        <v/>
      </c>
      <c r="G565" s="50"/>
      <c r="H565" s="53">
        <f t="shared" si="48"/>
        <v>0</v>
      </c>
    </row>
    <row r="566" spans="2:8" ht="12.75" hidden="1" customHeight="1">
      <c r="B566" s="46" t="str">
        <f t="shared" si="49"/>
        <v/>
      </c>
      <c r="C566" s="47" t="str">
        <f t="shared" si="50"/>
        <v/>
      </c>
      <c r="D566" s="52" t="str">
        <f t="shared" si="51"/>
        <v/>
      </c>
      <c r="E566" s="53" t="str">
        <f t="shared" si="52"/>
        <v/>
      </c>
      <c r="F566" s="53" t="str">
        <f t="shared" si="53"/>
        <v/>
      </c>
      <c r="G566" s="50"/>
      <c r="H566" s="53">
        <f t="shared" si="48"/>
        <v>0</v>
      </c>
    </row>
    <row r="567" spans="2:8" ht="12.75" hidden="1" customHeight="1">
      <c r="B567" s="46" t="str">
        <f t="shared" si="49"/>
        <v/>
      </c>
      <c r="C567" s="47" t="str">
        <f t="shared" si="50"/>
        <v/>
      </c>
      <c r="D567" s="52" t="str">
        <f t="shared" si="51"/>
        <v/>
      </c>
      <c r="E567" s="53" t="str">
        <f t="shared" si="52"/>
        <v/>
      </c>
      <c r="F567" s="53" t="str">
        <f t="shared" si="53"/>
        <v/>
      </c>
      <c r="G567" s="50"/>
      <c r="H567" s="53">
        <f t="shared" si="48"/>
        <v>0</v>
      </c>
    </row>
    <row r="568" spans="2:8" ht="12.75" hidden="1" customHeight="1">
      <c r="B568" s="46" t="str">
        <f t="shared" si="49"/>
        <v/>
      </c>
      <c r="C568" s="47" t="str">
        <f t="shared" si="50"/>
        <v/>
      </c>
      <c r="D568" s="52" t="str">
        <f t="shared" si="51"/>
        <v/>
      </c>
      <c r="E568" s="53" t="str">
        <f t="shared" si="52"/>
        <v/>
      </c>
      <c r="F568" s="53" t="str">
        <f t="shared" si="53"/>
        <v/>
      </c>
      <c r="G568" s="50"/>
      <c r="H568" s="53">
        <f t="shared" si="48"/>
        <v>0</v>
      </c>
    </row>
    <row r="569" spans="2:8" ht="12.75" hidden="1" customHeight="1">
      <c r="B569" s="46" t="str">
        <f t="shared" si="49"/>
        <v/>
      </c>
      <c r="C569" s="47" t="str">
        <f t="shared" si="50"/>
        <v/>
      </c>
      <c r="D569" s="52" t="str">
        <f t="shared" si="51"/>
        <v/>
      </c>
      <c r="E569" s="53" t="str">
        <f t="shared" si="52"/>
        <v/>
      </c>
      <c r="F569" s="53" t="str">
        <f t="shared" si="53"/>
        <v/>
      </c>
      <c r="G569" s="50"/>
      <c r="H569" s="53">
        <f t="shared" si="48"/>
        <v>0</v>
      </c>
    </row>
    <row r="570" spans="2:8" ht="12.75" hidden="1" customHeight="1">
      <c r="B570" s="46" t="str">
        <f t="shared" si="49"/>
        <v/>
      </c>
      <c r="C570" s="47" t="str">
        <f t="shared" si="50"/>
        <v/>
      </c>
      <c r="D570" s="52" t="str">
        <f t="shared" si="51"/>
        <v/>
      </c>
      <c r="E570" s="53" t="str">
        <f t="shared" si="52"/>
        <v/>
      </c>
      <c r="F570" s="53" t="str">
        <f t="shared" si="53"/>
        <v/>
      </c>
      <c r="G570" s="50"/>
      <c r="H570" s="53">
        <f t="shared" si="48"/>
        <v>0</v>
      </c>
    </row>
    <row r="571" spans="2:8" ht="12.75" hidden="1" customHeight="1">
      <c r="B571" s="46" t="str">
        <f t="shared" si="49"/>
        <v/>
      </c>
      <c r="C571" s="47" t="str">
        <f t="shared" si="50"/>
        <v/>
      </c>
      <c r="D571" s="52" t="str">
        <f t="shared" si="51"/>
        <v/>
      </c>
      <c r="E571" s="53" t="str">
        <f t="shared" si="52"/>
        <v/>
      </c>
      <c r="F571" s="53" t="str">
        <f t="shared" si="53"/>
        <v/>
      </c>
      <c r="G571" s="50"/>
      <c r="H571" s="53">
        <f t="shared" si="48"/>
        <v>0</v>
      </c>
    </row>
    <row r="572" spans="2:8" ht="12.75" hidden="1" customHeight="1">
      <c r="B572" s="46" t="str">
        <f t="shared" si="49"/>
        <v/>
      </c>
      <c r="C572" s="47" t="str">
        <f t="shared" si="50"/>
        <v/>
      </c>
      <c r="D572" s="52" t="str">
        <f t="shared" si="51"/>
        <v/>
      </c>
      <c r="E572" s="53" t="str">
        <f t="shared" si="52"/>
        <v/>
      </c>
      <c r="F572" s="53" t="str">
        <f t="shared" si="53"/>
        <v/>
      </c>
      <c r="G572" s="50"/>
      <c r="H572" s="53">
        <f t="shared" si="48"/>
        <v>0</v>
      </c>
    </row>
    <row r="573" spans="2:8" ht="12.75" hidden="1" customHeight="1">
      <c r="B573" s="46" t="str">
        <f t="shared" si="49"/>
        <v/>
      </c>
      <c r="C573" s="47" t="str">
        <f t="shared" si="50"/>
        <v/>
      </c>
      <c r="D573" s="52" t="str">
        <f t="shared" si="51"/>
        <v/>
      </c>
      <c r="E573" s="53" t="str">
        <f t="shared" si="52"/>
        <v/>
      </c>
      <c r="F573" s="53" t="str">
        <f t="shared" si="53"/>
        <v/>
      </c>
      <c r="G573" s="50"/>
      <c r="H573" s="53">
        <f t="shared" si="48"/>
        <v>0</v>
      </c>
    </row>
    <row r="574" spans="2:8" ht="12.75" hidden="1" customHeight="1">
      <c r="B574" s="46" t="str">
        <f t="shared" si="49"/>
        <v/>
      </c>
      <c r="C574" s="47" t="str">
        <f t="shared" si="50"/>
        <v/>
      </c>
      <c r="D574" s="52" t="str">
        <f t="shared" si="51"/>
        <v/>
      </c>
      <c r="E574" s="53" t="str">
        <f t="shared" si="52"/>
        <v/>
      </c>
      <c r="F574" s="53" t="str">
        <f t="shared" si="53"/>
        <v/>
      </c>
      <c r="G574" s="50"/>
      <c r="H574" s="53">
        <f t="shared" si="48"/>
        <v>0</v>
      </c>
    </row>
    <row r="575" spans="2:8" ht="12.75" hidden="1" customHeight="1">
      <c r="B575" s="46" t="str">
        <f t="shared" si="49"/>
        <v/>
      </c>
      <c r="C575" s="47" t="str">
        <f t="shared" si="50"/>
        <v/>
      </c>
      <c r="D575" s="52" t="str">
        <f t="shared" si="51"/>
        <v/>
      </c>
      <c r="E575" s="53" t="str">
        <f t="shared" si="52"/>
        <v/>
      </c>
      <c r="F575" s="53" t="str">
        <f t="shared" si="53"/>
        <v/>
      </c>
      <c r="G575" s="50"/>
      <c r="H575" s="53">
        <f t="shared" si="48"/>
        <v>0</v>
      </c>
    </row>
    <row r="576" spans="2:8" ht="12.75" hidden="1" customHeight="1">
      <c r="B576" s="46" t="str">
        <f t="shared" si="49"/>
        <v/>
      </c>
      <c r="C576" s="47" t="str">
        <f t="shared" si="50"/>
        <v/>
      </c>
      <c r="D576" s="52" t="str">
        <f t="shared" si="51"/>
        <v/>
      </c>
      <c r="E576" s="53" t="str">
        <f t="shared" si="52"/>
        <v/>
      </c>
      <c r="F576" s="53" t="str">
        <f t="shared" si="53"/>
        <v/>
      </c>
      <c r="G576" s="50"/>
      <c r="H576" s="53">
        <f t="shared" si="48"/>
        <v>0</v>
      </c>
    </row>
    <row r="577" spans="2:8" ht="12.75" hidden="1" customHeight="1">
      <c r="B577" s="46" t="str">
        <f t="shared" si="49"/>
        <v/>
      </c>
      <c r="C577" s="47" t="str">
        <f t="shared" si="50"/>
        <v/>
      </c>
      <c r="D577" s="52" t="str">
        <f t="shared" si="51"/>
        <v/>
      </c>
      <c r="E577" s="53" t="str">
        <f t="shared" si="52"/>
        <v/>
      </c>
      <c r="F577" s="53" t="str">
        <f t="shared" si="53"/>
        <v/>
      </c>
      <c r="G577" s="50"/>
      <c r="H577" s="53">
        <f t="shared" si="48"/>
        <v>0</v>
      </c>
    </row>
    <row r="578" spans="2:8" ht="12.75" hidden="1" customHeight="1">
      <c r="B578" s="46" t="str">
        <f t="shared" si="49"/>
        <v/>
      </c>
      <c r="C578" s="47" t="str">
        <f t="shared" si="50"/>
        <v/>
      </c>
      <c r="D578" s="52" t="str">
        <f t="shared" si="51"/>
        <v/>
      </c>
      <c r="E578" s="53" t="str">
        <f t="shared" si="52"/>
        <v/>
      </c>
      <c r="F578" s="53" t="str">
        <f t="shared" si="53"/>
        <v/>
      </c>
      <c r="G578" s="50"/>
      <c r="H578" s="53">
        <f t="shared" si="48"/>
        <v>0</v>
      </c>
    </row>
    <row r="579" spans="2:8" ht="12.75" hidden="1" customHeight="1">
      <c r="B579" s="46" t="str">
        <f t="shared" si="49"/>
        <v/>
      </c>
      <c r="C579" s="47" t="str">
        <f t="shared" si="50"/>
        <v/>
      </c>
      <c r="D579" s="52" t="str">
        <f t="shared" si="51"/>
        <v/>
      </c>
      <c r="E579" s="53" t="str">
        <f t="shared" si="52"/>
        <v/>
      </c>
      <c r="F579" s="53" t="str">
        <f t="shared" si="53"/>
        <v/>
      </c>
      <c r="G579" s="50"/>
      <c r="H579" s="53">
        <f t="shared" si="48"/>
        <v>0</v>
      </c>
    </row>
    <row r="580" spans="2:8" ht="12.75" hidden="1" customHeight="1">
      <c r="B580" s="46" t="str">
        <f t="shared" si="49"/>
        <v/>
      </c>
      <c r="C580" s="47" t="str">
        <f t="shared" si="50"/>
        <v/>
      </c>
      <c r="D580" s="52" t="str">
        <f t="shared" si="51"/>
        <v/>
      </c>
      <c r="E580" s="53" t="str">
        <f t="shared" si="52"/>
        <v/>
      </c>
      <c r="F580" s="53" t="str">
        <f t="shared" si="53"/>
        <v/>
      </c>
      <c r="G580" s="50"/>
      <c r="H580" s="53">
        <f t="shared" si="48"/>
        <v>0</v>
      </c>
    </row>
    <row r="581" spans="2:8" ht="12.75" hidden="1" customHeight="1">
      <c r="B581" s="46" t="str">
        <f t="shared" si="49"/>
        <v/>
      </c>
      <c r="C581" s="47" t="str">
        <f t="shared" si="50"/>
        <v/>
      </c>
      <c r="D581" s="52" t="str">
        <f t="shared" si="51"/>
        <v/>
      </c>
      <c r="E581" s="53" t="str">
        <f t="shared" si="52"/>
        <v/>
      </c>
      <c r="F581" s="53" t="str">
        <f t="shared" si="53"/>
        <v/>
      </c>
      <c r="G581" s="50"/>
      <c r="H581" s="53">
        <f t="shared" si="48"/>
        <v>0</v>
      </c>
    </row>
    <row r="582" spans="2:8" ht="12.75" hidden="1" customHeight="1">
      <c r="B582" s="46" t="str">
        <f t="shared" si="49"/>
        <v/>
      </c>
      <c r="C582" s="47" t="str">
        <f t="shared" si="50"/>
        <v/>
      </c>
      <c r="D582" s="52" t="str">
        <f t="shared" si="51"/>
        <v/>
      </c>
      <c r="E582" s="53" t="str">
        <f t="shared" si="52"/>
        <v/>
      </c>
      <c r="F582" s="53" t="str">
        <f t="shared" si="53"/>
        <v/>
      </c>
      <c r="G582" s="50"/>
      <c r="H582" s="53">
        <f t="shared" si="48"/>
        <v>0</v>
      </c>
    </row>
    <row r="583" spans="2:8" ht="12.75" hidden="1" customHeight="1">
      <c r="B583" s="46" t="str">
        <f t="shared" si="49"/>
        <v/>
      </c>
      <c r="C583" s="47" t="str">
        <f t="shared" si="50"/>
        <v/>
      </c>
      <c r="D583" s="52" t="str">
        <f t="shared" si="51"/>
        <v/>
      </c>
      <c r="E583" s="53" t="str">
        <f t="shared" si="52"/>
        <v/>
      </c>
      <c r="F583" s="53" t="str">
        <f t="shared" si="53"/>
        <v/>
      </c>
      <c r="G583" s="50"/>
      <c r="H583" s="53">
        <f t="shared" si="48"/>
        <v>0</v>
      </c>
    </row>
    <row r="584" spans="2:8" ht="12.75" hidden="1" customHeight="1">
      <c r="B584" s="46" t="str">
        <f t="shared" si="49"/>
        <v/>
      </c>
      <c r="C584" s="47" t="str">
        <f t="shared" si="50"/>
        <v/>
      </c>
      <c r="D584" s="52" t="str">
        <f t="shared" si="51"/>
        <v/>
      </c>
      <c r="E584" s="53" t="str">
        <f t="shared" si="52"/>
        <v/>
      </c>
      <c r="F584" s="53" t="str">
        <f t="shared" si="53"/>
        <v/>
      </c>
      <c r="G584" s="50"/>
      <c r="H584" s="53">
        <f t="shared" si="48"/>
        <v>0</v>
      </c>
    </row>
    <row r="585" spans="2:8" ht="12.75" hidden="1" customHeight="1">
      <c r="B585" s="46" t="str">
        <f t="shared" si="49"/>
        <v/>
      </c>
      <c r="C585" s="47" t="str">
        <f t="shared" si="50"/>
        <v/>
      </c>
      <c r="D585" s="52" t="str">
        <f t="shared" si="51"/>
        <v/>
      </c>
      <c r="E585" s="53" t="str">
        <f t="shared" si="52"/>
        <v/>
      </c>
      <c r="F585" s="53" t="str">
        <f t="shared" si="53"/>
        <v/>
      </c>
      <c r="G585" s="50"/>
      <c r="H585" s="53">
        <f t="shared" si="48"/>
        <v>0</v>
      </c>
    </row>
    <row r="586" spans="2:8" ht="12.75" hidden="1" customHeight="1">
      <c r="B586" s="46" t="str">
        <f t="shared" si="49"/>
        <v/>
      </c>
      <c r="C586" s="47" t="str">
        <f t="shared" si="50"/>
        <v/>
      </c>
      <c r="D586" s="52" t="str">
        <f t="shared" si="51"/>
        <v/>
      </c>
      <c r="E586" s="53" t="str">
        <f t="shared" si="52"/>
        <v/>
      </c>
      <c r="F586" s="53" t="str">
        <f t="shared" si="53"/>
        <v/>
      </c>
      <c r="G586" s="50"/>
      <c r="H586" s="53">
        <f t="shared" si="48"/>
        <v>0</v>
      </c>
    </row>
    <row r="587" spans="2:8" ht="12.75" hidden="1" customHeight="1">
      <c r="B587" s="46" t="str">
        <f t="shared" si="49"/>
        <v/>
      </c>
      <c r="C587" s="47" t="str">
        <f t="shared" si="50"/>
        <v/>
      </c>
      <c r="D587" s="52" t="str">
        <f t="shared" si="51"/>
        <v/>
      </c>
      <c r="E587" s="53" t="str">
        <f t="shared" si="52"/>
        <v/>
      </c>
      <c r="F587" s="53" t="str">
        <f t="shared" si="53"/>
        <v/>
      </c>
      <c r="G587" s="50"/>
      <c r="H587" s="53">
        <f t="shared" si="48"/>
        <v>0</v>
      </c>
    </row>
    <row r="588" spans="2:8" ht="12.75" hidden="1" customHeight="1">
      <c r="B588" s="46" t="str">
        <f t="shared" si="49"/>
        <v/>
      </c>
      <c r="C588" s="47" t="str">
        <f t="shared" si="50"/>
        <v/>
      </c>
      <c r="D588" s="52" t="str">
        <f t="shared" si="51"/>
        <v/>
      </c>
      <c r="E588" s="53" t="str">
        <f t="shared" si="52"/>
        <v/>
      </c>
      <c r="F588" s="53" t="str">
        <f t="shared" si="53"/>
        <v/>
      </c>
      <c r="G588" s="50"/>
      <c r="H588" s="53">
        <f t="shared" si="48"/>
        <v>0</v>
      </c>
    </row>
    <row r="589" spans="2:8" ht="12.75" hidden="1" customHeight="1">
      <c r="B589" s="46" t="str">
        <f t="shared" si="49"/>
        <v/>
      </c>
      <c r="C589" s="47" t="str">
        <f t="shared" si="50"/>
        <v/>
      </c>
      <c r="D589" s="52" t="str">
        <f t="shared" si="51"/>
        <v/>
      </c>
      <c r="E589" s="53" t="str">
        <f t="shared" si="52"/>
        <v/>
      </c>
      <c r="F589" s="53" t="str">
        <f t="shared" si="53"/>
        <v/>
      </c>
      <c r="G589" s="50"/>
      <c r="H589" s="53">
        <f t="shared" si="48"/>
        <v>0</v>
      </c>
    </row>
    <row r="590" spans="2:8" ht="12.75" hidden="1" customHeight="1">
      <c r="B590" s="46" t="str">
        <f t="shared" si="49"/>
        <v/>
      </c>
      <c r="C590" s="47" t="str">
        <f t="shared" si="50"/>
        <v/>
      </c>
      <c r="D590" s="52" t="str">
        <f t="shared" si="51"/>
        <v/>
      </c>
      <c r="E590" s="53" t="str">
        <f t="shared" si="52"/>
        <v/>
      </c>
      <c r="F590" s="53" t="str">
        <f t="shared" si="53"/>
        <v/>
      </c>
      <c r="G590" s="50"/>
      <c r="H590" s="53">
        <f t="shared" si="48"/>
        <v>0</v>
      </c>
    </row>
    <row r="591" spans="2:8" ht="12.75" hidden="1" customHeight="1">
      <c r="B591" s="46" t="str">
        <f t="shared" si="49"/>
        <v/>
      </c>
      <c r="C591" s="47" t="str">
        <f t="shared" si="50"/>
        <v/>
      </c>
      <c r="D591" s="52" t="str">
        <f t="shared" si="51"/>
        <v/>
      </c>
      <c r="E591" s="53" t="str">
        <f t="shared" si="52"/>
        <v/>
      </c>
      <c r="F591" s="53" t="str">
        <f t="shared" si="53"/>
        <v/>
      </c>
      <c r="G591" s="50"/>
      <c r="H591" s="53">
        <f t="shared" si="48"/>
        <v>0</v>
      </c>
    </row>
    <row r="592" spans="2:8" ht="12.75" hidden="1" customHeight="1">
      <c r="B592" s="46" t="str">
        <f t="shared" si="49"/>
        <v/>
      </c>
      <c r="C592" s="47" t="str">
        <f t="shared" si="50"/>
        <v/>
      </c>
      <c r="D592" s="52" t="str">
        <f t="shared" si="51"/>
        <v/>
      </c>
      <c r="E592" s="53" t="str">
        <f t="shared" si="52"/>
        <v/>
      </c>
      <c r="F592" s="53" t="str">
        <f t="shared" si="53"/>
        <v/>
      </c>
      <c r="G592" s="50"/>
      <c r="H592" s="53">
        <f t="shared" si="48"/>
        <v>0</v>
      </c>
    </row>
    <row r="593" spans="2:8" ht="12.75" hidden="1" customHeight="1">
      <c r="B593" s="46" t="str">
        <f t="shared" si="49"/>
        <v/>
      </c>
      <c r="C593" s="47" t="str">
        <f t="shared" si="50"/>
        <v/>
      </c>
      <c r="D593" s="52" t="str">
        <f t="shared" si="51"/>
        <v/>
      </c>
      <c r="E593" s="53" t="str">
        <f t="shared" si="52"/>
        <v/>
      </c>
      <c r="F593" s="53" t="str">
        <f t="shared" si="53"/>
        <v/>
      </c>
      <c r="G593" s="50"/>
      <c r="H593" s="53">
        <f t="shared" si="48"/>
        <v>0</v>
      </c>
    </row>
    <row r="594" spans="2:8" ht="12.75" hidden="1" customHeight="1">
      <c r="B594" s="46" t="str">
        <f t="shared" si="49"/>
        <v/>
      </c>
      <c r="C594" s="47" t="str">
        <f t="shared" si="50"/>
        <v/>
      </c>
      <c r="D594" s="52" t="str">
        <f t="shared" si="51"/>
        <v/>
      </c>
      <c r="E594" s="53" t="str">
        <f t="shared" si="52"/>
        <v/>
      </c>
      <c r="F594" s="53" t="str">
        <f t="shared" si="53"/>
        <v/>
      </c>
      <c r="G594" s="50"/>
      <c r="H594" s="53">
        <f t="shared" si="48"/>
        <v>0</v>
      </c>
    </row>
    <row r="595" spans="2:8" ht="12.75" hidden="1" customHeight="1">
      <c r="B595" s="46" t="str">
        <f t="shared" si="49"/>
        <v/>
      </c>
      <c r="C595" s="47" t="str">
        <f t="shared" si="50"/>
        <v/>
      </c>
      <c r="D595" s="52" t="str">
        <f t="shared" si="51"/>
        <v/>
      </c>
      <c r="E595" s="53" t="str">
        <f t="shared" si="52"/>
        <v/>
      </c>
      <c r="F595" s="53" t="str">
        <f t="shared" si="53"/>
        <v/>
      </c>
      <c r="G595" s="50"/>
      <c r="H595" s="53">
        <f t="shared" si="48"/>
        <v>0</v>
      </c>
    </row>
    <row r="596" spans="2:8" ht="12.75" hidden="1" customHeight="1">
      <c r="B596" s="46" t="str">
        <f t="shared" si="49"/>
        <v/>
      </c>
      <c r="C596" s="47" t="str">
        <f t="shared" si="50"/>
        <v/>
      </c>
      <c r="D596" s="52" t="str">
        <f t="shared" si="51"/>
        <v/>
      </c>
      <c r="E596" s="53" t="str">
        <f t="shared" si="52"/>
        <v/>
      </c>
      <c r="F596" s="53" t="str">
        <f t="shared" si="53"/>
        <v/>
      </c>
      <c r="G596" s="50"/>
      <c r="H596" s="53">
        <f t="shared" si="48"/>
        <v>0</v>
      </c>
    </row>
    <row r="597" spans="2:8" ht="12.75" hidden="1" customHeight="1">
      <c r="B597" s="46" t="str">
        <f t="shared" si="49"/>
        <v/>
      </c>
      <c r="C597" s="47" t="str">
        <f t="shared" si="50"/>
        <v/>
      </c>
      <c r="D597" s="52" t="str">
        <f t="shared" si="51"/>
        <v/>
      </c>
      <c r="E597" s="53" t="str">
        <f t="shared" si="52"/>
        <v/>
      </c>
      <c r="F597" s="53" t="str">
        <f t="shared" si="53"/>
        <v/>
      </c>
      <c r="G597" s="50"/>
      <c r="H597" s="53">
        <f t="shared" si="48"/>
        <v>0</v>
      </c>
    </row>
    <row r="598" spans="2:8" ht="12.75" hidden="1" customHeight="1">
      <c r="B598" s="46" t="str">
        <f t="shared" si="49"/>
        <v/>
      </c>
      <c r="C598" s="47" t="str">
        <f t="shared" si="50"/>
        <v/>
      </c>
      <c r="D598" s="52" t="str">
        <f t="shared" si="51"/>
        <v/>
      </c>
      <c r="E598" s="53" t="str">
        <f t="shared" si="52"/>
        <v/>
      </c>
      <c r="F598" s="53" t="str">
        <f t="shared" si="53"/>
        <v/>
      </c>
      <c r="G598" s="50"/>
      <c r="H598" s="53">
        <f t="shared" si="48"/>
        <v>0</v>
      </c>
    </row>
    <row r="599" spans="2:8" ht="12.75" hidden="1" customHeight="1">
      <c r="B599" s="46" t="str">
        <f t="shared" si="49"/>
        <v/>
      </c>
      <c r="C599" s="47" t="str">
        <f t="shared" si="50"/>
        <v/>
      </c>
      <c r="D599" s="52" t="str">
        <f t="shared" si="51"/>
        <v/>
      </c>
      <c r="E599" s="53" t="str">
        <f t="shared" si="52"/>
        <v/>
      </c>
      <c r="F599" s="53" t="str">
        <f t="shared" si="53"/>
        <v/>
      </c>
      <c r="G599" s="50"/>
      <c r="H599" s="53">
        <f t="shared" si="48"/>
        <v>0</v>
      </c>
    </row>
    <row r="600" spans="2:8" ht="12.75" hidden="1" customHeight="1">
      <c r="B600" s="46" t="str">
        <f t="shared" si="49"/>
        <v/>
      </c>
      <c r="C600" s="47" t="str">
        <f t="shared" si="50"/>
        <v/>
      </c>
      <c r="D600" s="52" t="str">
        <f t="shared" si="51"/>
        <v/>
      </c>
      <c r="E600" s="53" t="str">
        <f t="shared" si="52"/>
        <v/>
      </c>
      <c r="F600" s="53" t="str">
        <f t="shared" si="53"/>
        <v/>
      </c>
      <c r="G600" s="50"/>
      <c r="H600" s="53">
        <f t="shared" si="48"/>
        <v>0</v>
      </c>
    </row>
    <row r="601" spans="2:8" ht="12.75" hidden="1" customHeight="1">
      <c r="B601" s="46" t="str">
        <f t="shared" si="49"/>
        <v/>
      </c>
      <c r="C601" s="47" t="str">
        <f t="shared" si="50"/>
        <v/>
      </c>
      <c r="D601" s="52" t="str">
        <f t="shared" si="51"/>
        <v/>
      </c>
      <c r="E601" s="53" t="str">
        <f t="shared" si="52"/>
        <v/>
      </c>
      <c r="F601" s="53" t="str">
        <f t="shared" si="53"/>
        <v/>
      </c>
      <c r="G601" s="50"/>
      <c r="H601" s="53">
        <f t="shared" ref="H601:H664" si="54">IF(B601="",0,ROUND(H600-E601-G601,2))</f>
        <v>0</v>
      </c>
    </row>
    <row r="602" spans="2:8" ht="12.75" hidden="1" customHeight="1">
      <c r="B602" s="46" t="str">
        <f t="shared" ref="B602:B665" si="55">IF(B601&lt;$D$16,IF(H601&gt;0,B601+1,""),"")</f>
        <v/>
      </c>
      <c r="C602" s="47" t="str">
        <f t="shared" ref="C602:C665" si="56">IF(B602="","",IF(B602&lt;=$D$16,IF(payments_per_year=26,DATE(YEAR(start_date),MONTH(start_date),DAY(start_date)+14*B602),IF(payments_per_year=52,DATE(YEAR(start_date),MONTH(start_date),DAY(start_date)+7*B602),DATE(YEAR(start_date),MONTH(start_date)+B602*12/$D$11,DAY(start_date)))),""))</f>
        <v/>
      </c>
      <c r="D602" s="52" t="str">
        <f t="shared" ref="D602:D665" si="57">IF(C602="","",IF($D$15+F602&gt;H601,ROUND(H601+F602,2),$D$15))</f>
        <v/>
      </c>
      <c r="E602" s="53" t="str">
        <f t="shared" ref="E602:E665" si="58">IF(C602="","",D602-F602)</f>
        <v/>
      </c>
      <c r="F602" s="53" t="str">
        <f t="shared" ref="F602:F665" si="59">IF(C602="","",ROUND(H601*$D$9/payments_per_year,2))</f>
        <v/>
      </c>
      <c r="G602" s="50"/>
      <c r="H602" s="53">
        <f t="shared" si="54"/>
        <v>0</v>
      </c>
    </row>
    <row r="603" spans="2:8" ht="12.75" hidden="1" customHeight="1">
      <c r="B603" s="46" t="str">
        <f t="shared" si="55"/>
        <v/>
      </c>
      <c r="C603" s="47" t="str">
        <f t="shared" si="56"/>
        <v/>
      </c>
      <c r="D603" s="52" t="str">
        <f t="shared" si="57"/>
        <v/>
      </c>
      <c r="E603" s="53" t="str">
        <f t="shared" si="58"/>
        <v/>
      </c>
      <c r="F603" s="53" t="str">
        <f t="shared" si="59"/>
        <v/>
      </c>
      <c r="G603" s="50"/>
      <c r="H603" s="53">
        <f t="shared" si="54"/>
        <v>0</v>
      </c>
    </row>
    <row r="604" spans="2:8" ht="12.75" hidden="1" customHeight="1">
      <c r="B604" s="46" t="str">
        <f t="shared" si="55"/>
        <v/>
      </c>
      <c r="C604" s="47" t="str">
        <f t="shared" si="56"/>
        <v/>
      </c>
      <c r="D604" s="52" t="str">
        <f t="shared" si="57"/>
        <v/>
      </c>
      <c r="E604" s="53" t="str">
        <f t="shared" si="58"/>
        <v/>
      </c>
      <c r="F604" s="53" t="str">
        <f t="shared" si="59"/>
        <v/>
      </c>
      <c r="G604" s="50"/>
      <c r="H604" s="53">
        <f t="shared" si="54"/>
        <v>0</v>
      </c>
    </row>
    <row r="605" spans="2:8" ht="12.75" hidden="1" customHeight="1">
      <c r="B605" s="46" t="str">
        <f t="shared" si="55"/>
        <v/>
      </c>
      <c r="C605" s="47" t="str">
        <f t="shared" si="56"/>
        <v/>
      </c>
      <c r="D605" s="52" t="str">
        <f t="shared" si="57"/>
        <v/>
      </c>
      <c r="E605" s="53" t="str">
        <f t="shared" si="58"/>
        <v/>
      </c>
      <c r="F605" s="53" t="str">
        <f t="shared" si="59"/>
        <v/>
      </c>
      <c r="G605" s="50"/>
      <c r="H605" s="53">
        <f t="shared" si="54"/>
        <v>0</v>
      </c>
    </row>
    <row r="606" spans="2:8" ht="12.75" hidden="1" customHeight="1">
      <c r="B606" s="46" t="str">
        <f t="shared" si="55"/>
        <v/>
      </c>
      <c r="C606" s="47" t="str">
        <f t="shared" si="56"/>
        <v/>
      </c>
      <c r="D606" s="52" t="str">
        <f t="shared" si="57"/>
        <v/>
      </c>
      <c r="E606" s="53" t="str">
        <f t="shared" si="58"/>
        <v/>
      </c>
      <c r="F606" s="53" t="str">
        <f t="shared" si="59"/>
        <v/>
      </c>
      <c r="G606" s="50"/>
      <c r="H606" s="53">
        <f t="shared" si="54"/>
        <v>0</v>
      </c>
    </row>
    <row r="607" spans="2:8" ht="12.75" hidden="1" customHeight="1">
      <c r="B607" s="46" t="str">
        <f t="shared" si="55"/>
        <v/>
      </c>
      <c r="C607" s="47" t="str">
        <f t="shared" si="56"/>
        <v/>
      </c>
      <c r="D607" s="52" t="str">
        <f t="shared" si="57"/>
        <v/>
      </c>
      <c r="E607" s="53" t="str">
        <f t="shared" si="58"/>
        <v/>
      </c>
      <c r="F607" s="53" t="str">
        <f t="shared" si="59"/>
        <v/>
      </c>
      <c r="G607" s="50"/>
      <c r="H607" s="53">
        <f t="shared" si="54"/>
        <v>0</v>
      </c>
    </row>
    <row r="608" spans="2:8" ht="12.75" hidden="1" customHeight="1">
      <c r="B608" s="46" t="str">
        <f t="shared" si="55"/>
        <v/>
      </c>
      <c r="C608" s="47" t="str">
        <f t="shared" si="56"/>
        <v/>
      </c>
      <c r="D608" s="52" t="str">
        <f t="shared" si="57"/>
        <v/>
      </c>
      <c r="E608" s="53" t="str">
        <f t="shared" si="58"/>
        <v/>
      </c>
      <c r="F608" s="53" t="str">
        <f t="shared" si="59"/>
        <v/>
      </c>
      <c r="G608" s="50"/>
      <c r="H608" s="53">
        <f t="shared" si="54"/>
        <v>0</v>
      </c>
    </row>
    <row r="609" spans="2:8" ht="12.75" hidden="1" customHeight="1">
      <c r="B609" s="46" t="str">
        <f t="shared" si="55"/>
        <v/>
      </c>
      <c r="C609" s="47" t="str">
        <f t="shared" si="56"/>
        <v/>
      </c>
      <c r="D609" s="52" t="str">
        <f t="shared" si="57"/>
        <v/>
      </c>
      <c r="E609" s="53" t="str">
        <f t="shared" si="58"/>
        <v/>
      </c>
      <c r="F609" s="53" t="str">
        <f t="shared" si="59"/>
        <v/>
      </c>
      <c r="G609" s="50"/>
      <c r="H609" s="53">
        <f t="shared" si="54"/>
        <v>0</v>
      </c>
    </row>
    <row r="610" spans="2:8" ht="12.75" hidden="1" customHeight="1">
      <c r="B610" s="46" t="str">
        <f t="shared" si="55"/>
        <v/>
      </c>
      <c r="C610" s="47" t="str">
        <f t="shared" si="56"/>
        <v/>
      </c>
      <c r="D610" s="52" t="str">
        <f t="shared" si="57"/>
        <v/>
      </c>
      <c r="E610" s="53" t="str">
        <f t="shared" si="58"/>
        <v/>
      </c>
      <c r="F610" s="53" t="str">
        <f t="shared" si="59"/>
        <v/>
      </c>
      <c r="G610" s="50"/>
      <c r="H610" s="53">
        <f t="shared" si="54"/>
        <v>0</v>
      </c>
    </row>
    <row r="611" spans="2:8" ht="12.75" hidden="1" customHeight="1">
      <c r="B611" s="46" t="str">
        <f t="shared" si="55"/>
        <v/>
      </c>
      <c r="C611" s="47" t="str">
        <f t="shared" si="56"/>
        <v/>
      </c>
      <c r="D611" s="52" t="str">
        <f t="shared" si="57"/>
        <v/>
      </c>
      <c r="E611" s="53" t="str">
        <f t="shared" si="58"/>
        <v/>
      </c>
      <c r="F611" s="53" t="str">
        <f t="shared" si="59"/>
        <v/>
      </c>
      <c r="G611" s="50"/>
      <c r="H611" s="53">
        <f t="shared" si="54"/>
        <v>0</v>
      </c>
    </row>
    <row r="612" spans="2:8" ht="12.75" hidden="1" customHeight="1">
      <c r="B612" s="46" t="str">
        <f t="shared" si="55"/>
        <v/>
      </c>
      <c r="C612" s="47" t="str">
        <f t="shared" si="56"/>
        <v/>
      </c>
      <c r="D612" s="52" t="str">
        <f t="shared" si="57"/>
        <v/>
      </c>
      <c r="E612" s="53" t="str">
        <f t="shared" si="58"/>
        <v/>
      </c>
      <c r="F612" s="53" t="str">
        <f t="shared" si="59"/>
        <v/>
      </c>
      <c r="G612" s="50"/>
      <c r="H612" s="53">
        <f t="shared" si="54"/>
        <v>0</v>
      </c>
    </row>
    <row r="613" spans="2:8" ht="12.75" hidden="1" customHeight="1">
      <c r="B613" s="46" t="str">
        <f t="shared" si="55"/>
        <v/>
      </c>
      <c r="C613" s="47" t="str">
        <f t="shared" si="56"/>
        <v/>
      </c>
      <c r="D613" s="52" t="str">
        <f t="shared" si="57"/>
        <v/>
      </c>
      <c r="E613" s="53" t="str">
        <f t="shared" si="58"/>
        <v/>
      </c>
      <c r="F613" s="53" t="str">
        <f t="shared" si="59"/>
        <v/>
      </c>
      <c r="G613" s="50"/>
      <c r="H613" s="53">
        <f t="shared" si="54"/>
        <v>0</v>
      </c>
    </row>
    <row r="614" spans="2:8" ht="12.75" hidden="1" customHeight="1">
      <c r="B614" s="46" t="str">
        <f t="shared" si="55"/>
        <v/>
      </c>
      <c r="C614" s="47" t="str">
        <f t="shared" si="56"/>
        <v/>
      </c>
      <c r="D614" s="52" t="str">
        <f t="shared" si="57"/>
        <v/>
      </c>
      <c r="E614" s="53" t="str">
        <f t="shared" si="58"/>
        <v/>
      </c>
      <c r="F614" s="53" t="str">
        <f t="shared" si="59"/>
        <v/>
      </c>
      <c r="G614" s="50"/>
      <c r="H614" s="53">
        <f t="shared" si="54"/>
        <v>0</v>
      </c>
    </row>
    <row r="615" spans="2:8" ht="12.75" hidden="1" customHeight="1">
      <c r="B615" s="46" t="str">
        <f t="shared" si="55"/>
        <v/>
      </c>
      <c r="C615" s="47" t="str">
        <f t="shared" si="56"/>
        <v/>
      </c>
      <c r="D615" s="52" t="str">
        <f t="shared" si="57"/>
        <v/>
      </c>
      <c r="E615" s="53" t="str">
        <f t="shared" si="58"/>
        <v/>
      </c>
      <c r="F615" s="53" t="str">
        <f t="shared" si="59"/>
        <v/>
      </c>
      <c r="G615" s="50"/>
      <c r="H615" s="53">
        <f t="shared" si="54"/>
        <v>0</v>
      </c>
    </row>
    <row r="616" spans="2:8" ht="12.75" hidden="1" customHeight="1">
      <c r="B616" s="46" t="str">
        <f t="shared" si="55"/>
        <v/>
      </c>
      <c r="C616" s="47" t="str">
        <f t="shared" si="56"/>
        <v/>
      </c>
      <c r="D616" s="52" t="str">
        <f t="shared" si="57"/>
        <v/>
      </c>
      <c r="E616" s="53" t="str">
        <f t="shared" si="58"/>
        <v/>
      </c>
      <c r="F616" s="53" t="str">
        <f t="shared" si="59"/>
        <v/>
      </c>
      <c r="G616" s="50"/>
      <c r="H616" s="53">
        <f t="shared" si="54"/>
        <v>0</v>
      </c>
    </row>
    <row r="617" spans="2:8" ht="12.75" hidden="1" customHeight="1">
      <c r="B617" s="46" t="str">
        <f t="shared" si="55"/>
        <v/>
      </c>
      <c r="C617" s="47" t="str">
        <f t="shared" si="56"/>
        <v/>
      </c>
      <c r="D617" s="52" t="str">
        <f t="shared" si="57"/>
        <v/>
      </c>
      <c r="E617" s="53" t="str">
        <f t="shared" si="58"/>
        <v/>
      </c>
      <c r="F617" s="53" t="str">
        <f t="shared" si="59"/>
        <v/>
      </c>
      <c r="G617" s="50"/>
      <c r="H617" s="53">
        <f t="shared" si="54"/>
        <v>0</v>
      </c>
    </row>
    <row r="618" spans="2:8" ht="12.75" hidden="1" customHeight="1">
      <c r="B618" s="46" t="str">
        <f t="shared" si="55"/>
        <v/>
      </c>
      <c r="C618" s="47" t="str">
        <f t="shared" si="56"/>
        <v/>
      </c>
      <c r="D618" s="52" t="str">
        <f t="shared" si="57"/>
        <v/>
      </c>
      <c r="E618" s="53" t="str">
        <f t="shared" si="58"/>
        <v/>
      </c>
      <c r="F618" s="53" t="str">
        <f t="shared" si="59"/>
        <v/>
      </c>
      <c r="G618" s="50"/>
      <c r="H618" s="53">
        <f t="shared" si="54"/>
        <v>0</v>
      </c>
    </row>
    <row r="619" spans="2:8" ht="12.75" hidden="1" customHeight="1">
      <c r="B619" s="46" t="str">
        <f t="shared" si="55"/>
        <v/>
      </c>
      <c r="C619" s="47" t="str">
        <f t="shared" si="56"/>
        <v/>
      </c>
      <c r="D619" s="52" t="str">
        <f t="shared" si="57"/>
        <v/>
      </c>
      <c r="E619" s="53" t="str">
        <f t="shared" si="58"/>
        <v/>
      </c>
      <c r="F619" s="53" t="str">
        <f t="shared" si="59"/>
        <v/>
      </c>
      <c r="G619" s="50"/>
      <c r="H619" s="53">
        <f t="shared" si="54"/>
        <v>0</v>
      </c>
    </row>
    <row r="620" spans="2:8" ht="12.75" hidden="1" customHeight="1">
      <c r="B620" s="46" t="str">
        <f t="shared" si="55"/>
        <v/>
      </c>
      <c r="C620" s="47" t="str">
        <f t="shared" si="56"/>
        <v/>
      </c>
      <c r="D620" s="52" t="str">
        <f t="shared" si="57"/>
        <v/>
      </c>
      <c r="E620" s="53" t="str">
        <f t="shared" si="58"/>
        <v/>
      </c>
      <c r="F620" s="53" t="str">
        <f t="shared" si="59"/>
        <v/>
      </c>
      <c r="G620" s="50"/>
      <c r="H620" s="53">
        <f t="shared" si="54"/>
        <v>0</v>
      </c>
    </row>
    <row r="621" spans="2:8" ht="12.75" hidden="1" customHeight="1">
      <c r="B621" s="46" t="str">
        <f t="shared" si="55"/>
        <v/>
      </c>
      <c r="C621" s="47" t="str">
        <f t="shared" si="56"/>
        <v/>
      </c>
      <c r="D621" s="52" t="str">
        <f t="shared" si="57"/>
        <v/>
      </c>
      <c r="E621" s="53" t="str">
        <f t="shared" si="58"/>
        <v/>
      </c>
      <c r="F621" s="53" t="str">
        <f t="shared" si="59"/>
        <v/>
      </c>
      <c r="G621" s="50"/>
      <c r="H621" s="53">
        <f t="shared" si="54"/>
        <v>0</v>
      </c>
    </row>
    <row r="622" spans="2:8" ht="12.75" hidden="1" customHeight="1">
      <c r="B622" s="46" t="str">
        <f t="shared" si="55"/>
        <v/>
      </c>
      <c r="C622" s="47" t="str">
        <f t="shared" si="56"/>
        <v/>
      </c>
      <c r="D622" s="52" t="str">
        <f t="shared" si="57"/>
        <v/>
      </c>
      <c r="E622" s="53" t="str">
        <f t="shared" si="58"/>
        <v/>
      </c>
      <c r="F622" s="53" t="str">
        <f t="shared" si="59"/>
        <v/>
      </c>
      <c r="G622" s="50"/>
      <c r="H622" s="53">
        <f t="shared" si="54"/>
        <v>0</v>
      </c>
    </row>
    <row r="623" spans="2:8" ht="12.75" hidden="1" customHeight="1">
      <c r="B623" s="46" t="str">
        <f t="shared" si="55"/>
        <v/>
      </c>
      <c r="C623" s="47" t="str">
        <f t="shared" si="56"/>
        <v/>
      </c>
      <c r="D623" s="52" t="str">
        <f t="shared" si="57"/>
        <v/>
      </c>
      <c r="E623" s="53" t="str">
        <f t="shared" si="58"/>
        <v/>
      </c>
      <c r="F623" s="53" t="str">
        <f t="shared" si="59"/>
        <v/>
      </c>
      <c r="G623" s="50"/>
      <c r="H623" s="53">
        <f t="shared" si="54"/>
        <v>0</v>
      </c>
    </row>
    <row r="624" spans="2:8" ht="12.75" hidden="1" customHeight="1">
      <c r="B624" s="46" t="str">
        <f t="shared" si="55"/>
        <v/>
      </c>
      <c r="C624" s="47" t="str">
        <f t="shared" si="56"/>
        <v/>
      </c>
      <c r="D624" s="52" t="str">
        <f t="shared" si="57"/>
        <v/>
      </c>
      <c r="E624" s="53" t="str">
        <f t="shared" si="58"/>
        <v/>
      </c>
      <c r="F624" s="53" t="str">
        <f t="shared" si="59"/>
        <v/>
      </c>
      <c r="G624" s="50"/>
      <c r="H624" s="53">
        <f t="shared" si="54"/>
        <v>0</v>
      </c>
    </row>
    <row r="625" spans="2:8" ht="12.75" hidden="1" customHeight="1">
      <c r="B625" s="46" t="str">
        <f t="shared" si="55"/>
        <v/>
      </c>
      <c r="C625" s="47" t="str">
        <f t="shared" si="56"/>
        <v/>
      </c>
      <c r="D625" s="52" t="str">
        <f t="shared" si="57"/>
        <v/>
      </c>
      <c r="E625" s="53" t="str">
        <f t="shared" si="58"/>
        <v/>
      </c>
      <c r="F625" s="53" t="str">
        <f t="shared" si="59"/>
        <v/>
      </c>
      <c r="G625" s="50"/>
      <c r="H625" s="53">
        <f t="shared" si="54"/>
        <v>0</v>
      </c>
    </row>
    <row r="626" spans="2:8" ht="12.75" hidden="1" customHeight="1">
      <c r="B626" s="46" t="str">
        <f t="shared" si="55"/>
        <v/>
      </c>
      <c r="C626" s="47" t="str">
        <f t="shared" si="56"/>
        <v/>
      </c>
      <c r="D626" s="52" t="str">
        <f t="shared" si="57"/>
        <v/>
      </c>
      <c r="E626" s="53" t="str">
        <f t="shared" si="58"/>
        <v/>
      </c>
      <c r="F626" s="53" t="str">
        <f t="shared" si="59"/>
        <v/>
      </c>
      <c r="G626" s="50"/>
      <c r="H626" s="53">
        <f t="shared" si="54"/>
        <v>0</v>
      </c>
    </row>
    <row r="627" spans="2:8" ht="12.75" hidden="1" customHeight="1">
      <c r="B627" s="46" t="str">
        <f t="shared" si="55"/>
        <v/>
      </c>
      <c r="C627" s="47" t="str">
        <f t="shared" si="56"/>
        <v/>
      </c>
      <c r="D627" s="52" t="str">
        <f t="shared" si="57"/>
        <v/>
      </c>
      <c r="E627" s="53" t="str">
        <f t="shared" si="58"/>
        <v/>
      </c>
      <c r="F627" s="53" t="str">
        <f t="shared" si="59"/>
        <v/>
      </c>
      <c r="G627" s="50"/>
      <c r="H627" s="53">
        <f t="shared" si="54"/>
        <v>0</v>
      </c>
    </row>
    <row r="628" spans="2:8" ht="12.75" hidden="1" customHeight="1">
      <c r="B628" s="46" t="str">
        <f t="shared" si="55"/>
        <v/>
      </c>
      <c r="C628" s="47" t="str">
        <f t="shared" si="56"/>
        <v/>
      </c>
      <c r="D628" s="52" t="str">
        <f t="shared" si="57"/>
        <v/>
      </c>
      <c r="E628" s="53" t="str">
        <f t="shared" si="58"/>
        <v/>
      </c>
      <c r="F628" s="53" t="str">
        <f t="shared" si="59"/>
        <v/>
      </c>
      <c r="G628" s="50"/>
      <c r="H628" s="53">
        <f t="shared" si="54"/>
        <v>0</v>
      </c>
    </row>
    <row r="629" spans="2:8" ht="12.75" hidden="1" customHeight="1">
      <c r="B629" s="46" t="str">
        <f t="shared" si="55"/>
        <v/>
      </c>
      <c r="C629" s="47" t="str">
        <f t="shared" si="56"/>
        <v/>
      </c>
      <c r="D629" s="52" t="str">
        <f t="shared" si="57"/>
        <v/>
      </c>
      <c r="E629" s="53" t="str">
        <f t="shared" si="58"/>
        <v/>
      </c>
      <c r="F629" s="53" t="str">
        <f t="shared" si="59"/>
        <v/>
      </c>
      <c r="G629" s="50"/>
      <c r="H629" s="53">
        <f t="shared" si="54"/>
        <v>0</v>
      </c>
    </row>
    <row r="630" spans="2:8" ht="12.75" hidden="1" customHeight="1">
      <c r="B630" s="46" t="str">
        <f t="shared" si="55"/>
        <v/>
      </c>
      <c r="C630" s="47" t="str">
        <f t="shared" si="56"/>
        <v/>
      </c>
      <c r="D630" s="52" t="str">
        <f t="shared" si="57"/>
        <v/>
      </c>
      <c r="E630" s="53" t="str">
        <f t="shared" si="58"/>
        <v/>
      </c>
      <c r="F630" s="53" t="str">
        <f t="shared" si="59"/>
        <v/>
      </c>
      <c r="G630" s="50"/>
      <c r="H630" s="53">
        <f t="shared" si="54"/>
        <v>0</v>
      </c>
    </row>
    <row r="631" spans="2:8" ht="12.75" hidden="1" customHeight="1">
      <c r="B631" s="46" t="str">
        <f t="shared" si="55"/>
        <v/>
      </c>
      <c r="C631" s="47" t="str">
        <f t="shared" si="56"/>
        <v/>
      </c>
      <c r="D631" s="52" t="str">
        <f t="shared" si="57"/>
        <v/>
      </c>
      <c r="E631" s="53" t="str">
        <f t="shared" si="58"/>
        <v/>
      </c>
      <c r="F631" s="53" t="str">
        <f t="shared" si="59"/>
        <v/>
      </c>
      <c r="G631" s="50"/>
      <c r="H631" s="53">
        <f t="shared" si="54"/>
        <v>0</v>
      </c>
    </row>
    <row r="632" spans="2:8" ht="12.75" hidden="1" customHeight="1">
      <c r="B632" s="46" t="str">
        <f t="shared" si="55"/>
        <v/>
      </c>
      <c r="C632" s="47" t="str">
        <f t="shared" si="56"/>
        <v/>
      </c>
      <c r="D632" s="52" t="str">
        <f t="shared" si="57"/>
        <v/>
      </c>
      <c r="E632" s="53" t="str">
        <f t="shared" si="58"/>
        <v/>
      </c>
      <c r="F632" s="53" t="str">
        <f t="shared" si="59"/>
        <v/>
      </c>
      <c r="G632" s="50"/>
      <c r="H632" s="53">
        <f t="shared" si="54"/>
        <v>0</v>
      </c>
    </row>
    <row r="633" spans="2:8" ht="12.75" hidden="1" customHeight="1">
      <c r="B633" s="46" t="str">
        <f t="shared" si="55"/>
        <v/>
      </c>
      <c r="C633" s="47" t="str">
        <f t="shared" si="56"/>
        <v/>
      </c>
      <c r="D633" s="52" t="str">
        <f t="shared" si="57"/>
        <v/>
      </c>
      <c r="E633" s="53" t="str">
        <f t="shared" si="58"/>
        <v/>
      </c>
      <c r="F633" s="53" t="str">
        <f t="shared" si="59"/>
        <v/>
      </c>
      <c r="G633" s="50"/>
      <c r="H633" s="53">
        <f t="shared" si="54"/>
        <v>0</v>
      </c>
    </row>
    <row r="634" spans="2:8" ht="12.75" hidden="1" customHeight="1">
      <c r="B634" s="46" t="str">
        <f t="shared" si="55"/>
        <v/>
      </c>
      <c r="C634" s="47" t="str">
        <f t="shared" si="56"/>
        <v/>
      </c>
      <c r="D634" s="52" t="str">
        <f t="shared" si="57"/>
        <v/>
      </c>
      <c r="E634" s="53" t="str">
        <f t="shared" si="58"/>
        <v/>
      </c>
      <c r="F634" s="53" t="str">
        <f t="shared" si="59"/>
        <v/>
      </c>
      <c r="G634" s="50"/>
      <c r="H634" s="53">
        <f t="shared" si="54"/>
        <v>0</v>
      </c>
    </row>
    <row r="635" spans="2:8" ht="12.75" hidden="1" customHeight="1">
      <c r="B635" s="46" t="str">
        <f t="shared" si="55"/>
        <v/>
      </c>
      <c r="C635" s="47" t="str">
        <f t="shared" si="56"/>
        <v/>
      </c>
      <c r="D635" s="52" t="str">
        <f t="shared" si="57"/>
        <v/>
      </c>
      <c r="E635" s="53" t="str">
        <f t="shared" si="58"/>
        <v/>
      </c>
      <c r="F635" s="53" t="str">
        <f t="shared" si="59"/>
        <v/>
      </c>
      <c r="G635" s="50"/>
      <c r="H635" s="53">
        <f t="shared" si="54"/>
        <v>0</v>
      </c>
    </row>
    <row r="636" spans="2:8" ht="12.75" hidden="1" customHeight="1">
      <c r="B636" s="46" t="str">
        <f t="shared" si="55"/>
        <v/>
      </c>
      <c r="C636" s="47" t="str">
        <f t="shared" si="56"/>
        <v/>
      </c>
      <c r="D636" s="52" t="str">
        <f t="shared" si="57"/>
        <v/>
      </c>
      <c r="E636" s="53" t="str">
        <f t="shared" si="58"/>
        <v/>
      </c>
      <c r="F636" s="53" t="str">
        <f t="shared" si="59"/>
        <v/>
      </c>
      <c r="G636" s="50"/>
      <c r="H636" s="53">
        <f t="shared" si="54"/>
        <v>0</v>
      </c>
    </row>
    <row r="637" spans="2:8" ht="12.75" hidden="1" customHeight="1">
      <c r="B637" s="46" t="str">
        <f t="shared" si="55"/>
        <v/>
      </c>
      <c r="C637" s="47" t="str">
        <f t="shared" si="56"/>
        <v/>
      </c>
      <c r="D637" s="52" t="str">
        <f t="shared" si="57"/>
        <v/>
      </c>
      <c r="E637" s="53" t="str">
        <f t="shared" si="58"/>
        <v/>
      </c>
      <c r="F637" s="53" t="str">
        <f t="shared" si="59"/>
        <v/>
      </c>
      <c r="G637" s="50"/>
      <c r="H637" s="53">
        <f t="shared" si="54"/>
        <v>0</v>
      </c>
    </row>
    <row r="638" spans="2:8" ht="12.75" hidden="1" customHeight="1">
      <c r="B638" s="46" t="str">
        <f t="shared" si="55"/>
        <v/>
      </c>
      <c r="C638" s="47" t="str">
        <f t="shared" si="56"/>
        <v/>
      </c>
      <c r="D638" s="52" t="str">
        <f t="shared" si="57"/>
        <v/>
      </c>
      <c r="E638" s="53" t="str">
        <f t="shared" si="58"/>
        <v/>
      </c>
      <c r="F638" s="53" t="str">
        <f t="shared" si="59"/>
        <v/>
      </c>
      <c r="G638" s="50"/>
      <c r="H638" s="53">
        <f t="shared" si="54"/>
        <v>0</v>
      </c>
    </row>
    <row r="639" spans="2:8" ht="12.75" hidden="1" customHeight="1">
      <c r="B639" s="46" t="str">
        <f t="shared" si="55"/>
        <v/>
      </c>
      <c r="C639" s="47" t="str">
        <f t="shared" si="56"/>
        <v/>
      </c>
      <c r="D639" s="52" t="str">
        <f t="shared" si="57"/>
        <v/>
      </c>
      <c r="E639" s="53" t="str">
        <f t="shared" si="58"/>
        <v/>
      </c>
      <c r="F639" s="53" t="str">
        <f t="shared" si="59"/>
        <v/>
      </c>
      <c r="G639" s="50"/>
      <c r="H639" s="53">
        <f t="shared" si="54"/>
        <v>0</v>
      </c>
    </row>
    <row r="640" spans="2:8" ht="12.75" hidden="1" customHeight="1">
      <c r="B640" s="46" t="str">
        <f t="shared" si="55"/>
        <v/>
      </c>
      <c r="C640" s="47" t="str">
        <f t="shared" si="56"/>
        <v/>
      </c>
      <c r="D640" s="52" t="str">
        <f t="shared" si="57"/>
        <v/>
      </c>
      <c r="E640" s="53" t="str">
        <f t="shared" si="58"/>
        <v/>
      </c>
      <c r="F640" s="53" t="str">
        <f t="shared" si="59"/>
        <v/>
      </c>
      <c r="G640" s="50"/>
      <c r="H640" s="53">
        <f t="shared" si="54"/>
        <v>0</v>
      </c>
    </row>
    <row r="641" spans="2:8" ht="12.75" hidden="1" customHeight="1">
      <c r="B641" s="46" t="str">
        <f t="shared" si="55"/>
        <v/>
      </c>
      <c r="C641" s="47" t="str">
        <f t="shared" si="56"/>
        <v/>
      </c>
      <c r="D641" s="52" t="str">
        <f t="shared" si="57"/>
        <v/>
      </c>
      <c r="E641" s="53" t="str">
        <f t="shared" si="58"/>
        <v/>
      </c>
      <c r="F641" s="53" t="str">
        <f t="shared" si="59"/>
        <v/>
      </c>
      <c r="G641" s="50"/>
      <c r="H641" s="53">
        <f t="shared" si="54"/>
        <v>0</v>
      </c>
    </row>
    <row r="642" spans="2:8" ht="12.75" hidden="1" customHeight="1">
      <c r="B642" s="46" t="str">
        <f t="shared" si="55"/>
        <v/>
      </c>
      <c r="C642" s="47" t="str">
        <f t="shared" si="56"/>
        <v/>
      </c>
      <c r="D642" s="52" t="str">
        <f t="shared" si="57"/>
        <v/>
      </c>
      <c r="E642" s="53" t="str">
        <f t="shared" si="58"/>
        <v/>
      </c>
      <c r="F642" s="53" t="str">
        <f t="shared" si="59"/>
        <v/>
      </c>
      <c r="G642" s="50"/>
      <c r="H642" s="53">
        <f t="shared" si="54"/>
        <v>0</v>
      </c>
    </row>
    <row r="643" spans="2:8" ht="12.75" hidden="1" customHeight="1">
      <c r="B643" s="46" t="str">
        <f t="shared" si="55"/>
        <v/>
      </c>
      <c r="C643" s="47" t="str">
        <f t="shared" si="56"/>
        <v/>
      </c>
      <c r="D643" s="52" t="str">
        <f t="shared" si="57"/>
        <v/>
      </c>
      <c r="E643" s="53" t="str">
        <f t="shared" si="58"/>
        <v/>
      </c>
      <c r="F643" s="53" t="str">
        <f t="shared" si="59"/>
        <v/>
      </c>
      <c r="G643" s="50"/>
      <c r="H643" s="53">
        <f t="shared" si="54"/>
        <v>0</v>
      </c>
    </row>
    <row r="644" spans="2:8" ht="12.75" hidden="1" customHeight="1">
      <c r="B644" s="46" t="str">
        <f t="shared" si="55"/>
        <v/>
      </c>
      <c r="C644" s="47" t="str">
        <f t="shared" si="56"/>
        <v/>
      </c>
      <c r="D644" s="52" t="str">
        <f t="shared" si="57"/>
        <v/>
      </c>
      <c r="E644" s="53" t="str">
        <f t="shared" si="58"/>
        <v/>
      </c>
      <c r="F644" s="53" t="str">
        <f t="shared" si="59"/>
        <v/>
      </c>
      <c r="G644" s="50"/>
      <c r="H644" s="53">
        <f t="shared" si="54"/>
        <v>0</v>
      </c>
    </row>
    <row r="645" spans="2:8" ht="12.75" hidden="1" customHeight="1">
      <c r="B645" s="46" t="str">
        <f t="shared" si="55"/>
        <v/>
      </c>
      <c r="C645" s="47" t="str">
        <f t="shared" si="56"/>
        <v/>
      </c>
      <c r="D645" s="52" t="str">
        <f t="shared" si="57"/>
        <v/>
      </c>
      <c r="E645" s="53" t="str">
        <f t="shared" si="58"/>
        <v/>
      </c>
      <c r="F645" s="53" t="str">
        <f t="shared" si="59"/>
        <v/>
      </c>
      <c r="G645" s="50"/>
      <c r="H645" s="53">
        <f t="shared" si="54"/>
        <v>0</v>
      </c>
    </row>
    <row r="646" spans="2:8" ht="12.75" hidden="1" customHeight="1">
      <c r="B646" s="46" t="str">
        <f t="shared" si="55"/>
        <v/>
      </c>
      <c r="C646" s="47" t="str">
        <f t="shared" si="56"/>
        <v/>
      </c>
      <c r="D646" s="52" t="str">
        <f t="shared" si="57"/>
        <v/>
      </c>
      <c r="E646" s="53" t="str">
        <f t="shared" si="58"/>
        <v/>
      </c>
      <c r="F646" s="53" t="str">
        <f t="shared" si="59"/>
        <v/>
      </c>
      <c r="G646" s="50"/>
      <c r="H646" s="53">
        <f t="shared" si="54"/>
        <v>0</v>
      </c>
    </row>
    <row r="647" spans="2:8" ht="12.75" hidden="1" customHeight="1">
      <c r="B647" s="46" t="str">
        <f t="shared" si="55"/>
        <v/>
      </c>
      <c r="C647" s="47" t="str">
        <f t="shared" si="56"/>
        <v/>
      </c>
      <c r="D647" s="52" t="str">
        <f t="shared" si="57"/>
        <v/>
      </c>
      <c r="E647" s="53" t="str">
        <f t="shared" si="58"/>
        <v/>
      </c>
      <c r="F647" s="53" t="str">
        <f t="shared" si="59"/>
        <v/>
      </c>
      <c r="G647" s="50"/>
      <c r="H647" s="53">
        <f t="shared" si="54"/>
        <v>0</v>
      </c>
    </row>
    <row r="648" spans="2:8" ht="12.75" hidden="1" customHeight="1">
      <c r="B648" s="46" t="str">
        <f t="shared" si="55"/>
        <v/>
      </c>
      <c r="C648" s="47" t="str">
        <f t="shared" si="56"/>
        <v/>
      </c>
      <c r="D648" s="52" t="str">
        <f t="shared" si="57"/>
        <v/>
      </c>
      <c r="E648" s="53" t="str">
        <f t="shared" si="58"/>
        <v/>
      </c>
      <c r="F648" s="53" t="str">
        <f t="shared" si="59"/>
        <v/>
      </c>
      <c r="G648" s="50"/>
      <c r="H648" s="53">
        <f t="shared" si="54"/>
        <v>0</v>
      </c>
    </row>
    <row r="649" spans="2:8" ht="12.75" hidden="1" customHeight="1">
      <c r="B649" s="46" t="str">
        <f t="shared" si="55"/>
        <v/>
      </c>
      <c r="C649" s="47" t="str">
        <f t="shared" si="56"/>
        <v/>
      </c>
      <c r="D649" s="52" t="str">
        <f t="shared" si="57"/>
        <v/>
      </c>
      <c r="E649" s="53" t="str">
        <f t="shared" si="58"/>
        <v/>
      </c>
      <c r="F649" s="53" t="str">
        <f t="shared" si="59"/>
        <v/>
      </c>
      <c r="G649" s="50"/>
      <c r="H649" s="53">
        <f t="shared" si="54"/>
        <v>0</v>
      </c>
    </row>
    <row r="650" spans="2:8" ht="12.75" hidden="1" customHeight="1">
      <c r="B650" s="46" t="str">
        <f t="shared" si="55"/>
        <v/>
      </c>
      <c r="C650" s="47" t="str">
        <f t="shared" si="56"/>
        <v/>
      </c>
      <c r="D650" s="52" t="str">
        <f t="shared" si="57"/>
        <v/>
      </c>
      <c r="E650" s="53" t="str">
        <f t="shared" si="58"/>
        <v/>
      </c>
      <c r="F650" s="53" t="str">
        <f t="shared" si="59"/>
        <v/>
      </c>
      <c r="G650" s="50"/>
      <c r="H650" s="53">
        <f t="shared" si="54"/>
        <v>0</v>
      </c>
    </row>
    <row r="651" spans="2:8" ht="12.75" hidden="1" customHeight="1">
      <c r="B651" s="46" t="str">
        <f t="shared" si="55"/>
        <v/>
      </c>
      <c r="C651" s="47" t="str">
        <f t="shared" si="56"/>
        <v/>
      </c>
      <c r="D651" s="52" t="str">
        <f t="shared" si="57"/>
        <v/>
      </c>
      <c r="E651" s="53" t="str">
        <f t="shared" si="58"/>
        <v/>
      </c>
      <c r="F651" s="53" t="str">
        <f t="shared" si="59"/>
        <v/>
      </c>
      <c r="G651" s="50"/>
      <c r="H651" s="53">
        <f t="shared" si="54"/>
        <v>0</v>
      </c>
    </row>
    <row r="652" spans="2:8" ht="12.75" hidden="1" customHeight="1">
      <c r="B652" s="46" t="str">
        <f t="shared" si="55"/>
        <v/>
      </c>
      <c r="C652" s="47" t="str">
        <f t="shared" si="56"/>
        <v/>
      </c>
      <c r="D652" s="52" t="str">
        <f t="shared" si="57"/>
        <v/>
      </c>
      <c r="E652" s="53" t="str">
        <f t="shared" si="58"/>
        <v/>
      </c>
      <c r="F652" s="53" t="str">
        <f t="shared" si="59"/>
        <v/>
      </c>
      <c r="G652" s="50"/>
      <c r="H652" s="53">
        <f t="shared" si="54"/>
        <v>0</v>
      </c>
    </row>
    <row r="653" spans="2:8" ht="12.75" hidden="1" customHeight="1">
      <c r="B653" s="46" t="str">
        <f t="shared" si="55"/>
        <v/>
      </c>
      <c r="C653" s="47" t="str">
        <f t="shared" si="56"/>
        <v/>
      </c>
      <c r="D653" s="52" t="str">
        <f t="shared" si="57"/>
        <v/>
      </c>
      <c r="E653" s="53" t="str">
        <f t="shared" si="58"/>
        <v/>
      </c>
      <c r="F653" s="53" t="str">
        <f t="shared" si="59"/>
        <v/>
      </c>
      <c r="G653" s="50"/>
      <c r="H653" s="53">
        <f t="shared" si="54"/>
        <v>0</v>
      </c>
    </row>
    <row r="654" spans="2:8" ht="12.75" hidden="1" customHeight="1">
      <c r="B654" s="46" t="str">
        <f t="shared" si="55"/>
        <v/>
      </c>
      <c r="C654" s="47" t="str">
        <f t="shared" si="56"/>
        <v/>
      </c>
      <c r="D654" s="52" t="str">
        <f t="shared" si="57"/>
        <v/>
      </c>
      <c r="E654" s="53" t="str">
        <f t="shared" si="58"/>
        <v/>
      </c>
      <c r="F654" s="53" t="str">
        <f t="shared" si="59"/>
        <v/>
      </c>
      <c r="G654" s="50"/>
      <c r="H654" s="53">
        <f t="shared" si="54"/>
        <v>0</v>
      </c>
    </row>
    <row r="655" spans="2:8" ht="12.75" hidden="1" customHeight="1">
      <c r="B655" s="46" t="str">
        <f t="shared" si="55"/>
        <v/>
      </c>
      <c r="C655" s="47" t="str">
        <f t="shared" si="56"/>
        <v/>
      </c>
      <c r="D655" s="52" t="str">
        <f t="shared" si="57"/>
        <v/>
      </c>
      <c r="E655" s="53" t="str">
        <f t="shared" si="58"/>
        <v/>
      </c>
      <c r="F655" s="53" t="str">
        <f t="shared" si="59"/>
        <v/>
      </c>
      <c r="G655" s="50"/>
      <c r="H655" s="53">
        <f t="shared" si="54"/>
        <v>0</v>
      </c>
    </row>
    <row r="656" spans="2:8" ht="12.75" hidden="1" customHeight="1">
      <c r="B656" s="46" t="str">
        <f t="shared" si="55"/>
        <v/>
      </c>
      <c r="C656" s="47" t="str">
        <f t="shared" si="56"/>
        <v/>
      </c>
      <c r="D656" s="52" t="str">
        <f t="shared" si="57"/>
        <v/>
      </c>
      <c r="E656" s="53" t="str">
        <f t="shared" si="58"/>
        <v/>
      </c>
      <c r="F656" s="53" t="str">
        <f t="shared" si="59"/>
        <v/>
      </c>
      <c r="G656" s="50"/>
      <c r="H656" s="53">
        <f t="shared" si="54"/>
        <v>0</v>
      </c>
    </row>
    <row r="657" spans="2:8" ht="12.75" hidden="1" customHeight="1">
      <c r="B657" s="46" t="str">
        <f t="shared" si="55"/>
        <v/>
      </c>
      <c r="C657" s="47" t="str">
        <f t="shared" si="56"/>
        <v/>
      </c>
      <c r="D657" s="52" t="str">
        <f t="shared" si="57"/>
        <v/>
      </c>
      <c r="E657" s="53" t="str">
        <f t="shared" si="58"/>
        <v/>
      </c>
      <c r="F657" s="53" t="str">
        <f t="shared" si="59"/>
        <v/>
      </c>
      <c r="G657" s="50"/>
      <c r="H657" s="53">
        <f t="shared" si="54"/>
        <v>0</v>
      </c>
    </row>
    <row r="658" spans="2:8" ht="12.75" hidden="1" customHeight="1">
      <c r="B658" s="46" t="str">
        <f t="shared" si="55"/>
        <v/>
      </c>
      <c r="C658" s="47" t="str">
        <f t="shared" si="56"/>
        <v/>
      </c>
      <c r="D658" s="52" t="str">
        <f t="shared" si="57"/>
        <v/>
      </c>
      <c r="E658" s="53" t="str">
        <f t="shared" si="58"/>
        <v/>
      </c>
      <c r="F658" s="53" t="str">
        <f t="shared" si="59"/>
        <v/>
      </c>
      <c r="G658" s="50"/>
      <c r="H658" s="53">
        <f t="shared" si="54"/>
        <v>0</v>
      </c>
    </row>
    <row r="659" spans="2:8" ht="12.75" hidden="1" customHeight="1">
      <c r="B659" s="46" t="str">
        <f t="shared" si="55"/>
        <v/>
      </c>
      <c r="C659" s="47" t="str">
        <f t="shared" si="56"/>
        <v/>
      </c>
      <c r="D659" s="52" t="str">
        <f t="shared" si="57"/>
        <v/>
      </c>
      <c r="E659" s="53" t="str">
        <f t="shared" si="58"/>
        <v/>
      </c>
      <c r="F659" s="53" t="str">
        <f t="shared" si="59"/>
        <v/>
      </c>
      <c r="G659" s="50"/>
      <c r="H659" s="53">
        <f t="shared" si="54"/>
        <v>0</v>
      </c>
    </row>
    <row r="660" spans="2:8" ht="12.75" hidden="1" customHeight="1">
      <c r="B660" s="46" t="str">
        <f t="shared" si="55"/>
        <v/>
      </c>
      <c r="C660" s="47" t="str">
        <f t="shared" si="56"/>
        <v/>
      </c>
      <c r="D660" s="52" t="str">
        <f t="shared" si="57"/>
        <v/>
      </c>
      <c r="E660" s="53" t="str">
        <f t="shared" si="58"/>
        <v/>
      </c>
      <c r="F660" s="53" t="str">
        <f t="shared" si="59"/>
        <v/>
      </c>
      <c r="G660" s="50"/>
      <c r="H660" s="53">
        <f t="shared" si="54"/>
        <v>0</v>
      </c>
    </row>
    <row r="661" spans="2:8" ht="12.75" hidden="1" customHeight="1">
      <c r="B661" s="46" t="str">
        <f t="shared" si="55"/>
        <v/>
      </c>
      <c r="C661" s="47" t="str">
        <f t="shared" si="56"/>
        <v/>
      </c>
      <c r="D661" s="52" t="str">
        <f t="shared" si="57"/>
        <v/>
      </c>
      <c r="E661" s="53" t="str">
        <f t="shared" si="58"/>
        <v/>
      </c>
      <c r="F661" s="53" t="str">
        <f t="shared" si="59"/>
        <v/>
      </c>
      <c r="G661" s="50"/>
      <c r="H661" s="53">
        <f t="shared" si="54"/>
        <v>0</v>
      </c>
    </row>
    <row r="662" spans="2:8" ht="12.75" hidden="1" customHeight="1">
      <c r="B662" s="46" t="str">
        <f t="shared" si="55"/>
        <v/>
      </c>
      <c r="C662" s="47" t="str">
        <f t="shared" si="56"/>
        <v/>
      </c>
      <c r="D662" s="52" t="str">
        <f t="shared" si="57"/>
        <v/>
      </c>
      <c r="E662" s="53" t="str">
        <f t="shared" si="58"/>
        <v/>
      </c>
      <c r="F662" s="53" t="str">
        <f t="shared" si="59"/>
        <v/>
      </c>
      <c r="G662" s="50"/>
      <c r="H662" s="53">
        <f t="shared" si="54"/>
        <v>0</v>
      </c>
    </row>
    <row r="663" spans="2:8" ht="12.75" hidden="1" customHeight="1">
      <c r="B663" s="46" t="str">
        <f t="shared" si="55"/>
        <v/>
      </c>
      <c r="C663" s="47" t="str">
        <f t="shared" si="56"/>
        <v/>
      </c>
      <c r="D663" s="52" t="str">
        <f t="shared" si="57"/>
        <v/>
      </c>
      <c r="E663" s="53" t="str">
        <f t="shared" si="58"/>
        <v/>
      </c>
      <c r="F663" s="53" t="str">
        <f t="shared" si="59"/>
        <v/>
      </c>
      <c r="G663" s="50"/>
      <c r="H663" s="53">
        <f t="shared" si="54"/>
        <v>0</v>
      </c>
    </row>
    <row r="664" spans="2:8" ht="12.75" hidden="1" customHeight="1">
      <c r="B664" s="46" t="str">
        <f t="shared" si="55"/>
        <v/>
      </c>
      <c r="C664" s="47" t="str">
        <f t="shared" si="56"/>
        <v/>
      </c>
      <c r="D664" s="52" t="str">
        <f t="shared" si="57"/>
        <v/>
      </c>
      <c r="E664" s="53" t="str">
        <f t="shared" si="58"/>
        <v/>
      </c>
      <c r="F664" s="53" t="str">
        <f t="shared" si="59"/>
        <v/>
      </c>
      <c r="G664" s="50"/>
      <c r="H664" s="53">
        <f t="shared" si="54"/>
        <v>0</v>
      </c>
    </row>
    <row r="665" spans="2:8" ht="12.75" hidden="1" customHeight="1">
      <c r="B665" s="46" t="str">
        <f t="shared" si="55"/>
        <v/>
      </c>
      <c r="C665" s="47" t="str">
        <f t="shared" si="56"/>
        <v/>
      </c>
      <c r="D665" s="52" t="str">
        <f t="shared" si="57"/>
        <v/>
      </c>
      <c r="E665" s="53" t="str">
        <f t="shared" si="58"/>
        <v/>
      </c>
      <c r="F665" s="53" t="str">
        <f t="shared" si="59"/>
        <v/>
      </c>
      <c r="G665" s="50"/>
      <c r="H665" s="53">
        <f t="shared" ref="H665:H728" si="60">IF(B665="",0,ROUND(H664-E665-G665,2))</f>
        <v>0</v>
      </c>
    </row>
    <row r="666" spans="2:8" ht="12.75" hidden="1" customHeight="1">
      <c r="B666" s="46" t="str">
        <f t="shared" ref="B666:B729" si="61">IF(B665&lt;$D$16,IF(H665&gt;0,B665+1,""),"")</f>
        <v/>
      </c>
      <c r="C666" s="47" t="str">
        <f t="shared" ref="C666:C729" si="62">IF(B666="","",IF(B666&lt;=$D$16,IF(payments_per_year=26,DATE(YEAR(start_date),MONTH(start_date),DAY(start_date)+14*B666),IF(payments_per_year=52,DATE(YEAR(start_date),MONTH(start_date),DAY(start_date)+7*B666),DATE(YEAR(start_date),MONTH(start_date)+B666*12/$D$11,DAY(start_date)))),""))</f>
        <v/>
      </c>
      <c r="D666" s="52" t="str">
        <f t="shared" ref="D666:D729" si="63">IF(C666="","",IF($D$15+F666&gt;H665,ROUND(H665+F666,2),$D$15))</f>
        <v/>
      </c>
      <c r="E666" s="53" t="str">
        <f t="shared" ref="E666:E729" si="64">IF(C666="","",D666-F666)</f>
        <v/>
      </c>
      <c r="F666" s="53" t="str">
        <f t="shared" ref="F666:F729" si="65">IF(C666="","",ROUND(H665*$D$9/payments_per_year,2))</f>
        <v/>
      </c>
      <c r="G666" s="50"/>
      <c r="H666" s="53">
        <f t="shared" si="60"/>
        <v>0</v>
      </c>
    </row>
    <row r="667" spans="2:8" ht="12.75" hidden="1" customHeight="1">
      <c r="B667" s="46" t="str">
        <f t="shared" si="61"/>
        <v/>
      </c>
      <c r="C667" s="47" t="str">
        <f t="shared" si="62"/>
        <v/>
      </c>
      <c r="D667" s="52" t="str">
        <f t="shared" si="63"/>
        <v/>
      </c>
      <c r="E667" s="53" t="str">
        <f t="shared" si="64"/>
        <v/>
      </c>
      <c r="F667" s="53" t="str">
        <f t="shared" si="65"/>
        <v/>
      </c>
      <c r="G667" s="50"/>
      <c r="H667" s="53">
        <f t="shared" si="60"/>
        <v>0</v>
      </c>
    </row>
    <row r="668" spans="2:8" ht="12.75" hidden="1" customHeight="1">
      <c r="B668" s="46" t="str">
        <f t="shared" si="61"/>
        <v/>
      </c>
      <c r="C668" s="47" t="str">
        <f t="shared" si="62"/>
        <v/>
      </c>
      <c r="D668" s="52" t="str">
        <f t="shared" si="63"/>
        <v/>
      </c>
      <c r="E668" s="53" t="str">
        <f t="shared" si="64"/>
        <v/>
      </c>
      <c r="F668" s="53" t="str">
        <f t="shared" si="65"/>
        <v/>
      </c>
      <c r="G668" s="50"/>
      <c r="H668" s="53">
        <f t="shared" si="60"/>
        <v>0</v>
      </c>
    </row>
    <row r="669" spans="2:8" ht="12.75" hidden="1" customHeight="1">
      <c r="B669" s="46" t="str">
        <f t="shared" si="61"/>
        <v/>
      </c>
      <c r="C669" s="47" t="str">
        <f t="shared" si="62"/>
        <v/>
      </c>
      <c r="D669" s="52" t="str">
        <f t="shared" si="63"/>
        <v/>
      </c>
      <c r="E669" s="53" t="str">
        <f t="shared" si="64"/>
        <v/>
      </c>
      <c r="F669" s="53" t="str">
        <f t="shared" si="65"/>
        <v/>
      </c>
      <c r="G669" s="50"/>
      <c r="H669" s="53">
        <f t="shared" si="60"/>
        <v>0</v>
      </c>
    </row>
    <row r="670" spans="2:8" ht="12.75" hidden="1" customHeight="1">
      <c r="B670" s="46" t="str">
        <f t="shared" si="61"/>
        <v/>
      </c>
      <c r="C670" s="47" t="str">
        <f t="shared" si="62"/>
        <v/>
      </c>
      <c r="D670" s="52" t="str">
        <f t="shared" si="63"/>
        <v/>
      </c>
      <c r="E670" s="53" t="str">
        <f t="shared" si="64"/>
        <v/>
      </c>
      <c r="F670" s="53" t="str">
        <f t="shared" si="65"/>
        <v/>
      </c>
      <c r="G670" s="50"/>
      <c r="H670" s="53">
        <f t="shared" si="60"/>
        <v>0</v>
      </c>
    </row>
    <row r="671" spans="2:8" ht="12.75" hidden="1" customHeight="1">
      <c r="B671" s="46" t="str">
        <f t="shared" si="61"/>
        <v/>
      </c>
      <c r="C671" s="47" t="str">
        <f t="shared" si="62"/>
        <v/>
      </c>
      <c r="D671" s="52" t="str">
        <f t="shared" si="63"/>
        <v/>
      </c>
      <c r="E671" s="53" t="str">
        <f t="shared" si="64"/>
        <v/>
      </c>
      <c r="F671" s="53" t="str">
        <f t="shared" si="65"/>
        <v/>
      </c>
      <c r="G671" s="50"/>
      <c r="H671" s="53">
        <f t="shared" si="60"/>
        <v>0</v>
      </c>
    </row>
    <row r="672" spans="2:8" ht="12.75" hidden="1" customHeight="1">
      <c r="B672" s="46" t="str">
        <f t="shared" si="61"/>
        <v/>
      </c>
      <c r="C672" s="47" t="str">
        <f t="shared" si="62"/>
        <v/>
      </c>
      <c r="D672" s="52" t="str">
        <f t="shared" si="63"/>
        <v/>
      </c>
      <c r="E672" s="53" t="str">
        <f t="shared" si="64"/>
        <v/>
      </c>
      <c r="F672" s="53" t="str">
        <f t="shared" si="65"/>
        <v/>
      </c>
      <c r="G672" s="50"/>
      <c r="H672" s="53">
        <f t="shared" si="60"/>
        <v>0</v>
      </c>
    </row>
    <row r="673" spans="2:8" ht="12.75" hidden="1" customHeight="1">
      <c r="B673" s="46" t="str">
        <f t="shared" si="61"/>
        <v/>
      </c>
      <c r="C673" s="47" t="str">
        <f t="shared" si="62"/>
        <v/>
      </c>
      <c r="D673" s="52" t="str">
        <f t="shared" si="63"/>
        <v/>
      </c>
      <c r="E673" s="53" t="str">
        <f t="shared" si="64"/>
        <v/>
      </c>
      <c r="F673" s="53" t="str">
        <f t="shared" si="65"/>
        <v/>
      </c>
      <c r="G673" s="50"/>
      <c r="H673" s="53">
        <f t="shared" si="60"/>
        <v>0</v>
      </c>
    </row>
    <row r="674" spans="2:8" ht="12.75" hidden="1" customHeight="1">
      <c r="B674" s="46" t="str">
        <f t="shared" si="61"/>
        <v/>
      </c>
      <c r="C674" s="47" t="str">
        <f t="shared" si="62"/>
        <v/>
      </c>
      <c r="D674" s="52" t="str">
        <f t="shared" si="63"/>
        <v/>
      </c>
      <c r="E674" s="53" t="str">
        <f t="shared" si="64"/>
        <v/>
      </c>
      <c r="F674" s="53" t="str">
        <f t="shared" si="65"/>
        <v/>
      </c>
      <c r="G674" s="50"/>
      <c r="H674" s="53">
        <f t="shared" si="60"/>
        <v>0</v>
      </c>
    </row>
    <row r="675" spans="2:8" ht="12.75" hidden="1" customHeight="1">
      <c r="B675" s="46" t="str">
        <f t="shared" si="61"/>
        <v/>
      </c>
      <c r="C675" s="47" t="str">
        <f t="shared" si="62"/>
        <v/>
      </c>
      <c r="D675" s="52" t="str">
        <f t="shared" si="63"/>
        <v/>
      </c>
      <c r="E675" s="53" t="str">
        <f t="shared" si="64"/>
        <v/>
      </c>
      <c r="F675" s="53" t="str">
        <f t="shared" si="65"/>
        <v/>
      </c>
      <c r="G675" s="50"/>
      <c r="H675" s="53">
        <f t="shared" si="60"/>
        <v>0</v>
      </c>
    </row>
    <row r="676" spans="2:8" ht="12.75" hidden="1" customHeight="1">
      <c r="B676" s="46" t="str">
        <f t="shared" si="61"/>
        <v/>
      </c>
      <c r="C676" s="47" t="str">
        <f t="shared" si="62"/>
        <v/>
      </c>
      <c r="D676" s="52" t="str">
        <f t="shared" si="63"/>
        <v/>
      </c>
      <c r="E676" s="53" t="str">
        <f t="shared" si="64"/>
        <v/>
      </c>
      <c r="F676" s="53" t="str">
        <f t="shared" si="65"/>
        <v/>
      </c>
      <c r="G676" s="50"/>
      <c r="H676" s="53">
        <f t="shared" si="60"/>
        <v>0</v>
      </c>
    </row>
    <row r="677" spans="2:8" ht="12.75" hidden="1" customHeight="1">
      <c r="B677" s="46" t="str">
        <f t="shared" si="61"/>
        <v/>
      </c>
      <c r="C677" s="47" t="str">
        <f t="shared" si="62"/>
        <v/>
      </c>
      <c r="D677" s="52" t="str">
        <f t="shared" si="63"/>
        <v/>
      </c>
      <c r="E677" s="53" t="str">
        <f t="shared" si="64"/>
        <v/>
      </c>
      <c r="F677" s="53" t="str">
        <f t="shared" si="65"/>
        <v/>
      </c>
      <c r="G677" s="50"/>
      <c r="H677" s="53">
        <f t="shared" si="60"/>
        <v>0</v>
      </c>
    </row>
    <row r="678" spans="2:8" ht="12.75" hidden="1" customHeight="1">
      <c r="B678" s="46" t="str">
        <f t="shared" si="61"/>
        <v/>
      </c>
      <c r="C678" s="47" t="str">
        <f t="shared" si="62"/>
        <v/>
      </c>
      <c r="D678" s="52" t="str">
        <f t="shared" si="63"/>
        <v/>
      </c>
      <c r="E678" s="53" t="str">
        <f t="shared" si="64"/>
        <v/>
      </c>
      <c r="F678" s="53" t="str">
        <f t="shared" si="65"/>
        <v/>
      </c>
      <c r="G678" s="50"/>
      <c r="H678" s="53">
        <f t="shared" si="60"/>
        <v>0</v>
      </c>
    </row>
    <row r="679" spans="2:8" ht="12.75" hidden="1" customHeight="1">
      <c r="B679" s="46" t="str">
        <f t="shared" si="61"/>
        <v/>
      </c>
      <c r="C679" s="47" t="str">
        <f t="shared" si="62"/>
        <v/>
      </c>
      <c r="D679" s="52" t="str">
        <f t="shared" si="63"/>
        <v/>
      </c>
      <c r="E679" s="53" t="str">
        <f t="shared" si="64"/>
        <v/>
      </c>
      <c r="F679" s="53" t="str">
        <f t="shared" si="65"/>
        <v/>
      </c>
      <c r="G679" s="50"/>
      <c r="H679" s="53">
        <f t="shared" si="60"/>
        <v>0</v>
      </c>
    </row>
    <row r="680" spans="2:8" ht="12.75" hidden="1" customHeight="1">
      <c r="B680" s="46" t="str">
        <f t="shared" si="61"/>
        <v/>
      </c>
      <c r="C680" s="47" t="str">
        <f t="shared" si="62"/>
        <v/>
      </c>
      <c r="D680" s="52" t="str">
        <f t="shared" si="63"/>
        <v/>
      </c>
      <c r="E680" s="53" t="str">
        <f t="shared" si="64"/>
        <v/>
      </c>
      <c r="F680" s="53" t="str">
        <f t="shared" si="65"/>
        <v/>
      </c>
      <c r="G680" s="50"/>
      <c r="H680" s="53">
        <f t="shared" si="60"/>
        <v>0</v>
      </c>
    </row>
    <row r="681" spans="2:8" ht="12.75" hidden="1" customHeight="1">
      <c r="B681" s="46" t="str">
        <f t="shared" si="61"/>
        <v/>
      </c>
      <c r="C681" s="47" t="str">
        <f t="shared" si="62"/>
        <v/>
      </c>
      <c r="D681" s="52" t="str">
        <f t="shared" si="63"/>
        <v/>
      </c>
      <c r="E681" s="53" t="str">
        <f t="shared" si="64"/>
        <v/>
      </c>
      <c r="F681" s="53" t="str">
        <f t="shared" si="65"/>
        <v/>
      </c>
      <c r="G681" s="50"/>
      <c r="H681" s="53">
        <f t="shared" si="60"/>
        <v>0</v>
      </c>
    </row>
    <row r="682" spans="2:8" ht="12.75" hidden="1" customHeight="1">
      <c r="B682" s="46" t="str">
        <f t="shared" si="61"/>
        <v/>
      </c>
      <c r="C682" s="47" t="str">
        <f t="shared" si="62"/>
        <v/>
      </c>
      <c r="D682" s="52" t="str">
        <f t="shared" si="63"/>
        <v/>
      </c>
      <c r="E682" s="53" t="str">
        <f t="shared" si="64"/>
        <v/>
      </c>
      <c r="F682" s="53" t="str">
        <f t="shared" si="65"/>
        <v/>
      </c>
      <c r="G682" s="50"/>
      <c r="H682" s="53">
        <f t="shared" si="60"/>
        <v>0</v>
      </c>
    </row>
    <row r="683" spans="2:8" ht="12.75" hidden="1" customHeight="1">
      <c r="B683" s="46" t="str">
        <f t="shared" si="61"/>
        <v/>
      </c>
      <c r="C683" s="47" t="str">
        <f t="shared" si="62"/>
        <v/>
      </c>
      <c r="D683" s="52" t="str">
        <f t="shared" si="63"/>
        <v/>
      </c>
      <c r="E683" s="53" t="str">
        <f t="shared" si="64"/>
        <v/>
      </c>
      <c r="F683" s="53" t="str">
        <f t="shared" si="65"/>
        <v/>
      </c>
      <c r="G683" s="50"/>
      <c r="H683" s="53">
        <f t="shared" si="60"/>
        <v>0</v>
      </c>
    </row>
    <row r="684" spans="2:8" ht="12.75" hidden="1" customHeight="1">
      <c r="B684" s="46" t="str">
        <f t="shared" si="61"/>
        <v/>
      </c>
      <c r="C684" s="47" t="str">
        <f t="shared" si="62"/>
        <v/>
      </c>
      <c r="D684" s="52" t="str">
        <f t="shared" si="63"/>
        <v/>
      </c>
      <c r="E684" s="53" t="str">
        <f t="shared" si="64"/>
        <v/>
      </c>
      <c r="F684" s="53" t="str">
        <f t="shared" si="65"/>
        <v/>
      </c>
      <c r="G684" s="50"/>
      <c r="H684" s="53">
        <f t="shared" si="60"/>
        <v>0</v>
      </c>
    </row>
    <row r="685" spans="2:8" ht="12.75" hidden="1" customHeight="1">
      <c r="B685" s="46" t="str">
        <f t="shared" si="61"/>
        <v/>
      </c>
      <c r="C685" s="47" t="str">
        <f t="shared" si="62"/>
        <v/>
      </c>
      <c r="D685" s="52" t="str">
        <f t="shared" si="63"/>
        <v/>
      </c>
      <c r="E685" s="53" t="str">
        <f t="shared" si="64"/>
        <v/>
      </c>
      <c r="F685" s="53" t="str">
        <f t="shared" si="65"/>
        <v/>
      </c>
      <c r="G685" s="50"/>
      <c r="H685" s="53">
        <f t="shared" si="60"/>
        <v>0</v>
      </c>
    </row>
    <row r="686" spans="2:8" ht="12.75" hidden="1" customHeight="1">
      <c r="B686" s="46" t="str">
        <f t="shared" si="61"/>
        <v/>
      </c>
      <c r="C686" s="47" t="str">
        <f t="shared" si="62"/>
        <v/>
      </c>
      <c r="D686" s="52" t="str">
        <f t="shared" si="63"/>
        <v/>
      </c>
      <c r="E686" s="53" t="str">
        <f t="shared" si="64"/>
        <v/>
      </c>
      <c r="F686" s="53" t="str">
        <f t="shared" si="65"/>
        <v/>
      </c>
      <c r="G686" s="50"/>
      <c r="H686" s="53">
        <f t="shared" si="60"/>
        <v>0</v>
      </c>
    </row>
    <row r="687" spans="2:8" ht="12.75" hidden="1" customHeight="1">
      <c r="B687" s="46" t="str">
        <f t="shared" si="61"/>
        <v/>
      </c>
      <c r="C687" s="47" t="str">
        <f t="shared" si="62"/>
        <v/>
      </c>
      <c r="D687" s="52" t="str">
        <f t="shared" si="63"/>
        <v/>
      </c>
      <c r="E687" s="53" t="str">
        <f t="shared" si="64"/>
        <v/>
      </c>
      <c r="F687" s="53" t="str">
        <f t="shared" si="65"/>
        <v/>
      </c>
      <c r="G687" s="50"/>
      <c r="H687" s="53">
        <f t="shared" si="60"/>
        <v>0</v>
      </c>
    </row>
    <row r="688" spans="2:8" ht="12.75" hidden="1" customHeight="1">
      <c r="B688" s="46" t="str">
        <f t="shared" si="61"/>
        <v/>
      </c>
      <c r="C688" s="47" t="str">
        <f t="shared" si="62"/>
        <v/>
      </c>
      <c r="D688" s="52" t="str">
        <f t="shared" si="63"/>
        <v/>
      </c>
      <c r="E688" s="53" t="str">
        <f t="shared" si="64"/>
        <v/>
      </c>
      <c r="F688" s="53" t="str">
        <f t="shared" si="65"/>
        <v/>
      </c>
      <c r="G688" s="50"/>
      <c r="H688" s="53">
        <f t="shared" si="60"/>
        <v>0</v>
      </c>
    </row>
    <row r="689" spans="2:8" ht="12.75" hidden="1" customHeight="1">
      <c r="B689" s="46" t="str">
        <f t="shared" si="61"/>
        <v/>
      </c>
      <c r="C689" s="47" t="str">
        <f t="shared" si="62"/>
        <v/>
      </c>
      <c r="D689" s="52" t="str">
        <f t="shared" si="63"/>
        <v/>
      </c>
      <c r="E689" s="53" t="str">
        <f t="shared" si="64"/>
        <v/>
      </c>
      <c r="F689" s="53" t="str">
        <f t="shared" si="65"/>
        <v/>
      </c>
      <c r="G689" s="50"/>
      <c r="H689" s="53">
        <f t="shared" si="60"/>
        <v>0</v>
      </c>
    </row>
    <row r="690" spans="2:8" ht="12.75" hidden="1" customHeight="1">
      <c r="B690" s="46" t="str">
        <f t="shared" si="61"/>
        <v/>
      </c>
      <c r="C690" s="47" t="str">
        <f t="shared" si="62"/>
        <v/>
      </c>
      <c r="D690" s="52" t="str">
        <f t="shared" si="63"/>
        <v/>
      </c>
      <c r="E690" s="53" t="str">
        <f t="shared" si="64"/>
        <v/>
      </c>
      <c r="F690" s="53" t="str">
        <f t="shared" si="65"/>
        <v/>
      </c>
      <c r="G690" s="50"/>
      <c r="H690" s="53">
        <f t="shared" si="60"/>
        <v>0</v>
      </c>
    </row>
    <row r="691" spans="2:8" ht="12.75" hidden="1" customHeight="1">
      <c r="B691" s="46" t="str">
        <f t="shared" si="61"/>
        <v/>
      </c>
      <c r="C691" s="47" t="str">
        <f t="shared" si="62"/>
        <v/>
      </c>
      <c r="D691" s="52" t="str">
        <f t="shared" si="63"/>
        <v/>
      </c>
      <c r="E691" s="53" t="str">
        <f t="shared" si="64"/>
        <v/>
      </c>
      <c r="F691" s="53" t="str">
        <f t="shared" si="65"/>
        <v/>
      </c>
      <c r="G691" s="50"/>
      <c r="H691" s="53">
        <f t="shared" si="60"/>
        <v>0</v>
      </c>
    </row>
    <row r="692" spans="2:8" ht="12.75" hidden="1" customHeight="1">
      <c r="B692" s="46" t="str">
        <f t="shared" si="61"/>
        <v/>
      </c>
      <c r="C692" s="47" t="str">
        <f t="shared" si="62"/>
        <v/>
      </c>
      <c r="D692" s="52" t="str">
        <f t="shared" si="63"/>
        <v/>
      </c>
      <c r="E692" s="53" t="str">
        <f t="shared" si="64"/>
        <v/>
      </c>
      <c r="F692" s="53" t="str">
        <f t="shared" si="65"/>
        <v/>
      </c>
      <c r="G692" s="50"/>
      <c r="H692" s="53">
        <f t="shared" si="60"/>
        <v>0</v>
      </c>
    </row>
    <row r="693" spans="2:8" ht="12.75" hidden="1" customHeight="1">
      <c r="B693" s="46" t="str">
        <f t="shared" si="61"/>
        <v/>
      </c>
      <c r="C693" s="47" t="str">
        <f t="shared" si="62"/>
        <v/>
      </c>
      <c r="D693" s="52" t="str">
        <f t="shared" si="63"/>
        <v/>
      </c>
      <c r="E693" s="53" t="str">
        <f t="shared" si="64"/>
        <v/>
      </c>
      <c r="F693" s="53" t="str">
        <f t="shared" si="65"/>
        <v/>
      </c>
      <c r="G693" s="50"/>
      <c r="H693" s="53">
        <f t="shared" si="60"/>
        <v>0</v>
      </c>
    </row>
    <row r="694" spans="2:8" ht="12.75" hidden="1" customHeight="1">
      <c r="B694" s="46" t="str">
        <f t="shared" si="61"/>
        <v/>
      </c>
      <c r="C694" s="47" t="str">
        <f t="shared" si="62"/>
        <v/>
      </c>
      <c r="D694" s="52" t="str">
        <f t="shared" si="63"/>
        <v/>
      </c>
      <c r="E694" s="53" t="str">
        <f t="shared" si="64"/>
        <v/>
      </c>
      <c r="F694" s="53" t="str">
        <f t="shared" si="65"/>
        <v/>
      </c>
      <c r="G694" s="50"/>
      <c r="H694" s="53">
        <f t="shared" si="60"/>
        <v>0</v>
      </c>
    </row>
    <row r="695" spans="2:8" ht="12.75" hidden="1" customHeight="1">
      <c r="B695" s="46" t="str">
        <f t="shared" si="61"/>
        <v/>
      </c>
      <c r="C695" s="47" t="str">
        <f t="shared" si="62"/>
        <v/>
      </c>
      <c r="D695" s="52" t="str">
        <f t="shared" si="63"/>
        <v/>
      </c>
      <c r="E695" s="53" t="str">
        <f t="shared" si="64"/>
        <v/>
      </c>
      <c r="F695" s="53" t="str">
        <f t="shared" si="65"/>
        <v/>
      </c>
      <c r="G695" s="50"/>
      <c r="H695" s="53">
        <f t="shared" si="60"/>
        <v>0</v>
      </c>
    </row>
    <row r="696" spans="2:8" ht="12.75" hidden="1" customHeight="1">
      <c r="B696" s="46" t="str">
        <f t="shared" si="61"/>
        <v/>
      </c>
      <c r="C696" s="47" t="str">
        <f t="shared" si="62"/>
        <v/>
      </c>
      <c r="D696" s="52" t="str">
        <f t="shared" si="63"/>
        <v/>
      </c>
      <c r="E696" s="53" t="str">
        <f t="shared" si="64"/>
        <v/>
      </c>
      <c r="F696" s="53" t="str">
        <f t="shared" si="65"/>
        <v/>
      </c>
      <c r="G696" s="50"/>
      <c r="H696" s="53">
        <f t="shared" si="60"/>
        <v>0</v>
      </c>
    </row>
    <row r="697" spans="2:8" ht="12.75" hidden="1" customHeight="1">
      <c r="B697" s="46" t="str">
        <f t="shared" si="61"/>
        <v/>
      </c>
      <c r="C697" s="47" t="str">
        <f t="shared" si="62"/>
        <v/>
      </c>
      <c r="D697" s="52" t="str">
        <f t="shared" si="63"/>
        <v/>
      </c>
      <c r="E697" s="53" t="str">
        <f t="shared" si="64"/>
        <v/>
      </c>
      <c r="F697" s="53" t="str">
        <f t="shared" si="65"/>
        <v/>
      </c>
      <c r="G697" s="50"/>
      <c r="H697" s="53">
        <f t="shared" si="60"/>
        <v>0</v>
      </c>
    </row>
    <row r="698" spans="2:8" ht="12.75" hidden="1" customHeight="1">
      <c r="B698" s="46" t="str">
        <f t="shared" si="61"/>
        <v/>
      </c>
      <c r="C698" s="47" t="str">
        <f t="shared" si="62"/>
        <v/>
      </c>
      <c r="D698" s="52" t="str">
        <f t="shared" si="63"/>
        <v/>
      </c>
      <c r="E698" s="53" t="str">
        <f t="shared" si="64"/>
        <v/>
      </c>
      <c r="F698" s="53" t="str">
        <f t="shared" si="65"/>
        <v/>
      </c>
      <c r="G698" s="50"/>
      <c r="H698" s="53">
        <f t="shared" si="60"/>
        <v>0</v>
      </c>
    </row>
    <row r="699" spans="2:8" ht="12.75" hidden="1" customHeight="1">
      <c r="B699" s="46" t="str">
        <f t="shared" si="61"/>
        <v/>
      </c>
      <c r="C699" s="47" t="str">
        <f t="shared" si="62"/>
        <v/>
      </c>
      <c r="D699" s="52" t="str">
        <f t="shared" si="63"/>
        <v/>
      </c>
      <c r="E699" s="53" t="str">
        <f t="shared" si="64"/>
        <v/>
      </c>
      <c r="F699" s="53" t="str">
        <f t="shared" si="65"/>
        <v/>
      </c>
      <c r="G699" s="50"/>
      <c r="H699" s="53">
        <f t="shared" si="60"/>
        <v>0</v>
      </c>
    </row>
    <row r="700" spans="2:8" ht="12.75" hidden="1" customHeight="1">
      <c r="B700" s="46" t="str">
        <f t="shared" si="61"/>
        <v/>
      </c>
      <c r="C700" s="47" t="str">
        <f t="shared" si="62"/>
        <v/>
      </c>
      <c r="D700" s="52" t="str">
        <f t="shared" si="63"/>
        <v/>
      </c>
      <c r="E700" s="53" t="str">
        <f t="shared" si="64"/>
        <v/>
      </c>
      <c r="F700" s="53" t="str">
        <f t="shared" si="65"/>
        <v/>
      </c>
      <c r="G700" s="50"/>
      <c r="H700" s="53">
        <f t="shared" si="60"/>
        <v>0</v>
      </c>
    </row>
    <row r="701" spans="2:8" ht="12.75" hidden="1" customHeight="1">
      <c r="B701" s="46" t="str">
        <f t="shared" si="61"/>
        <v/>
      </c>
      <c r="C701" s="47" t="str">
        <f t="shared" si="62"/>
        <v/>
      </c>
      <c r="D701" s="52" t="str">
        <f t="shared" si="63"/>
        <v/>
      </c>
      <c r="E701" s="53" t="str">
        <f t="shared" si="64"/>
        <v/>
      </c>
      <c r="F701" s="53" t="str">
        <f t="shared" si="65"/>
        <v/>
      </c>
      <c r="G701" s="50"/>
      <c r="H701" s="53">
        <f t="shared" si="60"/>
        <v>0</v>
      </c>
    </row>
    <row r="702" spans="2:8" ht="12.75" hidden="1" customHeight="1">
      <c r="B702" s="46" t="str">
        <f t="shared" si="61"/>
        <v/>
      </c>
      <c r="C702" s="47" t="str">
        <f t="shared" si="62"/>
        <v/>
      </c>
      <c r="D702" s="52" t="str">
        <f t="shared" si="63"/>
        <v/>
      </c>
      <c r="E702" s="53" t="str">
        <f t="shared" si="64"/>
        <v/>
      </c>
      <c r="F702" s="53" t="str">
        <f t="shared" si="65"/>
        <v/>
      </c>
      <c r="G702" s="50"/>
      <c r="H702" s="53">
        <f t="shared" si="60"/>
        <v>0</v>
      </c>
    </row>
    <row r="703" spans="2:8" ht="12.75" hidden="1" customHeight="1">
      <c r="B703" s="46" t="str">
        <f t="shared" si="61"/>
        <v/>
      </c>
      <c r="C703" s="47" t="str">
        <f t="shared" si="62"/>
        <v/>
      </c>
      <c r="D703" s="52" t="str">
        <f t="shared" si="63"/>
        <v/>
      </c>
      <c r="E703" s="53" t="str">
        <f t="shared" si="64"/>
        <v/>
      </c>
      <c r="F703" s="53" t="str">
        <f t="shared" si="65"/>
        <v/>
      </c>
      <c r="G703" s="50"/>
      <c r="H703" s="53">
        <f t="shared" si="60"/>
        <v>0</v>
      </c>
    </row>
    <row r="704" spans="2:8" ht="12.75" hidden="1" customHeight="1">
      <c r="B704" s="46" t="str">
        <f t="shared" si="61"/>
        <v/>
      </c>
      <c r="C704" s="47" t="str">
        <f t="shared" si="62"/>
        <v/>
      </c>
      <c r="D704" s="52" t="str">
        <f t="shared" si="63"/>
        <v/>
      </c>
      <c r="E704" s="53" t="str">
        <f t="shared" si="64"/>
        <v/>
      </c>
      <c r="F704" s="53" t="str">
        <f t="shared" si="65"/>
        <v/>
      </c>
      <c r="G704" s="50"/>
      <c r="H704" s="53">
        <f t="shared" si="60"/>
        <v>0</v>
      </c>
    </row>
    <row r="705" spans="2:8" ht="12.75" hidden="1" customHeight="1">
      <c r="B705" s="46" t="str">
        <f t="shared" si="61"/>
        <v/>
      </c>
      <c r="C705" s="47" t="str">
        <f t="shared" si="62"/>
        <v/>
      </c>
      <c r="D705" s="52" t="str">
        <f t="shared" si="63"/>
        <v/>
      </c>
      <c r="E705" s="53" t="str">
        <f t="shared" si="64"/>
        <v/>
      </c>
      <c r="F705" s="53" t="str">
        <f t="shared" si="65"/>
        <v/>
      </c>
      <c r="G705" s="50"/>
      <c r="H705" s="53">
        <f t="shared" si="60"/>
        <v>0</v>
      </c>
    </row>
    <row r="706" spans="2:8" ht="12.75" hidden="1" customHeight="1">
      <c r="B706" s="46" t="str">
        <f t="shared" si="61"/>
        <v/>
      </c>
      <c r="C706" s="47" t="str">
        <f t="shared" si="62"/>
        <v/>
      </c>
      <c r="D706" s="52" t="str">
        <f t="shared" si="63"/>
        <v/>
      </c>
      <c r="E706" s="53" t="str">
        <f t="shared" si="64"/>
        <v/>
      </c>
      <c r="F706" s="53" t="str">
        <f t="shared" si="65"/>
        <v/>
      </c>
      <c r="G706" s="50"/>
      <c r="H706" s="53">
        <f t="shared" si="60"/>
        <v>0</v>
      </c>
    </row>
    <row r="707" spans="2:8" ht="12.75" hidden="1" customHeight="1">
      <c r="B707" s="46" t="str">
        <f t="shared" si="61"/>
        <v/>
      </c>
      <c r="C707" s="47" t="str">
        <f t="shared" si="62"/>
        <v/>
      </c>
      <c r="D707" s="52" t="str">
        <f t="shared" si="63"/>
        <v/>
      </c>
      <c r="E707" s="53" t="str">
        <f t="shared" si="64"/>
        <v/>
      </c>
      <c r="F707" s="53" t="str">
        <f t="shared" si="65"/>
        <v/>
      </c>
      <c r="G707" s="50"/>
      <c r="H707" s="53">
        <f t="shared" si="60"/>
        <v>0</v>
      </c>
    </row>
    <row r="708" spans="2:8" ht="12.75" hidden="1" customHeight="1">
      <c r="B708" s="46" t="str">
        <f t="shared" si="61"/>
        <v/>
      </c>
      <c r="C708" s="47" t="str">
        <f t="shared" si="62"/>
        <v/>
      </c>
      <c r="D708" s="52" t="str">
        <f t="shared" si="63"/>
        <v/>
      </c>
      <c r="E708" s="53" t="str">
        <f t="shared" si="64"/>
        <v/>
      </c>
      <c r="F708" s="53" t="str">
        <f t="shared" si="65"/>
        <v/>
      </c>
      <c r="G708" s="50"/>
      <c r="H708" s="53">
        <f t="shared" si="60"/>
        <v>0</v>
      </c>
    </row>
    <row r="709" spans="2:8" ht="12.75" hidden="1" customHeight="1">
      <c r="B709" s="46" t="str">
        <f t="shared" si="61"/>
        <v/>
      </c>
      <c r="C709" s="47" t="str">
        <f t="shared" si="62"/>
        <v/>
      </c>
      <c r="D709" s="52" t="str">
        <f t="shared" si="63"/>
        <v/>
      </c>
      <c r="E709" s="53" t="str">
        <f t="shared" si="64"/>
        <v/>
      </c>
      <c r="F709" s="53" t="str">
        <f t="shared" si="65"/>
        <v/>
      </c>
      <c r="G709" s="50"/>
      <c r="H709" s="53">
        <f t="shared" si="60"/>
        <v>0</v>
      </c>
    </row>
    <row r="710" spans="2:8" ht="12.75" hidden="1" customHeight="1">
      <c r="B710" s="46" t="str">
        <f t="shared" si="61"/>
        <v/>
      </c>
      <c r="C710" s="47" t="str">
        <f t="shared" si="62"/>
        <v/>
      </c>
      <c r="D710" s="52" t="str">
        <f t="shared" si="63"/>
        <v/>
      </c>
      <c r="E710" s="53" t="str">
        <f t="shared" si="64"/>
        <v/>
      </c>
      <c r="F710" s="53" t="str">
        <f t="shared" si="65"/>
        <v/>
      </c>
      <c r="G710" s="50"/>
      <c r="H710" s="53">
        <f t="shared" si="60"/>
        <v>0</v>
      </c>
    </row>
    <row r="711" spans="2:8" ht="12.75" hidden="1" customHeight="1">
      <c r="B711" s="46" t="str">
        <f t="shared" si="61"/>
        <v/>
      </c>
      <c r="C711" s="47" t="str">
        <f t="shared" si="62"/>
        <v/>
      </c>
      <c r="D711" s="52" t="str">
        <f t="shared" si="63"/>
        <v/>
      </c>
      <c r="E711" s="53" t="str">
        <f t="shared" si="64"/>
        <v/>
      </c>
      <c r="F711" s="53" t="str">
        <f t="shared" si="65"/>
        <v/>
      </c>
      <c r="G711" s="50"/>
      <c r="H711" s="53">
        <f t="shared" si="60"/>
        <v>0</v>
      </c>
    </row>
    <row r="712" spans="2:8" ht="12.75" hidden="1" customHeight="1">
      <c r="B712" s="46" t="str">
        <f t="shared" si="61"/>
        <v/>
      </c>
      <c r="C712" s="47" t="str">
        <f t="shared" si="62"/>
        <v/>
      </c>
      <c r="D712" s="52" t="str">
        <f t="shared" si="63"/>
        <v/>
      </c>
      <c r="E712" s="53" t="str">
        <f t="shared" si="64"/>
        <v/>
      </c>
      <c r="F712" s="53" t="str">
        <f t="shared" si="65"/>
        <v/>
      </c>
      <c r="G712" s="50"/>
      <c r="H712" s="53">
        <f t="shared" si="60"/>
        <v>0</v>
      </c>
    </row>
    <row r="713" spans="2:8" ht="12.75" hidden="1" customHeight="1">
      <c r="B713" s="46" t="str">
        <f t="shared" si="61"/>
        <v/>
      </c>
      <c r="C713" s="47" t="str">
        <f t="shared" si="62"/>
        <v/>
      </c>
      <c r="D713" s="52" t="str">
        <f t="shared" si="63"/>
        <v/>
      </c>
      <c r="E713" s="53" t="str">
        <f t="shared" si="64"/>
        <v/>
      </c>
      <c r="F713" s="53" t="str">
        <f t="shared" si="65"/>
        <v/>
      </c>
      <c r="G713" s="50"/>
      <c r="H713" s="53">
        <f t="shared" si="60"/>
        <v>0</v>
      </c>
    </row>
    <row r="714" spans="2:8" ht="12.75" hidden="1" customHeight="1">
      <c r="B714" s="46" t="str">
        <f t="shared" si="61"/>
        <v/>
      </c>
      <c r="C714" s="47" t="str">
        <f t="shared" si="62"/>
        <v/>
      </c>
      <c r="D714" s="52" t="str">
        <f t="shared" si="63"/>
        <v/>
      </c>
      <c r="E714" s="53" t="str">
        <f t="shared" si="64"/>
        <v/>
      </c>
      <c r="F714" s="53" t="str">
        <f t="shared" si="65"/>
        <v/>
      </c>
      <c r="G714" s="50"/>
      <c r="H714" s="53">
        <f t="shared" si="60"/>
        <v>0</v>
      </c>
    </row>
    <row r="715" spans="2:8" ht="12.75" hidden="1" customHeight="1">
      <c r="B715" s="46" t="str">
        <f t="shared" si="61"/>
        <v/>
      </c>
      <c r="C715" s="47" t="str">
        <f t="shared" si="62"/>
        <v/>
      </c>
      <c r="D715" s="52" t="str">
        <f t="shared" si="63"/>
        <v/>
      </c>
      <c r="E715" s="53" t="str">
        <f t="shared" si="64"/>
        <v/>
      </c>
      <c r="F715" s="53" t="str">
        <f t="shared" si="65"/>
        <v/>
      </c>
      <c r="G715" s="50"/>
      <c r="H715" s="53">
        <f t="shared" si="60"/>
        <v>0</v>
      </c>
    </row>
    <row r="716" spans="2:8" ht="12.75" hidden="1" customHeight="1">
      <c r="B716" s="46" t="str">
        <f t="shared" si="61"/>
        <v/>
      </c>
      <c r="C716" s="47" t="str">
        <f t="shared" si="62"/>
        <v/>
      </c>
      <c r="D716" s="52" t="str">
        <f t="shared" si="63"/>
        <v/>
      </c>
      <c r="E716" s="53" t="str">
        <f t="shared" si="64"/>
        <v/>
      </c>
      <c r="F716" s="53" t="str">
        <f t="shared" si="65"/>
        <v/>
      </c>
      <c r="G716" s="50"/>
      <c r="H716" s="53">
        <f t="shared" si="60"/>
        <v>0</v>
      </c>
    </row>
    <row r="717" spans="2:8" ht="12.75" hidden="1" customHeight="1">
      <c r="B717" s="46" t="str">
        <f t="shared" si="61"/>
        <v/>
      </c>
      <c r="C717" s="47" t="str">
        <f t="shared" si="62"/>
        <v/>
      </c>
      <c r="D717" s="52" t="str">
        <f t="shared" si="63"/>
        <v/>
      </c>
      <c r="E717" s="53" t="str">
        <f t="shared" si="64"/>
        <v/>
      </c>
      <c r="F717" s="53" t="str">
        <f t="shared" si="65"/>
        <v/>
      </c>
      <c r="G717" s="50"/>
      <c r="H717" s="53">
        <f t="shared" si="60"/>
        <v>0</v>
      </c>
    </row>
    <row r="718" spans="2:8" ht="12.75" hidden="1" customHeight="1">
      <c r="B718" s="46" t="str">
        <f t="shared" si="61"/>
        <v/>
      </c>
      <c r="C718" s="47" t="str">
        <f t="shared" si="62"/>
        <v/>
      </c>
      <c r="D718" s="52" t="str">
        <f t="shared" si="63"/>
        <v/>
      </c>
      <c r="E718" s="53" t="str">
        <f t="shared" si="64"/>
        <v/>
      </c>
      <c r="F718" s="53" t="str">
        <f t="shared" si="65"/>
        <v/>
      </c>
      <c r="G718" s="50"/>
      <c r="H718" s="53">
        <f t="shared" si="60"/>
        <v>0</v>
      </c>
    </row>
    <row r="719" spans="2:8" ht="12.75" hidden="1" customHeight="1">
      <c r="B719" s="46" t="str">
        <f t="shared" si="61"/>
        <v/>
      </c>
      <c r="C719" s="47" t="str">
        <f t="shared" si="62"/>
        <v/>
      </c>
      <c r="D719" s="52" t="str">
        <f t="shared" si="63"/>
        <v/>
      </c>
      <c r="E719" s="53" t="str">
        <f t="shared" si="64"/>
        <v/>
      </c>
      <c r="F719" s="53" t="str">
        <f t="shared" si="65"/>
        <v/>
      </c>
      <c r="G719" s="50"/>
      <c r="H719" s="53">
        <f t="shared" si="60"/>
        <v>0</v>
      </c>
    </row>
    <row r="720" spans="2:8" ht="12.75" hidden="1" customHeight="1">
      <c r="B720" s="46" t="str">
        <f t="shared" si="61"/>
        <v/>
      </c>
      <c r="C720" s="47" t="str">
        <f t="shared" si="62"/>
        <v/>
      </c>
      <c r="D720" s="52" t="str">
        <f t="shared" si="63"/>
        <v/>
      </c>
      <c r="E720" s="53" t="str">
        <f t="shared" si="64"/>
        <v/>
      </c>
      <c r="F720" s="53" t="str">
        <f t="shared" si="65"/>
        <v/>
      </c>
      <c r="G720" s="50"/>
      <c r="H720" s="53">
        <f t="shared" si="60"/>
        <v>0</v>
      </c>
    </row>
    <row r="721" spans="2:8" ht="12.75" hidden="1" customHeight="1">
      <c r="B721" s="46" t="str">
        <f t="shared" si="61"/>
        <v/>
      </c>
      <c r="C721" s="47" t="str">
        <f t="shared" si="62"/>
        <v/>
      </c>
      <c r="D721" s="52" t="str">
        <f t="shared" si="63"/>
        <v/>
      </c>
      <c r="E721" s="53" t="str">
        <f t="shared" si="64"/>
        <v/>
      </c>
      <c r="F721" s="53" t="str">
        <f t="shared" si="65"/>
        <v/>
      </c>
      <c r="G721" s="50"/>
      <c r="H721" s="53">
        <f t="shared" si="60"/>
        <v>0</v>
      </c>
    </row>
    <row r="722" spans="2:8" ht="12.75" hidden="1" customHeight="1">
      <c r="B722" s="46" t="str">
        <f t="shared" si="61"/>
        <v/>
      </c>
      <c r="C722" s="47" t="str">
        <f t="shared" si="62"/>
        <v/>
      </c>
      <c r="D722" s="52" t="str">
        <f t="shared" si="63"/>
        <v/>
      </c>
      <c r="E722" s="53" t="str">
        <f t="shared" si="64"/>
        <v/>
      </c>
      <c r="F722" s="53" t="str">
        <f t="shared" si="65"/>
        <v/>
      </c>
      <c r="G722" s="50"/>
      <c r="H722" s="53">
        <f t="shared" si="60"/>
        <v>0</v>
      </c>
    </row>
    <row r="723" spans="2:8" ht="12.75" hidden="1" customHeight="1">
      <c r="B723" s="46" t="str">
        <f t="shared" si="61"/>
        <v/>
      </c>
      <c r="C723" s="47" t="str">
        <f t="shared" si="62"/>
        <v/>
      </c>
      <c r="D723" s="52" t="str">
        <f t="shared" si="63"/>
        <v/>
      </c>
      <c r="E723" s="53" t="str">
        <f t="shared" si="64"/>
        <v/>
      </c>
      <c r="F723" s="53" t="str">
        <f t="shared" si="65"/>
        <v/>
      </c>
      <c r="G723" s="50"/>
      <c r="H723" s="53">
        <f t="shared" si="60"/>
        <v>0</v>
      </c>
    </row>
    <row r="724" spans="2:8" ht="12.75" hidden="1" customHeight="1">
      <c r="B724" s="46" t="str">
        <f t="shared" si="61"/>
        <v/>
      </c>
      <c r="C724" s="47" t="str">
        <f t="shared" si="62"/>
        <v/>
      </c>
      <c r="D724" s="52" t="str">
        <f t="shared" si="63"/>
        <v/>
      </c>
      <c r="E724" s="53" t="str">
        <f t="shared" si="64"/>
        <v/>
      </c>
      <c r="F724" s="53" t="str">
        <f t="shared" si="65"/>
        <v/>
      </c>
      <c r="G724" s="50"/>
      <c r="H724" s="53">
        <f t="shared" si="60"/>
        <v>0</v>
      </c>
    </row>
    <row r="725" spans="2:8" ht="12.75" hidden="1" customHeight="1">
      <c r="B725" s="46" t="str">
        <f t="shared" si="61"/>
        <v/>
      </c>
      <c r="C725" s="47" t="str">
        <f t="shared" si="62"/>
        <v/>
      </c>
      <c r="D725" s="52" t="str">
        <f t="shared" si="63"/>
        <v/>
      </c>
      <c r="E725" s="53" t="str">
        <f t="shared" si="64"/>
        <v/>
      </c>
      <c r="F725" s="53" t="str">
        <f t="shared" si="65"/>
        <v/>
      </c>
      <c r="G725" s="50"/>
      <c r="H725" s="53">
        <f t="shared" si="60"/>
        <v>0</v>
      </c>
    </row>
    <row r="726" spans="2:8" ht="12.75" hidden="1" customHeight="1">
      <c r="B726" s="46" t="str">
        <f t="shared" si="61"/>
        <v/>
      </c>
      <c r="C726" s="47" t="str">
        <f t="shared" si="62"/>
        <v/>
      </c>
      <c r="D726" s="52" t="str">
        <f t="shared" si="63"/>
        <v/>
      </c>
      <c r="E726" s="53" t="str">
        <f t="shared" si="64"/>
        <v/>
      </c>
      <c r="F726" s="53" t="str">
        <f t="shared" si="65"/>
        <v/>
      </c>
      <c r="G726" s="50"/>
      <c r="H726" s="53">
        <f t="shared" si="60"/>
        <v>0</v>
      </c>
    </row>
    <row r="727" spans="2:8" ht="12.75" hidden="1" customHeight="1">
      <c r="B727" s="46" t="str">
        <f t="shared" si="61"/>
        <v/>
      </c>
      <c r="C727" s="47" t="str">
        <f t="shared" si="62"/>
        <v/>
      </c>
      <c r="D727" s="52" t="str">
        <f t="shared" si="63"/>
        <v/>
      </c>
      <c r="E727" s="53" t="str">
        <f t="shared" si="64"/>
        <v/>
      </c>
      <c r="F727" s="53" t="str">
        <f t="shared" si="65"/>
        <v/>
      </c>
      <c r="G727" s="50"/>
      <c r="H727" s="53">
        <f t="shared" si="60"/>
        <v>0</v>
      </c>
    </row>
    <row r="728" spans="2:8" ht="12.75" hidden="1" customHeight="1">
      <c r="B728" s="46" t="str">
        <f t="shared" si="61"/>
        <v/>
      </c>
      <c r="C728" s="47" t="str">
        <f t="shared" si="62"/>
        <v/>
      </c>
      <c r="D728" s="52" t="str">
        <f t="shared" si="63"/>
        <v/>
      </c>
      <c r="E728" s="53" t="str">
        <f t="shared" si="64"/>
        <v/>
      </c>
      <c r="F728" s="53" t="str">
        <f t="shared" si="65"/>
        <v/>
      </c>
      <c r="G728" s="50"/>
      <c r="H728" s="53">
        <f t="shared" si="60"/>
        <v>0</v>
      </c>
    </row>
    <row r="729" spans="2:8" ht="12.75" hidden="1" customHeight="1">
      <c r="B729" s="46" t="str">
        <f t="shared" si="61"/>
        <v/>
      </c>
      <c r="C729" s="47" t="str">
        <f t="shared" si="62"/>
        <v/>
      </c>
      <c r="D729" s="52" t="str">
        <f t="shared" si="63"/>
        <v/>
      </c>
      <c r="E729" s="53" t="str">
        <f t="shared" si="64"/>
        <v/>
      </c>
      <c r="F729" s="53" t="str">
        <f t="shared" si="65"/>
        <v/>
      </c>
      <c r="G729" s="50"/>
      <c r="H729" s="53">
        <f t="shared" ref="H729:H792" si="66">IF(B729="",0,ROUND(H728-E729-G729,2))</f>
        <v>0</v>
      </c>
    </row>
    <row r="730" spans="2:8" ht="12.75" hidden="1" customHeight="1">
      <c r="B730" s="46" t="str">
        <f t="shared" ref="B730:B793" si="67">IF(B729&lt;$D$16,IF(H729&gt;0,B729+1,""),"")</f>
        <v/>
      </c>
      <c r="C730" s="47" t="str">
        <f t="shared" ref="C730:C793" si="68">IF(B730="","",IF(B730&lt;=$D$16,IF(payments_per_year=26,DATE(YEAR(start_date),MONTH(start_date),DAY(start_date)+14*B730),IF(payments_per_year=52,DATE(YEAR(start_date),MONTH(start_date),DAY(start_date)+7*B730),DATE(YEAR(start_date),MONTH(start_date)+B730*12/$D$11,DAY(start_date)))),""))</f>
        <v/>
      </c>
      <c r="D730" s="52" t="str">
        <f t="shared" ref="D730:D793" si="69">IF(C730="","",IF($D$15+F730&gt;H729,ROUND(H729+F730,2),$D$15))</f>
        <v/>
      </c>
      <c r="E730" s="53" t="str">
        <f t="shared" ref="E730:E793" si="70">IF(C730="","",D730-F730)</f>
        <v/>
      </c>
      <c r="F730" s="53" t="str">
        <f t="shared" ref="F730:F793" si="71">IF(C730="","",ROUND(H729*$D$9/payments_per_year,2))</f>
        <v/>
      </c>
      <c r="G730" s="50"/>
      <c r="H730" s="53">
        <f t="shared" si="66"/>
        <v>0</v>
      </c>
    </row>
    <row r="731" spans="2:8" ht="12.75" hidden="1" customHeight="1">
      <c r="B731" s="46" t="str">
        <f t="shared" si="67"/>
        <v/>
      </c>
      <c r="C731" s="47" t="str">
        <f t="shared" si="68"/>
        <v/>
      </c>
      <c r="D731" s="52" t="str">
        <f t="shared" si="69"/>
        <v/>
      </c>
      <c r="E731" s="53" t="str">
        <f t="shared" si="70"/>
        <v/>
      </c>
      <c r="F731" s="53" t="str">
        <f t="shared" si="71"/>
        <v/>
      </c>
      <c r="G731" s="50"/>
      <c r="H731" s="53">
        <f t="shared" si="66"/>
        <v>0</v>
      </c>
    </row>
    <row r="732" spans="2:8" ht="12.75" hidden="1" customHeight="1">
      <c r="B732" s="46" t="str">
        <f t="shared" si="67"/>
        <v/>
      </c>
      <c r="C732" s="47" t="str">
        <f t="shared" si="68"/>
        <v/>
      </c>
      <c r="D732" s="52" t="str">
        <f t="shared" si="69"/>
        <v/>
      </c>
      <c r="E732" s="53" t="str">
        <f t="shared" si="70"/>
        <v/>
      </c>
      <c r="F732" s="53" t="str">
        <f t="shared" si="71"/>
        <v/>
      </c>
      <c r="G732" s="50"/>
      <c r="H732" s="53">
        <f t="shared" si="66"/>
        <v>0</v>
      </c>
    </row>
    <row r="733" spans="2:8" ht="12.75" hidden="1" customHeight="1">
      <c r="B733" s="46" t="str">
        <f t="shared" si="67"/>
        <v/>
      </c>
      <c r="C733" s="47" t="str">
        <f t="shared" si="68"/>
        <v/>
      </c>
      <c r="D733" s="52" t="str">
        <f t="shared" si="69"/>
        <v/>
      </c>
      <c r="E733" s="53" t="str">
        <f t="shared" si="70"/>
        <v/>
      </c>
      <c r="F733" s="53" t="str">
        <f t="shared" si="71"/>
        <v/>
      </c>
      <c r="G733" s="50"/>
      <c r="H733" s="53">
        <f t="shared" si="66"/>
        <v>0</v>
      </c>
    </row>
    <row r="734" spans="2:8" ht="12.75" hidden="1" customHeight="1">
      <c r="B734" s="46" t="str">
        <f t="shared" si="67"/>
        <v/>
      </c>
      <c r="C734" s="47" t="str">
        <f t="shared" si="68"/>
        <v/>
      </c>
      <c r="D734" s="52" t="str">
        <f t="shared" si="69"/>
        <v/>
      </c>
      <c r="E734" s="53" t="str">
        <f t="shared" si="70"/>
        <v/>
      </c>
      <c r="F734" s="53" t="str">
        <f t="shared" si="71"/>
        <v/>
      </c>
      <c r="G734" s="50"/>
      <c r="H734" s="53">
        <f t="shared" si="66"/>
        <v>0</v>
      </c>
    </row>
    <row r="735" spans="2:8" ht="12.75" hidden="1" customHeight="1">
      <c r="B735" s="46" t="str">
        <f t="shared" si="67"/>
        <v/>
      </c>
      <c r="C735" s="47" t="str">
        <f t="shared" si="68"/>
        <v/>
      </c>
      <c r="D735" s="52" t="str">
        <f t="shared" si="69"/>
        <v/>
      </c>
      <c r="E735" s="53" t="str">
        <f t="shared" si="70"/>
        <v/>
      </c>
      <c r="F735" s="53" t="str">
        <f t="shared" si="71"/>
        <v/>
      </c>
      <c r="G735" s="50"/>
      <c r="H735" s="53">
        <f t="shared" si="66"/>
        <v>0</v>
      </c>
    </row>
    <row r="736" spans="2:8" ht="12.75" hidden="1" customHeight="1">
      <c r="B736" s="46" t="str">
        <f t="shared" si="67"/>
        <v/>
      </c>
      <c r="C736" s="47" t="str">
        <f t="shared" si="68"/>
        <v/>
      </c>
      <c r="D736" s="52" t="str">
        <f t="shared" si="69"/>
        <v/>
      </c>
      <c r="E736" s="53" t="str">
        <f t="shared" si="70"/>
        <v/>
      </c>
      <c r="F736" s="53" t="str">
        <f t="shared" si="71"/>
        <v/>
      </c>
      <c r="G736" s="50"/>
      <c r="H736" s="53">
        <f t="shared" si="66"/>
        <v>0</v>
      </c>
    </row>
    <row r="737" spans="2:8" ht="12.75" hidden="1" customHeight="1">
      <c r="B737" s="46" t="str">
        <f t="shared" si="67"/>
        <v/>
      </c>
      <c r="C737" s="47" t="str">
        <f t="shared" si="68"/>
        <v/>
      </c>
      <c r="D737" s="52" t="str">
        <f t="shared" si="69"/>
        <v/>
      </c>
      <c r="E737" s="53" t="str">
        <f t="shared" si="70"/>
        <v/>
      </c>
      <c r="F737" s="53" t="str">
        <f t="shared" si="71"/>
        <v/>
      </c>
      <c r="G737" s="50"/>
      <c r="H737" s="53">
        <f t="shared" si="66"/>
        <v>0</v>
      </c>
    </row>
    <row r="738" spans="2:8" ht="12.75" hidden="1" customHeight="1">
      <c r="B738" s="46" t="str">
        <f t="shared" si="67"/>
        <v/>
      </c>
      <c r="C738" s="47" t="str">
        <f t="shared" si="68"/>
        <v/>
      </c>
      <c r="D738" s="52" t="str">
        <f t="shared" si="69"/>
        <v/>
      </c>
      <c r="E738" s="53" t="str">
        <f t="shared" si="70"/>
        <v/>
      </c>
      <c r="F738" s="53" t="str">
        <f t="shared" si="71"/>
        <v/>
      </c>
      <c r="G738" s="50"/>
      <c r="H738" s="53">
        <f t="shared" si="66"/>
        <v>0</v>
      </c>
    </row>
    <row r="739" spans="2:8" ht="12.75" hidden="1" customHeight="1">
      <c r="B739" s="46" t="str">
        <f t="shared" si="67"/>
        <v/>
      </c>
      <c r="C739" s="47" t="str">
        <f t="shared" si="68"/>
        <v/>
      </c>
      <c r="D739" s="52" t="str">
        <f t="shared" si="69"/>
        <v/>
      </c>
      <c r="E739" s="53" t="str">
        <f t="shared" si="70"/>
        <v/>
      </c>
      <c r="F739" s="53" t="str">
        <f t="shared" si="71"/>
        <v/>
      </c>
      <c r="G739" s="50"/>
      <c r="H739" s="53">
        <f t="shared" si="66"/>
        <v>0</v>
      </c>
    </row>
    <row r="740" spans="2:8" ht="12.75" hidden="1" customHeight="1">
      <c r="B740" s="46" t="str">
        <f t="shared" si="67"/>
        <v/>
      </c>
      <c r="C740" s="47" t="str">
        <f t="shared" si="68"/>
        <v/>
      </c>
      <c r="D740" s="52" t="str">
        <f t="shared" si="69"/>
        <v/>
      </c>
      <c r="E740" s="53" t="str">
        <f t="shared" si="70"/>
        <v/>
      </c>
      <c r="F740" s="53" t="str">
        <f t="shared" si="71"/>
        <v/>
      </c>
      <c r="G740" s="50"/>
      <c r="H740" s="53">
        <f t="shared" si="66"/>
        <v>0</v>
      </c>
    </row>
    <row r="741" spans="2:8" ht="12.75" hidden="1" customHeight="1">
      <c r="B741" s="46" t="str">
        <f t="shared" si="67"/>
        <v/>
      </c>
      <c r="C741" s="47" t="str">
        <f t="shared" si="68"/>
        <v/>
      </c>
      <c r="D741" s="52" t="str">
        <f t="shared" si="69"/>
        <v/>
      </c>
      <c r="E741" s="53" t="str">
        <f t="shared" si="70"/>
        <v/>
      </c>
      <c r="F741" s="53" t="str">
        <f t="shared" si="71"/>
        <v/>
      </c>
      <c r="G741" s="50"/>
      <c r="H741" s="53">
        <f t="shared" si="66"/>
        <v>0</v>
      </c>
    </row>
    <row r="742" spans="2:8" ht="12.75" hidden="1" customHeight="1">
      <c r="B742" s="46" t="str">
        <f t="shared" si="67"/>
        <v/>
      </c>
      <c r="C742" s="47" t="str">
        <f t="shared" si="68"/>
        <v/>
      </c>
      <c r="D742" s="52" t="str">
        <f t="shared" si="69"/>
        <v/>
      </c>
      <c r="E742" s="53" t="str">
        <f t="shared" si="70"/>
        <v/>
      </c>
      <c r="F742" s="53" t="str">
        <f t="shared" si="71"/>
        <v/>
      </c>
      <c r="G742" s="50"/>
      <c r="H742" s="53">
        <f t="shared" si="66"/>
        <v>0</v>
      </c>
    </row>
    <row r="743" spans="2:8" ht="12.75" hidden="1" customHeight="1">
      <c r="B743" s="46" t="str">
        <f t="shared" si="67"/>
        <v/>
      </c>
      <c r="C743" s="47" t="str">
        <f t="shared" si="68"/>
        <v/>
      </c>
      <c r="D743" s="52" t="str">
        <f t="shared" si="69"/>
        <v/>
      </c>
      <c r="E743" s="53" t="str">
        <f t="shared" si="70"/>
        <v/>
      </c>
      <c r="F743" s="53" t="str">
        <f t="shared" si="71"/>
        <v/>
      </c>
      <c r="G743" s="50"/>
      <c r="H743" s="53">
        <f t="shared" si="66"/>
        <v>0</v>
      </c>
    </row>
    <row r="744" spans="2:8" ht="12.75" hidden="1" customHeight="1">
      <c r="B744" s="46" t="str">
        <f t="shared" si="67"/>
        <v/>
      </c>
      <c r="C744" s="47" t="str">
        <f t="shared" si="68"/>
        <v/>
      </c>
      <c r="D744" s="52" t="str">
        <f t="shared" si="69"/>
        <v/>
      </c>
      <c r="E744" s="53" t="str">
        <f t="shared" si="70"/>
        <v/>
      </c>
      <c r="F744" s="53" t="str">
        <f t="shared" si="71"/>
        <v/>
      </c>
      <c r="G744" s="50"/>
      <c r="H744" s="53">
        <f t="shared" si="66"/>
        <v>0</v>
      </c>
    </row>
    <row r="745" spans="2:8" ht="12.75" hidden="1" customHeight="1">
      <c r="B745" s="46" t="str">
        <f t="shared" si="67"/>
        <v/>
      </c>
      <c r="C745" s="47" t="str">
        <f t="shared" si="68"/>
        <v/>
      </c>
      <c r="D745" s="52" t="str">
        <f t="shared" si="69"/>
        <v/>
      </c>
      <c r="E745" s="53" t="str">
        <f t="shared" si="70"/>
        <v/>
      </c>
      <c r="F745" s="53" t="str">
        <f t="shared" si="71"/>
        <v/>
      </c>
      <c r="G745" s="50"/>
      <c r="H745" s="53">
        <f t="shared" si="66"/>
        <v>0</v>
      </c>
    </row>
    <row r="746" spans="2:8" ht="12.75" hidden="1" customHeight="1">
      <c r="B746" s="46" t="str">
        <f t="shared" si="67"/>
        <v/>
      </c>
      <c r="C746" s="47" t="str">
        <f t="shared" si="68"/>
        <v/>
      </c>
      <c r="D746" s="52" t="str">
        <f t="shared" si="69"/>
        <v/>
      </c>
      <c r="E746" s="53" t="str">
        <f t="shared" si="70"/>
        <v/>
      </c>
      <c r="F746" s="53" t="str">
        <f t="shared" si="71"/>
        <v/>
      </c>
      <c r="G746" s="50"/>
      <c r="H746" s="53">
        <f t="shared" si="66"/>
        <v>0</v>
      </c>
    </row>
    <row r="747" spans="2:8" ht="12.75" hidden="1" customHeight="1">
      <c r="B747" s="46" t="str">
        <f t="shared" si="67"/>
        <v/>
      </c>
      <c r="C747" s="47" t="str">
        <f t="shared" si="68"/>
        <v/>
      </c>
      <c r="D747" s="52" t="str">
        <f t="shared" si="69"/>
        <v/>
      </c>
      <c r="E747" s="53" t="str">
        <f t="shared" si="70"/>
        <v/>
      </c>
      <c r="F747" s="53" t="str">
        <f t="shared" si="71"/>
        <v/>
      </c>
      <c r="G747" s="50"/>
      <c r="H747" s="53">
        <f t="shared" si="66"/>
        <v>0</v>
      </c>
    </row>
    <row r="748" spans="2:8" ht="12.75" hidden="1" customHeight="1">
      <c r="B748" s="46" t="str">
        <f t="shared" si="67"/>
        <v/>
      </c>
      <c r="C748" s="47" t="str">
        <f t="shared" si="68"/>
        <v/>
      </c>
      <c r="D748" s="52" t="str">
        <f t="shared" si="69"/>
        <v/>
      </c>
      <c r="E748" s="53" t="str">
        <f t="shared" si="70"/>
        <v/>
      </c>
      <c r="F748" s="53" t="str">
        <f t="shared" si="71"/>
        <v/>
      </c>
      <c r="G748" s="50"/>
      <c r="H748" s="53">
        <f t="shared" si="66"/>
        <v>0</v>
      </c>
    </row>
    <row r="749" spans="2:8" ht="12.75" hidden="1" customHeight="1">
      <c r="B749" s="46" t="str">
        <f t="shared" si="67"/>
        <v/>
      </c>
      <c r="C749" s="47" t="str">
        <f t="shared" si="68"/>
        <v/>
      </c>
      <c r="D749" s="52" t="str">
        <f t="shared" si="69"/>
        <v/>
      </c>
      <c r="E749" s="53" t="str">
        <f t="shared" si="70"/>
        <v/>
      </c>
      <c r="F749" s="53" t="str">
        <f t="shared" si="71"/>
        <v/>
      </c>
      <c r="G749" s="50"/>
      <c r="H749" s="53">
        <f t="shared" si="66"/>
        <v>0</v>
      </c>
    </row>
    <row r="750" spans="2:8" ht="12.75" hidden="1" customHeight="1">
      <c r="B750" s="46" t="str">
        <f t="shared" si="67"/>
        <v/>
      </c>
      <c r="C750" s="47" t="str">
        <f t="shared" si="68"/>
        <v/>
      </c>
      <c r="D750" s="52" t="str">
        <f t="shared" si="69"/>
        <v/>
      </c>
      <c r="E750" s="53" t="str">
        <f t="shared" si="70"/>
        <v/>
      </c>
      <c r="F750" s="53" t="str">
        <f t="shared" si="71"/>
        <v/>
      </c>
      <c r="G750" s="50"/>
      <c r="H750" s="53">
        <f t="shared" si="66"/>
        <v>0</v>
      </c>
    </row>
    <row r="751" spans="2:8" ht="12.75" hidden="1" customHeight="1">
      <c r="B751" s="46" t="str">
        <f t="shared" si="67"/>
        <v/>
      </c>
      <c r="C751" s="47" t="str">
        <f t="shared" si="68"/>
        <v/>
      </c>
      <c r="D751" s="52" t="str">
        <f t="shared" si="69"/>
        <v/>
      </c>
      <c r="E751" s="53" t="str">
        <f t="shared" si="70"/>
        <v/>
      </c>
      <c r="F751" s="53" t="str">
        <f t="shared" si="71"/>
        <v/>
      </c>
      <c r="G751" s="50"/>
      <c r="H751" s="53">
        <f t="shared" si="66"/>
        <v>0</v>
      </c>
    </row>
    <row r="752" spans="2:8" ht="12.75" hidden="1" customHeight="1">
      <c r="B752" s="46" t="str">
        <f t="shared" si="67"/>
        <v/>
      </c>
      <c r="C752" s="47" t="str">
        <f t="shared" si="68"/>
        <v/>
      </c>
      <c r="D752" s="52" t="str">
        <f t="shared" si="69"/>
        <v/>
      </c>
      <c r="E752" s="53" t="str">
        <f t="shared" si="70"/>
        <v/>
      </c>
      <c r="F752" s="53" t="str">
        <f t="shared" si="71"/>
        <v/>
      </c>
      <c r="G752" s="50"/>
      <c r="H752" s="53">
        <f t="shared" si="66"/>
        <v>0</v>
      </c>
    </row>
    <row r="753" spans="2:8" ht="12.75" hidden="1" customHeight="1">
      <c r="B753" s="46" t="str">
        <f t="shared" si="67"/>
        <v/>
      </c>
      <c r="C753" s="47" t="str">
        <f t="shared" si="68"/>
        <v/>
      </c>
      <c r="D753" s="52" t="str">
        <f t="shared" si="69"/>
        <v/>
      </c>
      <c r="E753" s="53" t="str">
        <f t="shared" si="70"/>
        <v/>
      </c>
      <c r="F753" s="53" t="str">
        <f t="shared" si="71"/>
        <v/>
      </c>
      <c r="G753" s="50"/>
      <c r="H753" s="53">
        <f t="shared" si="66"/>
        <v>0</v>
      </c>
    </row>
    <row r="754" spans="2:8" ht="12.75" hidden="1" customHeight="1">
      <c r="B754" s="46" t="str">
        <f t="shared" si="67"/>
        <v/>
      </c>
      <c r="C754" s="47" t="str">
        <f t="shared" si="68"/>
        <v/>
      </c>
      <c r="D754" s="52" t="str">
        <f t="shared" si="69"/>
        <v/>
      </c>
      <c r="E754" s="53" t="str">
        <f t="shared" si="70"/>
        <v/>
      </c>
      <c r="F754" s="53" t="str">
        <f t="shared" si="71"/>
        <v/>
      </c>
      <c r="G754" s="50"/>
      <c r="H754" s="53">
        <f t="shared" si="66"/>
        <v>0</v>
      </c>
    </row>
    <row r="755" spans="2:8" ht="12.75" hidden="1" customHeight="1">
      <c r="B755" s="46" t="str">
        <f t="shared" si="67"/>
        <v/>
      </c>
      <c r="C755" s="47" t="str">
        <f t="shared" si="68"/>
        <v/>
      </c>
      <c r="D755" s="52" t="str">
        <f t="shared" si="69"/>
        <v/>
      </c>
      <c r="E755" s="53" t="str">
        <f t="shared" si="70"/>
        <v/>
      </c>
      <c r="F755" s="53" t="str">
        <f t="shared" si="71"/>
        <v/>
      </c>
      <c r="G755" s="50"/>
      <c r="H755" s="53">
        <f t="shared" si="66"/>
        <v>0</v>
      </c>
    </row>
    <row r="756" spans="2:8" ht="12.75" hidden="1" customHeight="1">
      <c r="B756" s="46" t="str">
        <f t="shared" si="67"/>
        <v/>
      </c>
      <c r="C756" s="47" t="str">
        <f t="shared" si="68"/>
        <v/>
      </c>
      <c r="D756" s="52" t="str">
        <f t="shared" si="69"/>
        <v/>
      </c>
      <c r="E756" s="53" t="str">
        <f t="shared" si="70"/>
        <v/>
      </c>
      <c r="F756" s="53" t="str">
        <f t="shared" si="71"/>
        <v/>
      </c>
      <c r="G756" s="50"/>
      <c r="H756" s="53">
        <f t="shared" si="66"/>
        <v>0</v>
      </c>
    </row>
    <row r="757" spans="2:8" ht="12.75" hidden="1" customHeight="1">
      <c r="B757" s="46" t="str">
        <f t="shared" si="67"/>
        <v/>
      </c>
      <c r="C757" s="47" t="str">
        <f t="shared" si="68"/>
        <v/>
      </c>
      <c r="D757" s="52" t="str">
        <f t="shared" si="69"/>
        <v/>
      </c>
      <c r="E757" s="53" t="str">
        <f t="shared" si="70"/>
        <v/>
      </c>
      <c r="F757" s="53" t="str">
        <f t="shared" si="71"/>
        <v/>
      </c>
      <c r="G757" s="50"/>
      <c r="H757" s="53">
        <f t="shared" si="66"/>
        <v>0</v>
      </c>
    </row>
    <row r="758" spans="2:8" ht="12.75" hidden="1" customHeight="1">
      <c r="B758" s="46" t="str">
        <f t="shared" si="67"/>
        <v/>
      </c>
      <c r="C758" s="47" t="str">
        <f t="shared" si="68"/>
        <v/>
      </c>
      <c r="D758" s="52" t="str">
        <f t="shared" si="69"/>
        <v/>
      </c>
      <c r="E758" s="53" t="str">
        <f t="shared" si="70"/>
        <v/>
      </c>
      <c r="F758" s="53" t="str">
        <f t="shared" si="71"/>
        <v/>
      </c>
      <c r="G758" s="50"/>
      <c r="H758" s="53">
        <f t="shared" si="66"/>
        <v>0</v>
      </c>
    </row>
    <row r="759" spans="2:8" ht="12.75" hidden="1" customHeight="1">
      <c r="B759" s="46" t="str">
        <f t="shared" si="67"/>
        <v/>
      </c>
      <c r="C759" s="47" t="str">
        <f t="shared" si="68"/>
        <v/>
      </c>
      <c r="D759" s="52" t="str">
        <f t="shared" si="69"/>
        <v/>
      </c>
      <c r="E759" s="53" t="str">
        <f t="shared" si="70"/>
        <v/>
      </c>
      <c r="F759" s="53" t="str">
        <f t="shared" si="71"/>
        <v/>
      </c>
      <c r="G759" s="50"/>
      <c r="H759" s="53">
        <f t="shared" si="66"/>
        <v>0</v>
      </c>
    </row>
    <row r="760" spans="2:8" ht="12.75" hidden="1" customHeight="1">
      <c r="B760" s="46" t="str">
        <f t="shared" si="67"/>
        <v/>
      </c>
      <c r="C760" s="47" t="str">
        <f t="shared" si="68"/>
        <v/>
      </c>
      <c r="D760" s="52" t="str">
        <f t="shared" si="69"/>
        <v/>
      </c>
      <c r="E760" s="53" t="str">
        <f t="shared" si="70"/>
        <v/>
      </c>
      <c r="F760" s="53" t="str">
        <f t="shared" si="71"/>
        <v/>
      </c>
      <c r="G760" s="50"/>
      <c r="H760" s="53">
        <f t="shared" si="66"/>
        <v>0</v>
      </c>
    </row>
    <row r="761" spans="2:8" ht="12.75" hidden="1" customHeight="1">
      <c r="B761" s="46" t="str">
        <f t="shared" si="67"/>
        <v/>
      </c>
      <c r="C761" s="47" t="str">
        <f t="shared" si="68"/>
        <v/>
      </c>
      <c r="D761" s="52" t="str">
        <f t="shared" si="69"/>
        <v/>
      </c>
      <c r="E761" s="53" t="str">
        <f t="shared" si="70"/>
        <v/>
      </c>
      <c r="F761" s="53" t="str">
        <f t="shared" si="71"/>
        <v/>
      </c>
      <c r="G761" s="50"/>
      <c r="H761" s="53">
        <f t="shared" si="66"/>
        <v>0</v>
      </c>
    </row>
    <row r="762" spans="2:8" ht="12.75" hidden="1" customHeight="1">
      <c r="B762" s="46" t="str">
        <f t="shared" si="67"/>
        <v/>
      </c>
      <c r="C762" s="47" t="str">
        <f t="shared" si="68"/>
        <v/>
      </c>
      <c r="D762" s="52" t="str">
        <f t="shared" si="69"/>
        <v/>
      </c>
      <c r="E762" s="53" t="str">
        <f t="shared" si="70"/>
        <v/>
      </c>
      <c r="F762" s="53" t="str">
        <f t="shared" si="71"/>
        <v/>
      </c>
      <c r="G762" s="50"/>
      <c r="H762" s="53">
        <f t="shared" si="66"/>
        <v>0</v>
      </c>
    </row>
    <row r="763" spans="2:8" ht="12.75" hidden="1" customHeight="1">
      <c r="B763" s="46" t="str">
        <f t="shared" si="67"/>
        <v/>
      </c>
      <c r="C763" s="47" t="str">
        <f t="shared" si="68"/>
        <v/>
      </c>
      <c r="D763" s="52" t="str">
        <f t="shared" si="69"/>
        <v/>
      </c>
      <c r="E763" s="53" t="str">
        <f t="shared" si="70"/>
        <v/>
      </c>
      <c r="F763" s="53" t="str">
        <f t="shared" si="71"/>
        <v/>
      </c>
      <c r="G763" s="50"/>
      <c r="H763" s="53">
        <f t="shared" si="66"/>
        <v>0</v>
      </c>
    </row>
    <row r="764" spans="2:8" ht="12.75" hidden="1" customHeight="1">
      <c r="B764" s="46" t="str">
        <f t="shared" si="67"/>
        <v/>
      </c>
      <c r="C764" s="47" t="str">
        <f t="shared" si="68"/>
        <v/>
      </c>
      <c r="D764" s="52" t="str">
        <f t="shared" si="69"/>
        <v/>
      </c>
      <c r="E764" s="53" t="str">
        <f t="shared" si="70"/>
        <v/>
      </c>
      <c r="F764" s="53" t="str">
        <f t="shared" si="71"/>
        <v/>
      </c>
      <c r="G764" s="50"/>
      <c r="H764" s="53">
        <f t="shared" si="66"/>
        <v>0</v>
      </c>
    </row>
    <row r="765" spans="2:8" ht="12.75" hidden="1" customHeight="1">
      <c r="B765" s="46" t="str">
        <f t="shared" si="67"/>
        <v/>
      </c>
      <c r="C765" s="47" t="str">
        <f t="shared" si="68"/>
        <v/>
      </c>
      <c r="D765" s="52" t="str">
        <f t="shared" si="69"/>
        <v/>
      </c>
      <c r="E765" s="53" t="str">
        <f t="shared" si="70"/>
        <v/>
      </c>
      <c r="F765" s="53" t="str">
        <f t="shared" si="71"/>
        <v/>
      </c>
      <c r="G765" s="50"/>
      <c r="H765" s="53">
        <f t="shared" si="66"/>
        <v>0</v>
      </c>
    </row>
    <row r="766" spans="2:8" ht="12.75" hidden="1" customHeight="1">
      <c r="B766" s="46" t="str">
        <f t="shared" si="67"/>
        <v/>
      </c>
      <c r="C766" s="47" t="str">
        <f t="shared" si="68"/>
        <v/>
      </c>
      <c r="D766" s="52" t="str">
        <f t="shared" si="69"/>
        <v/>
      </c>
      <c r="E766" s="53" t="str">
        <f t="shared" si="70"/>
        <v/>
      </c>
      <c r="F766" s="53" t="str">
        <f t="shared" si="71"/>
        <v/>
      </c>
      <c r="G766" s="50"/>
      <c r="H766" s="53">
        <f t="shared" si="66"/>
        <v>0</v>
      </c>
    </row>
    <row r="767" spans="2:8" ht="12.75" hidden="1" customHeight="1">
      <c r="B767" s="46" t="str">
        <f t="shared" si="67"/>
        <v/>
      </c>
      <c r="C767" s="47" t="str">
        <f t="shared" si="68"/>
        <v/>
      </c>
      <c r="D767" s="52" t="str">
        <f t="shared" si="69"/>
        <v/>
      </c>
      <c r="E767" s="53" t="str">
        <f t="shared" si="70"/>
        <v/>
      </c>
      <c r="F767" s="53" t="str">
        <f t="shared" si="71"/>
        <v/>
      </c>
      <c r="G767" s="50"/>
      <c r="H767" s="53">
        <f t="shared" si="66"/>
        <v>0</v>
      </c>
    </row>
    <row r="768" spans="2:8" ht="12.75" hidden="1" customHeight="1">
      <c r="B768" s="46" t="str">
        <f t="shared" si="67"/>
        <v/>
      </c>
      <c r="C768" s="47" t="str">
        <f t="shared" si="68"/>
        <v/>
      </c>
      <c r="D768" s="52" t="str">
        <f t="shared" si="69"/>
        <v/>
      </c>
      <c r="E768" s="53" t="str">
        <f t="shared" si="70"/>
        <v/>
      </c>
      <c r="F768" s="53" t="str">
        <f t="shared" si="71"/>
        <v/>
      </c>
      <c r="G768" s="50"/>
      <c r="H768" s="53">
        <f t="shared" si="66"/>
        <v>0</v>
      </c>
    </row>
    <row r="769" spans="2:8" ht="12.75" hidden="1" customHeight="1">
      <c r="B769" s="46" t="str">
        <f t="shared" si="67"/>
        <v/>
      </c>
      <c r="C769" s="47" t="str">
        <f t="shared" si="68"/>
        <v/>
      </c>
      <c r="D769" s="52" t="str">
        <f t="shared" si="69"/>
        <v/>
      </c>
      <c r="E769" s="53" t="str">
        <f t="shared" si="70"/>
        <v/>
      </c>
      <c r="F769" s="53" t="str">
        <f t="shared" si="71"/>
        <v/>
      </c>
      <c r="G769" s="50"/>
      <c r="H769" s="53">
        <f t="shared" si="66"/>
        <v>0</v>
      </c>
    </row>
    <row r="770" spans="2:8" ht="12.75" hidden="1" customHeight="1">
      <c r="B770" s="46" t="str">
        <f t="shared" si="67"/>
        <v/>
      </c>
      <c r="C770" s="47" t="str">
        <f t="shared" si="68"/>
        <v/>
      </c>
      <c r="D770" s="52" t="str">
        <f t="shared" si="69"/>
        <v/>
      </c>
      <c r="E770" s="53" t="str">
        <f t="shared" si="70"/>
        <v/>
      </c>
      <c r="F770" s="53" t="str">
        <f t="shared" si="71"/>
        <v/>
      </c>
      <c r="G770" s="50"/>
      <c r="H770" s="53">
        <f t="shared" si="66"/>
        <v>0</v>
      </c>
    </row>
    <row r="771" spans="2:8" ht="12.75" hidden="1" customHeight="1">
      <c r="B771" s="46" t="str">
        <f t="shared" si="67"/>
        <v/>
      </c>
      <c r="C771" s="47" t="str">
        <f t="shared" si="68"/>
        <v/>
      </c>
      <c r="D771" s="52" t="str">
        <f t="shared" si="69"/>
        <v/>
      </c>
      <c r="E771" s="53" t="str">
        <f t="shared" si="70"/>
        <v/>
      </c>
      <c r="F771" s="53" t="str">
        <f t="shared" si="71"/>
        <v/>
      </c>
      <c r="G771" s="50"/>
      <c r="H771" s="53">
        <f t="shared" si="66"/>
        <v>0</v>
      </c>
    </row>
    <row r="772" spans="2:8" ht="12.75" hidden="1" customHeight="1">
      <c r="B772" s="46" t="str">
        <f t="shared" si="67"/>
        <v/>
      </c>
      <c r="C772" s="47" t="str">
        <f t="shared" si="68"/>
        <v/>
      </c>
      <c r="D772" s="52" t="str">
        <f t="shared" si="69"/>
        <v/>
      </c>
      <c r="E772" s="53" t="str">
        <f t="shared" si="70"/>
        <v/>
      </c>
      <c r="F772" s="53" t="str">
        <f t="shared" si="71"/>
        <v/>
      </c>
      <c r="G772" s="50"/>
      <c r="H772" s="53">
        <f t="shared" si="66"/>
        <v>0</v>
      </c>
    </row>
    <row r="773" spans="2:8" ht="12.75" hidden="1" customHeight="1">
      <c r="B773" s="46" t="str">
        <f t="shared" si="67"/>
        <v/>
      </c>
      <c r="C773" s="47" t="str">
        <f t="shared" si="68"/>
        <v/>
      </c>
      <c r="D773" s="52" t="str">
        <f t="shared" si="69"/>
        <v/>
      </c>
      <c r="E773" s="53" t="str">
        <f t="shared" si="70"/>
        <v/>
      </c>
      <c r="F773" s="53" t="str">
        <f t="shared" si="71"/>
        <v/>
      </c>
      <c r="G773" s="50"/>
      <c r="H773" s="53">
        <f t="shared" si="66"/>
        <v>0</v>
      </c>
    </row>
    <row r="774" spans="2:8" ht="12.75" hidden="1" customHeight="1">
      <c r="B774" s="46" t="str">
        <f t="shared" si="67"/>
        <v/>
      </c>
      <c r="C774" s="47" t="str">
        <f t="shared" si="68"/>
        <v/>
      </c>
      <c r="D774" s="52" t="str">
        <f t="shared" si="69"/>
        <v/>
      </c>
      <c r="E774" s="53" t="str">
        <f t="shared" si="70"/>
        <v/>
      </c>
      <c r="F774" s="53" t="str">
        <f t="shared" si="71"/>
        <v/>
      </c>
      <c r="G774" s="50"/>
      <c r="H774" s="53">
        <f t="shared" si="66"/>
        <v>0</v>
      </c>
    </row>
    <row r="775" spans="2:8" ht="12.75" hidden="1" customHeight="1">
      <c r="B775" s="46" t="str">
        <f t="shared" si="67"/>
        <v/>
      </c>
      <c r="C775" s="47" t="str">
        <f t="shared" si="68"/>
        <v/>
      </c>
      <c r="D775" s="52" t="str">
        <f t="shared" si="69"/>
        <v/>
      </c>
      <c r="E775" s="53" t="str">
        <f t="shared" si="70"/>
        <v/>
      </c>
      <c r="F775" s="53" t="str">
        <f t="shared" si="71"/>
        <v/>
      </c>
      <c r="G775" s="50"/>
      <c r="H775" s="53">
        <f t="shared" si="66"/>
        <v>0</v>
      </c>
    </row>
    <row r="776" spans="2:8" ht="12.75" hidden="1" customHeight="1">
      <c r="B776" s="46" t="str">
        <f t="shared" si="67"/>
        <v/>
      </c>
      <c r="C776" s="47" t="str">
        <f t="shared" si="68"/>
        <v/>
      </c>
      <c r="D776" s="52" t="str">
        <f t="shared" si="69"/>
        <v/>
      </c>
      <c r="E776" s="53" t="str">
        <f t="shared" si="70"/>
        <v/>
      </c>
      <c r="F776" s="53" t="str">
        <f t="shared" si="71"/>
        <v/>
      </c>
      <c r="G776" s="50"/>
      <c r="H776" s="53">
        <f t="shared" si="66"/>
        <v>0</v>
      </c>
    </row>
    <row r="777" spans="2:8" ht="12.75" hidden="1" customHeight="1">
      <c r="B777" s="46" t="str">
        <f t="shared" si="67"/>
        <v/>
      </c>
      <c r="C777" s="47" t="str">
        <f t="shared" si="68"/>
        <v/>
      </c>
      <c r="D777" s="52" t="str">
        <f t="shared" si="69"/>
        <v/>
      </c>
      <c r="E777" s="53" t="str">
        <f t="shared" si="70"/>
        <v/>
      </c>
      <c r="F777" s="53" t="str">
        <f t="shared" si="71"/>
        <v/>
      </c>
      <c r="G777" s="50"/>
      <c r="H777" s="53">
        <f t="shared" si="66"/>
        <v>0</v>
      </c>
    </row>
    <row r="778" spans="2:8" ht="12.75" hidden="1" customHeight="1">
      <c r="B778" s="46" t="str">
        <f t="shared" si="67"/>
        <v/>
      </c>
      <c r="C778" s="47" t="str">
        <f t="shared" si="68"/>
        <v/>
      </c>
      <c r="D778" s="52" t="str">
        <f t="shared" si="69"/>
        <v/>
      </c>
      <c r="E778" s="53" t="str">
        <f t="shared" si="70"/>
        <v/>
      </c>
      <c r="F778" s="53" t="str">
        <f t="shared" si="71"/>
        <v/>
      </c>
      <c r="G778" s="50"/>
      <c r="H778" s="53">
        <f t="shared" si="66"/>
        <v>0</v>
      </c>
    </row>
    <row r="779" spans="2:8" ht="12.75" hidden="1" customHeight="1">
      <c r="B779" s="46" t="str">
        <f t="shared" si="67"/>
        <v/>
      </c>
      <c r="C779" s="47" t="str">
        <f t="shared" si="68"/>
        <v/>
      </c>
      <c r="D779" s="52" t="str">
        <f t="shared" si="69"/>
        <v/>
      </c>
      <c r="E779" s="53" t="str">
        <f t="shared" si="70"/>
        <v/>
      </c>
      <c r="F779" s="53" t="str">
        <f t="shared" si="71"/>
        <v/>
      </c>
      <c r="G779" s="50"/>
      <c r="H779" s="53">
        <f t="shared" si="66"/>
        <v>0</v>
      </c>
    </row>
    <row r="780" spans="2:8" ht="12.75" hidden="1" customHeight="1">
      <c r="B780" s="46" t="str">
        <f t="shared" si="67"/>
        <v/>
      </c>
      <c r="C780" s="47" t="str">
        <f t="shared" si="68"/>
        <v/>
      </c>
      <c r="D780" s="52" t="str">
        <f t="shared" si="69"/>
        <v/>
      </c>
      <c r="E780" s="53" t="str">
        <f t="shared" si="70"/>
        <v/>
      </c>
      <c r="F780" s="53" t="str">
        <f t="shared" si="71"/>
        <v/>
      </c>
      <c r="G780" s="50"/>
      <c r="H780" s="53">
        <f t="shared" si="66"/>
        <v>0</v>
      </c>
    </row>
    <row r="781" spans="2:8" ht="12.75" hidden="1" customHeight="1">
      <c r="B781" s="46" t="str">
        <f t="shared" si="67"/>
        <v/>
      </c>
      <c r="C781" s="47" t="str">
        <f t="shared" si="68"/>
        <v/>
      </c>
      <c r="D781" s="52" t="str">
        <f t="shared" si="69"/>
        <v/>
      </c>
      <c r="E781" s="53" t="str">
        <f t="shared" si="70"/>
        <v/>
      </c>
      <c r="F781" s="53" t="str">
        <f t="shared" si="71"/>
        <v/>
      </c>
      <c r="G781" s="50"/>
      <c r="H781" s="53">
        <f t="shared" si="66"/>
        <v>0</v>
      </c>
    </row>
    <row r="782" spans="2:8" ht="12.75" hidden="1" customHeight="1">
      <c r="B782" s="46" t="str">
        <f t="shared" si="67"/>
        <v/>
      </c>
      <c r="C782" s="47" t="str">
        <f t="shared" si="68"/>
        <v/>
      </c>
      <c r="D782" s="52" t="str">
        <f t="shared" si="69"/>
        <v/>
      </c>
      <c r="E782" s="53" t="str">
        <f t="shared" si="70"/>
        <v/>
      </c>
      <c r="F782" s="53" t="str">
        <f t="shared" si="71"/>
        <v/>
      </c>
      <c r="G782" s="50"/>
      <c r="H782" s="53">
        <f t="shared" si="66"/>
        <v>0</v>
      </c>
    </row>
    <row r="783" spans="2:8" ht="12.75" hidden="1" customHeight="1">
      <c r="B783" s="46" t="str">
        <f t="shared" si="67"/>
        <v/>
      </c>
      <c r="C783" s="47" t="str">
        <f t="shared" si="68"/>
        <v/>
      </c>
      <c r="D783" s="52" t="str">
        <f t="shared" si="69"/>
        <v/>
      </c>
      <c r="E783" s="53" t="str">
        <f t="shared" si="70"/>
        <v/>
      </c>
      <c r="F783" s="53" t="str">
        <f t="shared" si="71"/>
        <v/>
      </c>
      <c r="G783" s="50"/>
      <c r="H783" s="53">
        <f t="shared" si="66"/>
        <v>0</v>
      </c>
    </row>
    <row r="784" spans="2:8" ht="12.75" hidden="1" customHeight="1">
      <c r="B784" s="46" t="str">
        <f t="shared" si="67"/>
        <v/>
      </c>
      <c r="C784" s="47" t="str">
        <f t="shared" si="68"/>
        <v/>
      </c>
      <c r="D784" s="52" t="str">
        <f t="shared" si="69"/>
        <v/>
      </c>
      <c r="E784" s="53" t="str">
        <f t="shared" si="70"/>
        <v/>
      </c>
      <c r="F784" s="53" t="str">
        <f t="shared" si="71"/>
        <v/>
      </c>
      <c r="G784" s="50"/>
      <c r="H784" s="53">
        <f t="shared" si="66"/>
        <v>0</v>
      </c>
    </row>
    <row r="785" spans="2:8" ht="12.75" hidden="1" customHeight="1">
      <c r="B785" s="46" t="str">
        <f t="shared" si="67"/>
        <v/>
      </c>
      <c r="C785" s="47" t="str">
        <f t="shared" si="68"/>
        <v/>
      </c>
      <c r="D785" s="52" t="str">
        <f t="shared" si="69"/>
        <v/>
      </c>
      <c r="E785" s="53" t="str">
        <f t="shared" si="70"/>
        <v/>
      </c>
      <c r="F785" s="53" t="str">
        <f t="shared" si="71"/>
        <v/>
      </c>
      <c r="G785" s="50"/>
      <c r="H785" s="53">
        <f t="shared" si="66"/>
        <v>0</v>
      </c>
    </row>
    <row r="786" spans="2:8" ht="12.75" hidden="1" customHeight="1">
      <c r="B786" s="46" t="str">
        <f t="shared" si="67"/>
        <v/>
      </c>
      <c r="C786" s="47" t="str">
        <f t="shared" si="68"/>
        <v/>
      </c>
      <c r="D786" s="52" t="str">
        <f t="shared" si="69"/>
        <v/>
      </c>
      <c r="E786" s="53" t="str">
        <f t="shared" si="70"/>
        <v/>
      </c>
      <c r="F786" s="53" t="str">
        <f t="shared" si="71"/>
        <v/>
      </c>
      <c r="G786" s="50"/>
      <c r="H786" s="53">
        <f t="shared" si="66"/>
        <v>0</v>
      </c>
    </row>
    <row r="787" spans="2:8" ht="12.75" hidden="1" customHeight="1">
      <c r="B787" s="46" t="str">
        <f t="shared" si="67"/>
        <v/>
      </c>
      <c r="C787" s="47" t="str">
        <f t="shared" si="68"/>
        <v/>
      </c>
      <c r="D787" s="52" t="str">
        <f t="shared" si="69"/>
        <v/>
      </c>
      <c r="E787" s="53" t="str">
        <f t="shared" si="70"/>
        <v/>
      </c>
      <c r="F787" s="53" t="str">
        <f t="shared" si="71"/>
        <v/>
      </c>
      <c r="G787" s="50"/>
      <c r="H787" s="53">
        <f t="shared" si="66"/>
        <v>0</v>
      </c>
    </row>
    <row r="788" spans="2:8" ht="12.75" hidden="1" customHeight="1">
      <c r="B788" s="46" t="str">
        <f t="shared" si="67"/>
        <v/>
      </c>
      <c r="C788" s="47" t="str">
        <f t="shared" si="68"/>
        <v/>
      </c>
      <c r="D788" s="52" t="str">
        <f t="shared" si="69"/>
        <v/>
      </c>
      <c r="E788" s="53" t="str">
        <f t="shared" si="70"/>
        <v/>
      </c>
      <c r="F788" s="53" t="str">
        <f t="shared" si="71"/>
        <v/>
      </c>
      <c r="G788" s="50"/>
      <c r="H788" s="53">
        <f t="shared" si="66"/>
        <v>0</v>
      </c>
    </row>
    <row r="789" spans="2:8" ht="12.75" hidden="1" customHeight="1">
      <c r="B789" s="46" t="str">
        <f t="shared" si="67"/>
        <v/>
      </c>
      <c r="C789" s="47" t="str">
        <f t="shared" si="68"/>
        <v/>
      </c>
      <c r="D789" s="52" t="str">
        <f t="shared" si="69"/>
        <v/>
      </c>
      <c r="E789" s="53" t="str">
        <f t="shared" si="70"/>
        <v/>
      </c>
      <c r="F789" s="53" t="str">
        <f t="shared" si="71"/>
        <v/>
      </c>
      <c r="G789" s="50"/>
      <c r="H789" s="53">
        <f t="shared" si="66"/>
        <v>0</v>
      </c>
    </row>
    <row r="790" spans="2:8" ht="12.75" hidden="1" customHeight="1">
      <c r="B790" s="46" t="str">
        <f t="shared" si="67"/>
        <v/>
      </c>
      <c r="C790" s="47" t="str">
        <f t="shared" si="68"/>
        <v/>
      </c>
      <c r="D790" s="52" t="str">
        <f t="shared" si="69"/>
        <v/>
      </c>
      <c r="E790" s="53" t="str">
        <f t="shared" si="70"/>
        <v/>
      </c>
      <c r="F790" s="53" t="str">
        <f t="shared" si="71"/>
        <v/>
      </c>
      <c r="G790" s="50"/>
      <c r="H790" s="53">
        <f t="shared" si="66"/>
        <v>0</v>
      </c>
    </row>
    <row r="791" spans="2:8" ht="12.75" hidden="1" customHeight="1">
      <c r="B791" s="46" t="str">
        <f t="shared" si="67"/>
        <v/>
      </c>
      <c r="C791" s="47" t="str">
        <f t="shared" si="68"/>
        <v/>
      </c>
      <c r="D791" s="52" t="str">
        <f t="shared" si="69"/>
        <v/>
      </c>
      <c r="E791" s="53" t="str">
        <f t="shared" si="70"/>
        <v/>
      </c>
      <c r="F791" s="53" t="str">
        <f t="shared" si="71"/>
        <v/>
      </c>
      <c r="G791" s="50"/>
      <c r="H791" s="53">
        <f t="shared" si="66"/>
        <v>0</v>
      </c>
    </row>
    <row r="792" spans="2:8" ht="12.75" hidden="1" customHeight="1">
      <c r="B792" s="46" t="str">
        <f t="shared" si="67"/>
        <v/>
      </c>
      <c r="C792" s="47" t="str">
        <f t="shared" si="68"/>
        <v/>
      </c>
      <c r="D792" s="52" t="str">
        <f t="shared" si="69"/>
        <v/>
      </c>
      <c r="E792" s="53" t="str">
        <f t="shared" si="70"/>
        <v/>
      </c>
      <c r="F792" s="53" t="str">
        <f t="shared" si="71"/>
        <v/>
      </c>
      <c r="G792" s="50"/>
      <c r="H792" s="53">
        <f t="shared" si="66"/>
        <v>0</v>
      </c>
    </row>
    <row r="793" spans="2:8" ht="12.75" hidden="1" customHeight="1">
      <c r="B793" s="46" t="str">
        <f t="shared" si="67"/>
        <v/>
      </c>
      <c r="C793" s="47" t="str">
        <f t="shared" si="68"/>
        <v/>
      </c>
      <c r="D793" s="52" t="str">
        <f t="shared" si="69"/>
        <v/>
      </c>
      <c r="E793" s="53" t="str">
        <f t="shared" si="70"/>
        <v/>
      </c>
      <c r="F793" s="53" t="str">
        <f t="shared" si="71"/>
        <v/>
      </c>
      <c r="G793" s="50"/>
      <c r="H793" s="53">
        <f t="shared" ref="H793:H856" si="72">IF(B793="",0,ROUND(H792-E793-G793,2))</f>
        <v>0</v>
      </c>
    </row>
    <row r="794" spans="2:8" ht="12.75" hidden="1" customHeight="1">
      <c r="B794" s="46" t="str">
        <f t="shared" ref="B794:B857" si="73">IF(B793&lt;$D$16,IF(H793&gt;0,B793+1,""),"")</f>
        <v/>
      </c>
      <c r="C794" s="47" t="str">
        <f t="shared" ref="C794:C857" si="74">IF(B794="","",IF(B794&lt;=$D$16,IF(payments_per_year=26,DATE(YEAR(start_date),MONTH(start_date),DAY(start_date)+14*B794),IF(payments_per_year=52,DATE(YEAR(start_date),MONTH(start_date),DAY(start_date)+7*B794),DATE(YEAR(start_date),MONTH(start_date)+B794*12/$D$11,DAY(start_date)))),""))</f>
        <v/>
      </c>
      <c r="D794" s="52" t="str">
        <f t="shared" ref="D794:D857" si="75">IF(C794="","",IF($D$15+F794&gt;H793,ROUND(H793+F794,2),$D$15))</f>
        <v/>
      </c>
      <c r="E794" s="53" t="str">
        <f t="shared" ref="E794:E857" si="76">IF(C794="","",D794-F794)</f>
        <v/>
      </c>
      <c r="F794" s="53" t="str">
        <f t="shared" ref="F794:F857" si="77">IF(C794="","",ROUND(H793*$D$9/payments_per_year,2))</f>
        <v/>
      </c>
      <c r="G794" s="50"/>
      <c r="H794" s="53">
        <f t="shared" si="72"/>
        <v>0</v>
      </c>
    </row>
    <row r="795" spans="2:8" ht="12.75" hidden="1" customHeight="1">
      <c r="B795" s="46" t="str">
        <f t="shared" si="73"/>
        <v/>
      </c>
      <c r="C795" s="47" t="str">
        <f t="shared" si="74"/>
        <v/>
      </c>
      <c r="D795" s="52" t="str">
        <f t="shared" si="75"/>
        <v/>
      </c>
      <c r="E795" s="53" t="str">
        <f t="shared" si="76"/>
        <v/>
      </c>
      <c r="F795" s="53" t="str">
        <f t="shared" si="77"/>
        <v/>
      </c>
      <c r="G795" s="50"/>
      <c r="H795" s="53">
        <f t="shared" si="72"/>
        <v>0</v>
      </c>
    </row>
    <row r="796" spans="2:8" ht="12.75" hidden="1" customHeight="1">
      <c r="B796" s="46" t="str">
        <f t="shared" si="73"/>
        <v/>
      </c>
      <c r="C796" s="47" t="str">
        <f t="shared" si="74"/>
        <v/>
      </c>
      <c r="D796" s="52" t="str">
        <f t="shared" si="75"/>
        <v/>
      </c>
      <c r="E796" s="53" t="str">
        <f t="shared" si="76"/>
        <v/>
      </c>
      <c r="F796" s="53" t="str">
        <f t="shared" si="77"/>
        <v/>
      </c>
      <c r="G796" s="50"/>
      <c r="H796" s="53">
        <f t="shared" si="72"/>
        <v>0</v>
      </c>
    </row>
    <row r="797" spans="2:8" ht="12.75" hidden="1" customHeight="1">
      <c r="B797" s="46" t="str">
        <f t="shared" si="73"/>
        <v/>
      </c>
      <c r="C797" s="47" t="str">
        <f t="shared" si="74"/>
        <v/>
      </c>
      <c r="D797" s="52" t="str">
        <f t="shared" si="75"/>
        <v/>
      </c>
      <c r="E797" s="53" t="str">
        <f t="shared" si="76"/>
        <v/>
      </c>
      <c r="F797" s="53" t="str">
        <f t="shared" si="77"/>
        <v/>
      </c>
      <c r="G797" s="50"/>
      <c r="H797" s="53">
        <f t="shared" si="72"/>
        <v>0</v>
      </c>
    </row>
    <row r="798" spans="2:8" ht="12.75" hidden="1" customHeight="1">
      <c r="B798" s="46" t="str">
        <f t="shared" si="73"/>
        <v/>
      </c>
      <c r="C798" s="47" t="str">
        <f t="shared" si="74"/>
        <v/>
      </c>
      <c r="D798" s="52" t="str">
        <f t="shared" si="75"/>
        <v/>
      </c>
      <c r="E798" s="53" t="str">
        <f t="shared" si="76"/>
        <v/>
      </c>
      <c r="F798" s="53" t="str">
        <f t="shared" si="77"/>
        <v/>
      </c>
      <c r="G798" s="50"/>
      <c r="H798" s="53">
        <f t="shared" si="72"/>
        <v>0</v>
      </c>
    </row>
    <row r="799" spans="2:8" ht="12.75" hidden="1" customHeight="1">
      <c r="B799" s="46" t="str">
        <f t="shared" si="73"/>
        <v/>
      </c>
      <c r="C799" s="47" t="str">
        <f t="shared" si="74"/>
        <v/>
      </c>
      <c r="D799" s="52" t="str">
        <f t="shared" si="75"/>
        <v/>
      </c>
      <c r="E799" s="53" t="str">
        <f t="shared" si="76"/>
        <v/>
      </c>
      <c r="F799" s="53" t="str">
        <f t="shared" si="77"/>
        <v/>
      </c>
      <c r="G799" s="50"/>
      <c r="H799" s="53">
        <f t="shared" si="72"/>
        <v>0</v>
      </c>
    </row>
    <row r="800" spans="2:8" ht="12.75" hidden="1" customHeight="1">
      <c r="B800" s="46" t="str">
        <f t="shared" si="73"/>
        <v/>
      </c>
      <c r="C800" s="47" t="str">
        <f t="shared" si="74"/>
        <v/>
      </c>
      <c r="D800" s="52" t="str">
        <f t="shared" si="75"/>
        <v/>
      </c>
      <c r="E800" s="53" t="str">
        <f t="shared" si="76"/>
        <v/>
      </c>
      <c r="F800" s="53" t="str">
        <f t="shared" si="77"/>
        <v/>
      </c>
      <c r="G800" s="50"/>
      <c r="H800" s="53">
        <f t="shared" si="72"/>
        <v>0</v>
      </c>
    </row>
    <row r="801" spans="2:8" ht="12.75" hidden="1" customHeight="1">
      <c r="B801" s="46" t="str">
        <f t="shared" si="73"/>
        <v/>
      </c>
      <c r="C801" s="47" t="str">
        <f t="shared" si="74"/>
        <v/>
      </c>
      <c r="D801" s="52" t="str">
        <f t="shared" si="75"/>
        <v/>
      </c>
      <c r="E801" s="53" t="str">
        <f t="shared" si="76"/>
        <v/>
      </c>
      <c r="F801" s="53" t="str">
        <f t="shared" si="77"/>
        <v/>
      </c>
      <c r="G801" s="50"/>
      <c r="H801" s="53">
        <f t="shared" si="72"/>
        <v>0</v>
      </c>
    </row>
    <row r="802" spans="2:8" ht="12.75" hidden="1" customHeight="1">
      <c r="B802" s="46" t="str">
        <f t="shared" si="73"/>
        <v/>
      </c>
      <c r="C802" s="47" t="str">
        <f t="shared" si="74"/>
        <v/>
      </c>
      <c r="D802" s="52" t="str">
        <f t="shared" si="75"/>
        <v/>
      </c>
      <c r="E802" s="53" t="str">
        <f t="shared" si="76"/>
        <v/>
      </c>
      <c r="F802" s="53" t="str">
        <f t="shared" si="77"/>
        <v/>
      </c>
      <c r="G802" s="50"/>
      <c r="H802" s="53">
        <f t="shared" si="72"/>
        <v>0</v>
      </c>
    </row>
    <row r="803" spans="2:8" ht="12.75" hidden="1" customHeight="1">
      <c r="B803" s="46" t="str">
        <f t="shared" si="73"/>
        <v/>
      </c>
      <c r="C803" s="47" t="str">
        <f t="shared" si="74"/>
        <v/>
      </c>
      <c r="D803" s="52" t="str">
        <f t="shared" si="75"/>
        <v/>
      </c>
      <c r="E803" s="53" t="str">
        <f t="shared" si="76"/>
        <v/>
      </c>
      <c r="F803" s="53" t="str">
        <f t="shared" si="77"/>
        <v/>
      </c>
      <c r="G803" s="50"/>
      <c r="H803" s="53">
        <f t="shared" si="72"/>
        <v>0</v>
      </c>
    </row>
    <row r="804" spans="2:8" ht="12.75" hidden="1" customHeight="1">
      <c r="B804" s="46" t="str">
        <f t="shared" si="73"/>
        <v/>
      </c>
      <c r="C804" s="47" t="str">
        <f t="shared" si="74"/>
        <v/>
      </c>
      <c r="D804" s="52" t="str">
        <f t="shared" si="75"/>
        <v/>
      </c>
      <c r="E804" s="53" t="str">
        <f t="shared" si="76"/>
        <v/>
      </c>
      <c r="F804" s="53" t="str">
        <f t="shared" si="77"/>
        <v/>
      </c>
      <c r="G804" s="50"/>
      <c r="H804" s="53">
        <f t="shared" si="72"/>
        <v>0</v>
      </c>
    </row>
    <row r="805" spans="2:8" ht="12.75" hidden="1" customHeight="1">
      <c r="B805" s="46" t="str">
        <f t="shared" si="73"/>
        <v/>
      </c>
      <c r="C805" s="47" t="str">
        <f t="shared" si="74"/>
        <v/>
      </c>
      <c r="D805" s="52" t="str">
        <f t="shared" si="75"/>
        <v/>
      </c>
      <c r="E805" s="53" t="str">
        <f t="shared" si="76"/>
        <v/>
      </c>
      <c r="F805" s="53" t="str">
        <f t="shared" si="77"/>
        <v/>
      </c>
      <c r="G805" s="50"/>
      <c r="H805" s="53">
        <f t="shared" si="72"/>
        <v>0</v>
      </c>
    </row>
    <row r="806" spans="2:8" ht="12.75" hidden="1" customHeight="1">
      <c r="B806" s="46" t="str">
        <f t="shared" si="73"/>
        <v/>
      </c>
      <c r="C806" s="47" t="str">
        <f t="shared" si="74"/>
        <v/>
      </c>
      <c r="D806" s="52" t="str">
        <f t="shared" si="75"/>
        <v/>
      </c>
      <c r="E806" s="53" t="str">
        <f t="shared" si="76"/>
        <v/>
      </c>
      <c r="F806" s="53" t="str">
        <f t="shared" si="77"/>
        <v/>
      </c>
      <c r="G806" s="50"/>
      <c r="H806" s="53">
        <f t="shared" si="72"/>
        <v>0</v>
      </c>
    </row>
    <row r="807" spans="2:8" ht="12.75" hidden="1" customHeight="1">
      <c r="B807" s="46" t="str">
        <f t="shared" si="73"/>
        <v/>
      </c>
      <c r="C807" s="47" t="str">
        <f t="shared" si="74"/>
        <v/>
      </c>
      <c r="D807" s="52" t="str">
        <f t="shared" si="75"/>
        <v/>
      </c>
      <c r="E807" s="53" t="str">
        <f t="shared" si="76"/>
        <v/>
      </c>
      <c r="F807" s="53" t="str">
        <f t="shared" si="77"/>
        <v/>
      </c>
      <c r="G807" s="50"/>
      <c r="H807" s="53">
        <f t="shared" si="72"/>
        <v>0</v>
      </c>
    </row>
    <row r="808" spans="2:8" ht="12.75" hidden="1" customHeight="1">
      <c r="B808" s="46" t="str">
        <f t="shared" si="73"/>
        <v/>
      </c>
      <c r="C808" s="47" t="str">
        <f t="shared" si="74"/>
        <v/>
      </c>
      <c r="D808" s="52" t="str">
        <f t="shared" si="75"/>
        <v/>
      </c>
      <c r="E808" s="53" t="str">
        <f t="shared" si="76"/>
        <v/>
      </c>
      <c r="F808" s="53" t="str">
        <f t="shared" si="77"/>
        <v/>
      </c>
      <c r="G808" s="50"/>
      <c r="H808" s="53">
        <f t="shared" si="72"/>
        <v>0</v>
      </c>
    </row>
    <row r="809" spans="2:8" ht="12.75" hidden="1" customHeight="1">
      <c r="B809" s="46" t="str">
        <f t="shared" si="73"/>
        <v/>
      </c>
      <c r="C809" s="47" t="str">
        <f t="shared" si="74"/>
        <v/>
      </c>
      <c r="D809" s="52" t="str">
        <f t="shared" si="75"/>
        <v/>
      </c>
      <c r="E809" s="53" t="str">
        <f t="shared" si="76"/>
        <v/>
      </c>
      <c r="F809" s="53" t="str">
        <f t="shared" si="77"/>
        <v/>
      </c>
      <c r="G809" s="50"/>
      <c r="H809" s="53">
        <f t="shared" si="72"/>
        <v>0</v>
      </c>
    </row>
    <row r="810" spans="2:8" ht="12.75" hidden="1" customHeight="1">
      <c r="B810" s="46" t="str">
        <f t="shared" si="73"/>
        <v/>
      </c>
      <c r="C810" s="47" t="str">
        <f t="shared" si="74"/>
        <v/>
      </c>
      <c r="D810" s="52" t="str">
        <f t="shared" si="75"/>
        <v/>
      </c>
      <c r="E810" s="53" t="str">
        <f t="shared" si="76"/>
        <v/>
      </c>
      <c r="F810" s="53" t="str">
        <f t="shared" si="77"/>
        <v/>
      </c>
      <c r="G810" s="50"/>
      <c r="H810" s="53">
        <f t="shared" si="72"/>
        <v>0</v>
      </c>
    </row>
    <row r="811" spans="2:8" ht="12.75" hidden="1" customHeight="1">
      <c r="B811" s="46" t="str">
        <f t="shared" si="73"/>
        <v/>
      </c>
      <c r="C811" s="47" t="str">
        <f t="shared" si="74"/>
        <v/>
      </c>
      <c r="D811" s="52" t="str">
        <f t="shared" si="75"/>
        <v/>
      </c>
      <c r="E811" s="53" t="str">
        <f t="shared" si="76"/>
        <v/>
      </c>
      <c r="F811" s="53" t="str">
        <f t="shared" si="77"/>
        <v/>
      </c>
      <c r="G811" s="50"/>
      <c r="H811" s="53">
        <f t="shared" si="72"/>
        <v>0</v>
      </c>
    </row>
    <row r="812" spans="2:8" ht="12.75" hidden="1" customHeight="1">
      <c r="B812" s="46" t="str">
        <f t="shared" si="73"/>
        <v/>
      </c>
      <c r="C812" s="47" t="str">
        <f t="shared" si="74"/>
        <v/>
      </c>
      <c r="D812" s="52" t="str">
        <f t="shared" si="75"/>
        <v/>
      </c>
      <c r="E812" s="53" t="str">
        <f t="shared" si="76"/>
        <v/>
      </c>
      <c r="F812" s="53" t="str">
        <f t="shared" si="77"/>
        <v/>
      </c>
      <c r="G812" s="50"/>
      <c r="H812" s="53">
        <f t="shared" si="72"/>
        <v>0</v>
      </c>
    </row>
    <row r="813" spans="2:8" ht="12.75" hidden="1" customHeight="1">
      <c r="B813" s="46" t="str">
        <f t="shared" si="73"/>
        <v/>
      </c>
      <c r="C813" s="47" t="str">
        <f t="shared" si="74"/>
        <v/>
      </c>
      <c r="D813" s="52" t="str">
        <f t="shared" si="75"/>
        <v/>
      </c>
      <c r="E813" s="53" t="str">
        <f t="shared" si="76"/>
        <v/>
      </c>
      <c r="F813" s="53" t="str">
        <f t="shared" si="77"/>
        <v/>
      </c>
      <c r="G813" s="50"/>
      <c r="H813" s="53">
        <f t="shared" si="72"/>
        <v>0</v>
      </c>
    </row>
    <row r="814" spans="2:8" ht="12.75" hidden="1" customHeight="1">
      <c r="B814" s="46" t="str">
        <f t="shared" si="73"/>
        <v/>
      </c>
      <c r="C814" s="47" t="str">
        <f t="shared" si="74"/>
        <v/>
      </c>
      <c r="D814" s="52" t="str">
        <f t="shared" si="75"/>
        <v/>
      </c>
      <c r="E814" s="53" t="str">
        <f t="shared" si="76"/>
        <v/>
      </c>
      <c r="F814" s="53" t="str">
        <f t="shared" si="77"/>
        <v/>
      </c>
      <c r="G814" s="50"/>
      <c r="H814" s="53">
        <f t="shared" si="72"/>
        <v>0</v>
      </c>
    </row>
    <row r="815" spans="2:8" ht="12.75" hidden="1" customHeight="1">
      <c r="B815" s="46" t="str">
        <f t="shared" si="73"/>
        <v/>
      </c>
      <c r="C815" s="47" t="str">
        <f t="shared" si="74"/>
        <v/>
      </c>
      <c r="D815" s="52" t="str">
        <f t="shared" si="75"/>
        <v/>
      </c>
      <c r="E815" s="53" t="str">
        <f t="shared" si="76"/>
        <v/>
      </c>
      <c r="F815" s="53" t="str">
        <f t="shared" si="77"/>
        <v/>
      </c>
      <c r="G815" s="50"/>
      <c r="H815" s="53">
        <f t="shared" si="72"/>
        <v>0</v>
      </c>
    </row>
    <row r="816" spans="2:8" ht="12.75" hidden="1" customHeight="1">
      <c r="B816" s="46" t="str">
        <f t="shared" si="73"/>
        <v/>
      </c>
      <c r="C816" s="47" t="str">
        <f t="shared" si="74"/>
        <v/>
      </c>
      <c r="D816" s="52" t="str">
        <f t="shared" si="75"/>
        <v/>
      </c>
      <c r="E816" s="53" t="str">
        <f t="shared" si="76"/>
        <v/>
      </c>
      <c r="F816" s="53" t="str">
        <f t="shared" si="77"/>
        <v/>
      </c>
      <c r="G816" s="50"/>
      <c r="H816" s="53">
        <f t="shared" si="72"/>
        <v>0</v>
      </c>
    </row>
    <row r="817" spans="2:8" ht="12.75" hidden="1" customHeight="1">
      <c r="B817" s="46" t="str">
        <f t="shared" si="73"/>
        <v/>
      </c>
      <c r="C817" s="47" t="str">
        <f t="shared" si="74"/>
        <v/>
      </c>
      <c r="D817" s="52" t="str">
        <f t="shared" si="75"/>
        <v/>
      </c>
      <c r="E817" s="53" t="str">
        <f t="shared" si="76"/>
        <v/>
      </c>
      <c r="F817" s="53" t="str">
        <f t="shared" si="77"/>
        <v/>
      </c>
      <c r="G817" s="50"/>
      <c r="H817" s="53">
        <f t="shared" si="72"/>
        <v>0</v>
      </c>
    </row>
    <row r="818" spans="2:8" ht="12.75" hidden="1" customHeight="1">
      <c r="B818" s="46" t="str">
        <f t="shared" si="73"/>
        <v/>
      </c>
      <c r="C818" s="47" t="str">
        <f t="shared" si="74"/>
        <v/>
      </c>
      <c r="D818" s="52" t="str">
        <f t="shared" si="75"/>
        <v/>
      </c>
      <c r="E818" s="53" t="str">
        <f t="shared" si="76"/>
        <v/>
      </c>
      <c r="F818" s="53" t="str">
        <f t="shared" si="77"/>
        <v/>
      </c>
      <c r="G818" s="50"/>
      <c r="H818" s="53">
        <f t="shared" si="72"/>
        <v>0</v>
      </c>
    </row>
    <row r="819" spans="2:8" ht="12.75" hidden="1" customHeight="1">
      <c r="B819" s="46" t="str">
        <f t="shared" si="73"/>
        <v/>
      </c>
      <c r="C819" s="47" t="str">
        <f t="shared" si="74"/>
        <v/>
      </c>
      <c r="D819" s="52" t="str">
        <f t="shared" si="75"/>
        <v/>
      </c>
      <c r="E819" s="53" t="str">
        <f t="shared" si="76"/>
        <v/>
      </c>
      <c r="F819" s="53" t="str">
        <f t="shared" si="77"/>
        <v/>
      </c>
      <c r="G819" s="50"/>
      <c r="H819" s="53">
        <f t="shared" si="72"/>
        <v>0</v>
      </c>
    </row>
    <row r="820" spans="2:8" ht="12.75" hidden="1" customHeight="1">
      <c r="B820" s="46" t="str">
        <f t="shared" si="73"/>
        <v/>
      </c>
      <c r="C820" s="47" t="str">
        <f t="shared" si="74"/>
        <v/>
      </c>
      <c r="D820" s="52" t="str">
        <f t="shared" si="75"/>
        <v/>
      </c>
      <c r="E820" s="53" t="str">
        <f t="shared" si="76"/>
        <v/>
      </c>
      <c r="F820" s="53" t="str">
        <f t="shared" si="77"/>
        <v/>
      </c>
      <c r="G820" s="50"/>
      <c r="H820" s="53">
        <f t="shared" si="72"/>
        <v>0</v>
      </c>
    </row>
    <row r="821" spans="2:8" ht="12.75" hidden="1" customHeight="1">
      <c r="B821" s="46" t="str">
        <f t="shared" si="73"/>
        <v/>
      </c>
      <c r="C821" s="47" t="str">
        <f t="shared" si="74"/>
        <v/>
      </c>
      <c r="D821" s="52" t="str">
        <f t="shared" si="75"/>
        <v/>
      </c>
      <c r="E821" s="53" t="str">
        <f t="shared" si="76"/>
        <v/>
      </c>
      <c r="F821" s="53" t="str">
        <f t="shared" si="77"/>
        <v/>
      </c>
      <c r="G821" s="50"/>
      <c r="H821" s="53">
        <f t="shared" si="72"/>
        <v>0</v>
      </c>
    </row>
    <row r="822" spans="2:8" ht="12.75" hidden="1" customHeight="1">
      <c r="B822" s="46" t="str">
        <f t="shared" si="73"/>
        <v/>
      </c>
      <c r="C822" s="47" t="str">
        <f t="shared" si="74"/>
        <v/>
      </c>
      <c r="D822" s="52" t="str">
        <f t="shared" si="75"/>
        <v/>
      </c>
      <c r="E822" s="53" t="str">
        <f t="shared" si="76"/>
        <v/>
      </c>
      <c r="F822" s="53" t="str">
        <f t="shared" si="77"/>
        <v/>
      </c>
      <c r="G822" s="50"/>
      <c r="H822" s="53">
        <f t="shared" si="72"/>
        <v>0</v>
      </c>
    </row>
    <row r="823" spans="2:8" ht="12.75" hidden="1" customHeight="1">
      <c r="B823" s="46" t="str">
        <f t="shared" si="73"/>
        <v/>
      </c>
      <c r="C823" s="47" t="str">
        <f t="shared" si="74"/>
        <v/>
      </c>
      <c r="D823" s="52" t="str">
        <f t="shared" si="75"/>
        <v/>
      </c>
      <c r="E823" s="53" t="str">
        <f t="shared" si="76"/>
        <v/>
      </c>
      <c r="F823" s="53" t="str">
        <f t="shared" si="77"/>
        <v/>
      </c>
      <c r="G823" s="50"/>
      <c r="H823" s="53">
        <f t="shared" si="72"/>
        <v>0</v>
      </c>
    </row>
    <row r="824" spans="2:8" ht="12.75" hidden="1" customHeight="1">
      <c r="B824" s="46" t="str">
        <f t="shared" si="73"/>
        <v/>
      </c>
      <c r="C824" s="47" t="str">
        <f t="shared" si="74"/>
        <v/>
      </c>
      <c r="D824" s="52" t="str">
        <f t="shared" si="75"/>
        <v/>
      </c>
      <c r="E824" s="53" t="str">
        <f t="shared" si="76"/>
        <v/>
      </c>
      <c r="F824" s="53" t="str">
        <f t="shared" si="77"/>
        <v/>
      </c>
      <c r="G824" s="50"/>
      <c r="H824" s="53">
        <f t="shared" si="72"/>
        <v>0</v>
      </c>
    </row>
    <row r="825" spans="2:8" ht="12.75" hidden="1" customHeight="1">
      <c r="B825" s="46" t="str">
        <f t="shared" si="73"/>
        <v/>
      </c>
      <c r="C825" s="47" t="str">
        <f t="shared" si="74"/>
        <v/>
      </c>
      <c r="D825" s="52" t="str">
        <f t="shared" si="75"/>
        <v/>
      </c>
      <c r="E825" s="53" t="str">
        <f t="shared" si="76"/>
        <v/>
      </c>
      <c r="F825" s="53" t="str">
        <f t="shared" si="77"/>
        <v/>
      </c>
      <c r="G825" s="50"/>
      <c r="H825" s="53">
        <f t="shared" si="72"/>
        <v>0</v>
      </c>
    </row>
    <row r="826" spans="2:8" ht="12.75" hidden="1" customHeight="1">
      <c r="B826" s="46" t="str">
        <f t="shared" si="73"/>
        <v/>
      </c>
      <c r="C826" s="47" t="str">
        <f t="shared" si="74"/>
        <v/>
      </c>
      <c r="D826" s="52" t="str">
        <f t="shared" si="75"/>
        <v/>
      </c>
      <c r="E826" s="53" t="str">
        <f t="shared" si="76"/>
        <v/>
      </c>
      <c r="F826" s="53" t="str">
        <f t="shared" si="77"/>
        <v/>
      </c>
      <c r="G826" s="50"/>
      <c r="H826" s="53">
        <f t="shared" si="72"/>
        <v>0</v>
      </c>
    </row>
    <row r="827" spans="2:8" ht="12.75" hidden="1" customHeight="1">
      <c r="B827" s="46" t="str">
        <f t="shared" si="73"/>
        <v/>
      </c>
      <c r="C827" s="47" t="str">
        <f t="shared" si="74"/>
        <v/>
      </c>
      <c r="D827" s="52" t="str">
        <f t="shared" si="75"/>
        <v/>
      </c>
      <c r="E827" s="53" t="str">
        <f t="shared" si="76"/>
        <v/>
      </c>
      <c r="F827" s="53" t="str">
        <f t="shared" si="77"/>
        <v/>
      </c>
      <c r="G827" s="50"/>
      <c r="H827" s="53">
        <f t="shared" si="72"/>
        <v>0</v>
      </c>
    </row>
    <row r="828" spans="2:8" ht="12.75" hidden="1" customHeight="1">
      <c r="B828" s="46" t="str">
        <f t="shared" si="73"/>
        <v/>
      </c>
      <c r="C828" s="47" t="str">
        <f t="shared" si="74"/>
        <v/>
      </c>
      <c r="D828" s="52" t="str">
        <f t="shared" si="75"/>
        <v/>
      </c>
      <c r="E828" s="53" t="str">
        <f t="shared" si="76"/>
        <v/>
      </c>
      <c r="F828" s="53" t="str">
        <f t="shared" si="77"/>
        <v/>
      </c>
      <c r="G828" s="50"/>
      <c r="H828" s="53">
        <f t="shared" si="72"/>
        <v>0</v>
      </c>
    </row>
    <row r="829" spans="2:8" ht="12.75" hidden="1" customHeight="1">
      <c r="B829" s="46" t="str">
        <f t="shared" si="73"/>
        <v/>
      </c>
      <c r="C829" s="47" t="str">
        <f t="shared" si="74"/>
        <v/>
      </c>
      <c r="D829" s="52" t="str">
        <f t="shared" si="75"/>
        <v/>
      </c>
      <c r="E829" s="53" t="str">
        <f t="shared" si="76"/>
        <v/>
      </c>
      <c r="F829" s="53" t="str">
        <f t="shared" si="77"/>
        <v/>
      </c>
      <c r="G829" s="50"/>
      <c r="H829" s="53">
        <f t="shared" si="72"/>
        <v>0</v>
      </c>
    </row>
    <row r="830" spans="2:8" ht="12.75" hidden="1" customHeight="1">
      <c r="B830" s="46" t="str">
        <f t="shared" si="73"/>
        <v/>
      </c>
      <c r="C830" s="47" t="str">
        <f t="shared" si="74"/>
        <v/>
      </c>
      <c r="D830" s="52" t="str">
        <f t="shared" si="75"/>
        <v/>
      </c>
      <c r="E830" s="53" t="str">
        <f t="shared" si="76"/>
        <v/>
      </c>
      <c r="F830" s="53" t="str">
        <f t="shared" si="77"/>
        <v/>
      </c>
      <c r="G830" s="50"/>
      <c r="H830" s="53">
        <f t="shared" si="72"/>
        <v>0</v>
      </c>
    </row>
    <row r="831" spans="2:8" ht="12.75" hidden="1" customHeight="1">
      <c r="B831" s="46" t="str">
        <f t="shared" si="73"/>
        <v/>
      </c>
      <c r="C831" s="47" t="str">
        <f t="shared" si="74"/>
        <v/>
      </c>
      <c r="D831" s="52" t="str">
        <f t="shared" si="75"/>
        <v/>
      </c>
      <c r="E831" s="53" t="str">
        <f t="shared" si="76"/>
        <v/>
      </c>
      <c r="F831" s="53" t="str">
        <f t="shared" si="77"/>
        <v/>
      </c>
      <c r="G831" s="50"/>
      <c r="H831" s="53">
        <f t="shared" si="72"/>
        <v>0</v>
      </c>
    </row>
    <row r="832" spans="2:8" ht="12.75" hidden="1" customHeight="1">
      <c r="B832" s="46" t="str">
        <f t="shared" si="73"/>
        <v/>
      </c>
      <c r="C832" s="47" t="str">
        <f t="shared" si="74"/>
        <v/>
      </c>
      <c r="D832" s="52" t="str">
        <f t="shared" si="75"/>
        <v/>
      </c>
      <c r="E832" s="53" t="str">
        <f t="shared" si="76"/>
        <v/>
      </c>
      <c r="F832" s="53" t="str">
        <f t="shared" si="77"/>
        <v/>
      </c>
      <c r="G832" s="50"/>
      <c r="H832" s="53">
        <f t="shared" si="72"/>
        <v>0</v>
      </c>
    </row>
    <row r="833" spans="2:8" ht="12.75" hidden="1" customHeight="1">
      <c r="B833" s="46" t="str">
        <f t="shared" si="73"/>
        <v/>
      </c>
      <c r="C833" s="47" t="str">
        <f t="shared" si="74"/>
        <v/>
      </c>
      <c r="D833" s="52" t="str">
        <f t="shared" si="75"/>
        <v/>
      </c>
      <c r="E833" s="53" t="str">
        <f t="shared" si="76"/>
        <v/>
      </c>
      <c r="F833" s="53" t="str">
        <f t="shared" si="77"/>
        <v/>
      </c>
      <c r="G833" s="50"/>
      <c r="H833" s="53">
        <f t="shared" si="72"/>
        <v>0</v>
      </c>
    </row>
    <row r="834" spans="2:8" ht="12.75" hidden="1" customHeight="1">
      <c r="B834" s="46" t="str">
        <f t="shared" si="73"/>
        <v/>
      </c>
      <c r="C834" s="47" t="str">
        <f t="shared" si="74"/>
        <v/>
      </c>
      <c r="D834" s="52" t="str">
        <f t="shared" si="75"/>
        <v/>
      </c>
      <c r="E834" s="53" t="str">
        <f t="shared" si="76"/>
        <v/>
      </c>
      <c r="F834" s="53" t="str">
        <f t="shared" si="77"/>
        <v/>
      </c>
      <c r="G834" s="50"/>
      <c r="H834" s="53">
        <f t="shared" si="72"/>
        <v>0</v>
      </c>
    </row>
    <row r="835" spans="2:8" ht="12.75" hidden="1" customHeight="1">
      <c r="B835" s="46" t="str">
        <f t="shared" si="73"/>
        <v/>
      </c>
      <c r="C835" s="47" t="str">
        <f t="shared" si="74"/>
        <v/>
      </c>
      <c r="D835" s="52" t="str">
        <f t="shared" si="75"/>
        <v/>
      </c>
      <c r="E835" s="53" t="str">
        <f t="shared" si="76"/>
        <v/>
      </c>
      <c r="F835" s="53" t="str">
        <f t="shared" si="77"/>
        <v/>
      </c>
      <c r="G835" s="50"/>
      <c r="H835" s="53">
        <f t="shared" si="72"/>
        <v>0</v>
      </c>
    </row>
    <row r="836" spans="2:8" ht="12.75" hidden="1" customHeight="1">
      <c r="B836" s="46" t="str">
        <f t="shared" si="73"/>
        <v/>
      </c>
      <c r="C836" s="47" t="str">
        <f t="shared" si="74"/>
        <v/>
      </c>
      <c r="D836" s="52" t="str">
        <f t="shared" si="75"/>
        <v/>
      </c>
      <c r="E836" s="53" t="str">
        <f t="shared" si="76"/>
        <v/>
      </c>
      <c r="F836" s="53" t="str">
        <f t="shared" si="77"/>
        <v/>
      </c>
      <c r="G836" s="50"/>
      <c r="H836" s="53">
        <f t="shared" si="72"/>
        <v>0</v>
      </c>
    </row>
    <row r="837" spans="2:8" ht="12.75" hidden="1" customHeight="1">
      <c r="B837" s="46" t="str">
        <f t="shared" si="73"/>
        <v/>
      </c>
      <c r="C837" s="47" t="str">
        <f t="shared" si="74"/>
        <v/>
      </c>
      <c r="D837" s="52" t="str">
        <f t="shared" si="75"/>
        <v/>
      </c>
      <c r="E837" s="53" t="str">
        <f t="shared" si="76"/>
        <v/>
      </c>
      <c r="F837" s="53" t="str">
        <f t="shared" si="77"/>
        <v/>
      </c>
      <c r="G837" s="50"/>
      <c r="H837" s="53">
        <f t="shared" si="72"/>
        <v>0</v>
      </c>
    </row>
    <row r="838" spans="2:8" ht="12.75" hidden="1" customHeight="1">
      <c r="B838" s="46" t="str">
        <f t="shared" si="73"/>
        <v/>
      </c>
      <c r="C838" s="47" t="str">
        <f t="shared" si="74"/>
        <v/>
      </c>
      <c r="D838" s="52" t="str">
        <f t="shared" si="75"/>
        <v/>
      </c>
      <c r="E838" s="53" t="str">
        <f t="shared" si="76"/>
        <v/>
      </c>
      <c r="F838" s="53" t="str">
        <f t="shared" si="77"/>
        <v/>
      </c>
      <c r="G838" s="50"/>
      <c r="H838" s="53">
        <f t="shared" si="72"/>
        <v>0</v>
      </c>
    </row>
    <row r="839" spans="2:8" ht="12.75" hidden="1" customHeight="1">
      <c r="B839" s="46" t="str">
        <f t="shared" si="73"/>
        <v/>
      </c>
      <c r="C839" s="47" t="str">
        <f t="shared" si="74"/>
        <v/>
      </c>
      <c r="D839" s="52" t="str">
        <f t="shared" si="75"/>
        <v/>
      </c>
      <c r="E839" s="53" t="str">
        <f t="shared" si="76"/>
        <v/>
      </c>
      <c r="F839" s="53" t="str">
        <f t="shared" si="77"/>
        <v/>
      </c>
      <c r="G839" s="50"/>
      <c r="H839" s="53">
        <f t="shared" si="72"/>
        <v>0</v>
      </c>
    </row>
    <row r="840" spans="2:8" ht="12.75" hidden="1" customHeight="1">
      <c r="B840" s="46" t="str">
        <f t="shared" si="73"/>
        <v/>
      </c>
      <c r="C840" s="47" t="str">
        <f t="shared" si="74"/>
        <v/>
      </c>
      <c r="D840" s="52" t="str">
        <f t="shared" si="75"/>
        <v/>
      </c>
      <c r="E840" s="53" t="str">
        <f t="shared" si="76"/>
        <v/>
      </c>
      <c r="F840" s="53" t="str">
        <f t="shared" si="77"/>
        <v/>
      </c>
      <c r="G840" s="50"/>
      <c r="H840" s="53">
        <f t="shared" si="72"/>
        <v>0</v>
      </c>
    </row>
    <row r="841" spans="2:8" ht="12.75" hidden="1" customHeight="1">
      <c r="B841" s="46" t="str">
        <f t="shared" si="73"/>
        <v/>
      </c>
      <c r="C841" s="47" t="str">
        <f t="shared" si="74"/>
        <v/>
      </c>
      <c r="D841" s="52" t="str">
        <f t="shared" si="75"/>
        <v/>
      </c>
      <c r="E841" s="53" t="str">
        <f t="shared" si="76"/>
        <v/>
      </c>
      <c r="F841" s="53" t="str">
        <f t="shared" si="77"/>
        <v/>
      </c>
      <c r="G841" s="50"/>
      <c r="H841" s="53">
        <f t="shared" si="72"/>
        <v>0</v>
      </c>
    </row>
    <row r="842" spans="2:8" ht="12.75" hidden="1" customHeight="1">
      <c r="B842" s="46" t="str">
        <f t="shared" si="73"/>
        <v/>
      </c>
      <c r="C842" s="47" t="str">
        <f t="shared" si="74"/>
        <v/>
      </c>
      <c r="D842" s="52" t="str">
        <f t="shared" si="75"/>
        <v/>
      </c>
      <c r="E842" s="53" t="str">
        <f t="shared" si="76"/>
        <v/>
      </c>
      <c r="F842" s="53" t="str">
        <f t="shared" si="77"/>
        <v/>
      </c>
      <c r="G842" s="50"/>
      <c r="H842" s="53">
        <f t="shared" si="72"/>
        <v>0</v>
      </c>
    </row>
    <row r="843" spans="2:8" ht="12.75" hidden="1" customHeight="1">
      <c r="B843" s="46" t="str">
        <f t="shared" si="73"/>
        <v/>
      </c>
      <c r="C843" s="47" t="str">
        <f t="shared" si="74"/>
        <v/>
      </c>
      <c r="D843" s="52" t="str">
        <f t="shared" si="75"/>
        <v/>
      </c>
      <c r="E843" s="53" t="str">
        <f t="shared" si="76"/>
        <v/>
      </c>
      <c r="F843" s="53" t="str">
        <f t="shared" si="77"/>
        <v/>
      </c>
      <c r="G843" s="50"/>
      <c r="H843" s="53">
        <f t="shared" si="72"/>
        <v>0</v>
      </c>
    </row>
    <row r="844" spans="2:8" ht="12.75" hidden="1" customHeight="1">
      <c r="B844" s="46" t="str">
        <f t="shared" si="73"/>
        <v/>
      </c>
      <c r="C844" s="47" t="str">
        <f t="shared" si="74"/>
        <v/>
      </c>
      <c r="D844" s="52" t="str">
        <f t="shared" si="75"/>
        <v/>
      </c>
      <c r="E844" s="53" t="str">
        <f t="shared" si="76"/>
        <v/>
      </c>
      <c r="F844" s="53" t="str">
        <f t="shared" si="77"/>
        <v/>
      </c>
      <c r="G844" s="50"/>
      <c r="H844" s="53">
        <f t="shared" si="72"/>
        <v>0</v>
      </c>
    </row>
    <row r="845" spans="2:8" ht="12.75" hidden="1" customHeight="1">
      <c r="B845" s="46" t="str">
        <f t="shared" si="73"/>
        <v/>
      </c>
      <c r="C845" s="47" t="str">
        <f t="shared" si="74"/>
        <v/>
      </c>
      <c r="D845" s="52" t="str">
        <f t="shared" si="75"/>
        <v/>
      </c>
      <c r="E845" s="53" t="str">
        <f t="shared" si="76"/>
        <v/>
      </c>
      <c r="F845" s="53" t="str">
        <f t="shared" si="77"/>
        <v/>
      </c>
      <c r="G845" s="50"/>
      <c r="H845" s="53">
        <f t="shared" si="72"/>
        <v>0</v>
      </c>
    </row>
    <row r="846" spans="2:8" ht="12.75" hidden="1" customHeight="1">
      <c r="B846" s="46" t="str">
        <f t="shared" si="73"/>
        <v/>
      </c>
      <c r="C846" s="47" t="str">
        <f t="shared" si="74"/>
        <v/>
      </c>
      <c r="D846" s="52" t="str">
        <f t="shared" si="75"/>
        <v/>
      </c>
      <c r="E846" s="53" t="str">
        <f t="shared" si="76"/>
        <v/>
      </c>
      <c r="F846" s="53" t="str">
        <f t="shared" si="77"/>
        <v/>
      </c>
      <c r="G846" s="50"/>
      <c r="H846" s="53">
        <f t="shared" si="72"/>
        <v>0</v>
      </c>
    </row>
    <row r="847" spans="2:8" ht="12.75" hidden="1" customHeight="1">
      <c r="B847" s="46" t="str">
        <f t="shared" si="73"/>
        <v/>
      </c>
      <c r="C847" s="47" t="str">
        <f t="shared" si="74"/>
        <v/>
      </c>
      <c r="D847" s="52" t="str">
        <f t="shared" si="75"/>
        <v/>
      </c>
      <c r="E847" s="53" t="str">
        <f t="shared" si="76"/>
        <v/>
      </c>
      <c r="F847" s="53" t="str">
        <f t="shared" si="77"/>
        <v/>
      </c>
      <c r="G847" s="50"/>
      <c r="H847" s="53">
        <f t="shared" si="72"/>
        <v>0</v>
      </c>
    </row>
    <row r="848" spans="2:8" ht="12.75" hidden="1" customHeight="1">
      <c r="B848" s="46" t="str">
        <f t="shared" si="73"/>
        <v/>
      </c>
      <c r="C848" s="47" t="str">
        <f t="shared" si="74"/>
        <v/>
      </c>
      <c r="D848" s="52" t="str">
        <f t="shared" si="75"/>
        <v/>
      </c>
      <c r="E848" s="53" t="str">
        <f t="shared" si="76"/>
        <v/>
      </c>
      <c r="F848" s="53" t="str">
        <f t="shared" si="77"/>
        <v/>
      </c>
      <c r="G848" s="50"/>
      <c r="H848" s="53">
        <f t="shared" si="72"/>
        <v>0</v>
      </c>
    </row>
    <row r="849" spans="2:8" ht="12.75" hidden="1" customHeight="1">
      <c r="B849" s="46" t="str">
        <f t="shared" si="73"/>
        <v/>
      </c>
      <c r="C849" s="47" t="str">
        <f t="shared" si="74"/>
        <v/>
      </c>
      <c r="D849" s="52" t="str">
        <f t="shared" si="75"/>
        <v/>
      </c>
      <c r="E849" s="53" t="str">
        <f t="shared" si="76"/>
        <v/>
      </c>
      <c r="F849" s="53" t="str">
        <f t="shared" si="77"/>
        <v/>
      </c>
      <c r="G849" s="50"/>
      <c r="H849" s="53">
        <f t="shared" si="72"/>
        <v>0</v>
      </c>
    </row>
    <row r="850" spans="2:8" ht="12.75" hidden="1" customHeight="1">
      <c r="B850" s="46" t="str">
        <f t="shared" si="73"/>
        <v/>
      </c>
      <c r="C850" s="47" t="str">
        <f t="shared" si="74"/>
        <v/>
      </c>
      <c r="D850" s="52" t="str">
        <f t="shared" si="75"/>
        <v/>
      </c>
      <c r="E850" s="53" t="str">
        <f t="shared" si="76"/>
        <v/>
      </c>
      <c r="F850" s="53" t="str">
        <f t="shared" si="77"/>
        <v/>
      </c>
      <c r="G850" s="50"/>
      <c r="H850" s="53">
        <f t="shared" si="72"/>
        <v>0</v>
      </c>
    </row>
    <row r="851" spans="2:8" ht="12.75" hidden="1" customHeight="1">
      <c r="B851" s="46" t="str">
        <f t="shared" si="73"/>
        <v/>
      </c>
      <c r="C851" s="47" t="str">
        <f t="shared" si="74"/>
        <v/>
      </c>
      <c r="D851" s="52" t="str">
        <f t="shared" si="75"/>
        <v/>
      </c>
      <c r="E851" s="53" t="str">
        <f t="shared" si="76"/>
        <v/>
      </c>
      <c r="F851" s="53" t="str">
        <f t="shared" si="77"/>
        <v/>
      </c>
      <c r="G851" s="50"/>
      <c r="H851" s="53">
        <f t="shared" si="72"/>
        <v>0</v>
      </c>
    </row>
    <row r="852" spans="2:8" ht="12.75" hidden="1" customHeight="1">
      <c r="B852" s="46" t="str">
        <f t="shared" si="73"/>
        <v/>
      </c>
      <c r="C852" s="47" t="str">
        <f t="shared" si="74"/>
        <v/>
      </c>
      <c r="D852" s="52" t="str">
        <f t="shared" si="75"/>
        <v/>
      </c>
      <c r="E852" s="53" t="str">
        <f t="shared" si="76"/>
        <v/>
      </c>
      <c r="F852" s="53" t="str">
        <f t="shared" si="77"/>
        <v/>
      </c>
      <c r="G852" s="50"/>
      <c r="H852" s="53">
        <f t="shared" si="72"/>
        <v>0</v>
      </c>
    </row>
    <row r="853" spans="2:8" ht="12.75" hidden="1" customHeight="1">
      <c r="B853" s="46" t="str">
        <f t="shared" si="73"/>
        <v/>
      </c>
      <c r="C853" s="47" t="str">
        <f t="shared" si="74"/>
        <v/>
      </c>
      <c r="D853" s="52" t="str">
        <f t="shared" si="75"/>
        <v/>
      </c>
      <c r="E853" s="53" t="str">
        <f t="shared" si="76"/>
        <v/>
      </c>
      <c r="F853" s="53" t="str">
        <f t="shared" si="77"/>
        <v/>
      </c>
      <c r="G853" s="50"/>
      <c r="H853" s="53">
        <f t="shared" si="72"/>
        <v>0</v>
      </c>
    </row>
    <row r="854" spans="2:8" ht="12.75" hidden="1" customHeight="1">
      <c r="B854" s="46" t="str">
        <f t="shared" si="73"/>
        <v/>
      </c>
      <c r="C854" s="47" t="str">
        <f t="shared" si="74"/>
        <v/>
      </c>
      <c r="D854" s="52" t="str">
        <f t="shared" si="75"/>
        <v/>
      </c>
      <c r="E854" s="53" t="str">
        <f t="shared" si="76"/>
        <v/>
      </c>
      <c r="F854" s="53" t="str">
        <f t="shared" si="77"/>
        <v/>
      </c>
      <c r="G854" s="50"/>
      <c r="H854" s="53">
        <f t="shared" si="72"/>
        <v>0</v>
      </c>
    </row>
    <row r="855" spans="2:8" ht="12.75" hidden="1" customHeight="1">
      <c r="B855" s="46" t="str">
        <f t="shared" si="73"/>
        <v/>
      </c>
      <c r="C855" s="47" t="str">
        <f t="shared" si="74"/>
        <v/>
      </c>
      <c r="D855" s="52" t="str">
        <f t="shared" si="75"/>
        <v/>
      </c>
      <c r="E855" s="53" t="str">
        <f t="shared" si="76"/>
        <v/>
      </c>
      <c r="F855" s="53" t="str">
        <f t="shared" si="77"/>
        <v/>
      </c>
      <c r="G855" s="50"/>
      <c r="H855" s="53">
        <f t="shared" si="72"/>
        <v>0</v>
      </c>
    </row>
    <row r="856" spans="2:8" ht="12.75" hidden="1" customHeight="1">
      <c r="B856" s="46" t="str">
        <f t="shared" si="73"/>
        <v/>
      </c>
      <c r="C856" s="47" t="str">
        <f t="shared" si="74"/>
        <v/>
      </c>
      <c r="D856" s="52" t="str">
        <f t="shared" si="75"/>
        <v/>
      </c>
      <c r="E856" s="53" t="str">
        <f t="shared" si="76"/>
        <v/>
      </c>
      <c r="F856" s="53" t="str">
        <f t="shared" si="77"/>
        <v/>
      </c>
      <c r="G856" s="50"/>
      <c r="H856" s="53">
        <f t="shared" si="72"/>
        <v>0</v>
      </c>
    </row>
    <row r="857" spans="2:8" ht="12.75" hidden="1" customHeight="1">
      <c r="B857" s="46" t="str">
        <f t="shared" si="73"/>
        <v/>
      </c>
      <c r="C857" s="47" t="str">
        <f t="shared" si="74"/>
        <v/>
      </c>
      <c r="D857" s="52" t="str">
        <f t="shared" si="75"/>
        <v/>
      </c>
      <c r="E857" s="53" t="str">
        <f t="shared" si="76"/>
        <v/>
      </c>
      <c r="F857" s="53" t="str">
        <f t="shared" si="77"/>
        <v/>
      </c>
      <c r="G857" s="50"/>
      <c r="H857" s="53">
        <f t="shared" ref="H857:H920" si="78">IF(B857="",0,ROUND(H856-E857-G857,2))</f>
        <v>0</v>
      </c>
    </row>
    <row r="858" spans="2:8" ht="12.75" hidden="1" customHeight="1">
      <c r="B858" s="46" t="str">
        <f t="shared" ref="B858:B921" si="79">IF(B857&lt;$D$16,IF(H857&gt;0,B857+1,""),"")</f>
        <v/>
      </c>
      <c r="C858" s="47" t="str">
        <f t="shared" ref="C858:C921" si="80">IF(B858="","",IF(B858&lt;=$D$16,IF(payments_per_year=26,DATE(YEAR(start_date),MONTH(start_date),DAY(start_date)+14*B858),IF(payments_per_year=52,DATE(YEAR(start_date),MONTH(start_date),DAY(start_date)+7*B858),DATE(YEAR(start_date),MONTH(start_date)+B858*12/$D$11,DAY(start_date)))),""))</f>
        <v/>
      </c>
      <c r="D858" s="52" t="str">
        <f t="shared" ref="D858:D921" si="81">IF(C858="","",IF($D$15+F858&gt;H857,ROUND(H857+F858,2),$D$15))</f>
        <v/>
      </c>
      <c r="E858" s="53" t="str">
        <f t="shared" ref="E858:E921" si="82">IF(C858="","",D858-F858)</f>
        <v/>
      </c>
      <c r="F858" s="53" t="str">
        <f t="shared" ref="F858:F921" si="83">IF(C858="","",ROUND(H857*$D$9/payments_per_year,2))</f>
        <v/>
      </c>
      <c r="G858" s="50"/>
      <c r="H858" s="53">
        <f t="shared" si="78"/>
        <v>0</v>
      </c>
    </row>
    <row r="859" spans="2:8" ht="12.75" hidden="1" customHeight="1">
      <c r="B859" s="46" t="str">
        <f t="shared" si="79"/>
        <v/>
      </c>
      <c r="C859" s="47" t="str">
        <f t="shared" si="80"/>
        <v/>
      </c>
      <c r="D859" s="52" t="str">
        <f t="shared" si="81"/>
        <v/>
      </c>
      <c r="E859" s="53" t="str">
        <f t="shared" si="82"/>
        <v/>
      </c>
      <c r="F859" s="53" t="str">
        <f t="shared" si="83"/>
        <v/>
      </c>
      <c r="G859" s="50"/>
      <c r="H859" s="53">
        <f t="shared" si="78"/>
        <v>0</v>
      </c>
    </row>
    <row r="860" spans="2:8" ht="12.75" hidden="1" customHeight="1">
      <c r="B860" s="46" t="str">
        <f t="shared" si="79"/>
        <v/>
      </c>
      <c r="C860" s="47" t="str">
        <f t="shared" si="80"/>
        <v/>
      </c>
      <c r="D860" s="52" t="str">
        <f t="shared" si="81"/>
        <v/>
      </c>
      <c r="E860" s="53" t="str">
        <f t="shared" si="82"/>
        <v/>
      </c>
      <c r="F860" s="53" t="str">
        <f t="shared" si="83"/>
        <v/>
      </c>
      <c r="G860" s="50"/>
      <c r="H860" s="53">
        <f t="shared" si="78"/>
        <v>0</v>
      </c>
    </row>
    <row r="861" spans="2:8" ht="12.75" hidden="1" customHeight="1">
      <c r="B861" s="46" t="str">
        <f t="shared" si="79"/>
        <v/>
      </c>
      <c r="C861" s="47" t="str">
        <f t="shared" si="80"/>
        <v/>
      </c>
      <c r="D861" s="52" t="str">
        <f t="shared" si="81"/>
        <v/>
      </c>
      <c r="E861" s="53" t="str">
        <f t="shared" si="82"/>
        <v/>
      </c>
      <c r="F861" s="53" t="str">
        <f t="shared" si="83"/>
        <v/>
      </c>
      <c r="G861" s="50"/>
      <c r="H861" s="53">
        <f t="shared" si="78"/>
        <v>0</v>
      </c>
    </row>
    <row r="862" spans="2:8" ht="12.75" hidden="1" customHeight="1">
      <c r="B862" s="46" t="str">
        <f t="shared" si="79"/>
        <v/>
      </c>
      <c r="C862" s="47" t="str">
        <f t="shared" si="80"/>
        <v/>
      </c>
      <c r="D862" s="52" t="str">
        <f t="shared" si="81"/>
        <v/>
      </c>
      <c r="E862" s="53" t="str">
        <f t="shared" si="82"/>
        <v/>
      </c>
      <c r="F862" s="53" t="str">
        <f t="shared" si="83"/>
        <v/>
      </c>
      <c r="G862" s="50"/>
      <c r="H862" s="53">
        <f t="shared" si="78"/>
        <v>0</v>
      </c>
    </row>
    <row r="863" spans="2:8" ht="12.75" hidden="1" customHeight="1">
      <c r="B863" s="46" t="str">
        <f t="shared" si="79"/>
        <v/>
      </c>
      <c r="C863" s="47" t="str">
        <f t="shared" si="80"/>
        <v/>
      </c>
      <c r="D863" s="52" t="str">
        <f t="shared" si="81"/>
        <v/>
      </c>
      <c r="E863" s="53" t="str">
        <f t="shared" si="82"/>
        <v/>
      </c>
      <c r="F863" s="53" t="str">
        <f t="shared" si="83"/>
        <v/>
      </c>
      <c r="G863" s="50"/>
      <c r="H863" s="53">
        <f t="shared" si="78"/>
        <v>0</v>
      </c>
    </row>
    <row r="864" spans="2:8" ht="12.75" hidden="1" customHeight="1">
      <c r="B864" s="46" t="str">
        <f t="shared" si="79"/>
        <v/>
      </c>
      <c r="C864" s="47" t="str">
        <f t="shared" si="80"/>
        <v/>
      </c>
      <c r="D864" s="52" t="str">
        <f t="shared" si="81"/>
        <v/>
      </c>
      <c r="E864" s="53" t="str">
        <f t="shared" si="82"/>
        <v/>
      </c>
      <c r="F864" s="53" t="str">
        <f t="shared" si="83"/>
        <v/>
      </c>
      <c r="G864" s="50"/>
      <c r="H864" s="53">
        <f t="shared" si="78"/>
        <v>0</v>
      </c>
    </row>
    <row r="865" spans="2:8" ht="12.75" hidden="1" customHeight="1">
      <c r="B865" s="46" t="str">
        <f t="shared" si="79"/>
        <v/>
      </c>
      <c r="C865" s="47" t="str">
        <f t="shared" si="80"/>
        <v/>
      </c>
      <c r="D865" s="52" t="str">
        <f t="shared" si="81"/>
        <v/>
      </c>
      <c r="E865" s="53" t="str">
        <f t="shared" si="82"/>
        <v/>
      </c>
      <c r="F865" s="53" t="str">
        <f t="shared" si="83"/>
        <v/>
      </c>
      <c r="G865" s="50"/>
      <c r="H865" s="53">
        <f t="shared" si="78"/>
        <v>0</v>
      </c>
    </row>
    <row r="866" spans="2:8" ht="12.75" hidden="1" customHeight="1">
      <c r="B866" s="46" t="str">
        <f t="shared" si="79"/>
        <v/>
      </c>
      <c r="C866" s="47" t="str">
        <f t="shared" si="80"/>
        <v/>
      </c>
      <c r="D866" s="52" t="str">
        <f t="shared" si="81"/>
        <v/>
      </c>
      <c r="E866" s="53" t="str">
        <f t="shared" si="82"/>
        <v/>
      </c>
      <c r="F866" s="53" t="str">
        <f t="shared" si="83"/>
        <v/>
      </c>
      <c r="G866" s="50"/>
      <c r="H866" s="53">
        <f t="shared" si="78"/>
        <v>0</v>
      </c>
    </row>
    <row r="867" spans="2:8" ht="12.75" hidden="1" customHeight="1">
      <c r="B867" s="46" t="str">
        <f t="shared" si="79"/>
        <v/>
      </c>
      <c r="C867" s="47" t="str">
        <f t="shared" si="80"/>
        <v/>
      </c>
      <c r="D867" s="52" t="str">
        <f t="shared" si="81"/>
        <v/>
      </c>
      <c r="E867" s="53" t="str">
        <f t="shared" si="82"/>
        <v/>
      </c>
      <c r="F867" s="53" t="str">
        <f t="shared" si="83"/>
        <v/>
      </c>
      <c r="G867" s="50"/>
      <c r="H867" s="53">
        <f t="shared" si="78"/>
        <v>0</v>
      </c>
    </row>
    <row r="868" spans="2:8" ht="12.75" hidden="1" customHeight="1">
      <c r="B868" s="46" t="str">
        <f t="shared" si="79"/>
        <v/>
      </c>
      <c r="C868" s="47" t="str">
        <f t="shared" si="80"/>
        <v/>
      </c>
      <c r="D868" s="52" t="str">
        <f t="shared" si="81"/>
        <v/>
      </c>
      <c r="E868" s="53" t="str">
        <f t="shared" si="82"/>
        <v/>
      </c>
      <c r="F868" s="53" t="str">
        <f t="shared" si="83"/>
        <v/>
      </c>
      <c r="G868" s="50"/>
      <c r="H868" s="53">
        <f t="shared" si="78"/>
        <v>0</v>
      </c>
    </row>
    <row r="869" spans="2:8" ht="12.75" hidden="1" customHeight="1">
      <c r="B869" s="46" t="str">
        <f t="shared" si="79"/>
        <v/>
      </c>
      <c r="C869" s="47" t="str">
        <f t="shared" si="80"/>
        <v/>
      </c>
      <c r="D869" s="52" t="str">
        <f t="shared" si="81"/>
        <v/>
      </c>
      <c r="E869" s="53" t="str">
        <f t="shared" si="82"/>
        <v/>
      </c>
      <c r="F869" s="53" t="str">
        <f t="shared" si="83"/>
        <v/>
      </c>
      <c r="G869" s="50"/>
      <c r="H869" s="53">
        <f t="shared" si="78"/>
        <v>0</v>
      </c>
    </row>
    <row r="870" spans="2:8" ht="12.75" hidden="1" customHeight="1">
      <c r="B870" s="46" t="str">
        <f t="shared" si="79"/>
        <v/>
      </c>
      <c r="C870" s="47" t="str">
        <f t="shared" si="80"/>
        <v/>
      </c>
      <c r="D870" s="52" t="str">
        <f t="shared" si="81"/>
        <v/>
      </c>
      <c r="E870" s="53" t="str">
        <f t="shared" si="82"/>
        <v/>
      </c>
      <c r="F870" s="53" t="str">
        <f t="shared" si="83"/>
        <v/>
      </c>
      <c r="G870" s="50"/>
      <c r="H870" s="53">
        <f t="shared" si="78"/>
        <v>0</v>
      </c>
    </row>
    <row r="871" spans="2:8" ht="12.75" hidden="1" customHeight="1">
      <c r="B871" s="46" t="str">
        <f t="shared" si="79"/>
        <v/>
      </c>
      <c r="C871" s="47" t="str">
        <f t="shared" si="80"/>
        <v/>
      </c>
      <c r="D871" s="52" t="str">
        <f t="shared" si="81"/>
        <v/>
      </c>
      <c r="E871" s="53" t="str">
        <f t="shared" si="82"/>
        <v/>
      </c>
      <c r="F871" s="53" t="str">
        <f t="shared" si="83"/>
        <v/>
      </c>
      <c r="G871" s="50"/>
      <c r="H871" s="53">
        <f t="shared" si="78"/>
        <v>0</v>
      </c>
    </row>
    <row r="872" spans="2:8" ht="12.75" hidden="1" customHeight="1">
      <c r="B872" s="46" t="str">
        <f t="shared" si="79"/>
        <v/>
      </c>
      <c r="C872" s="47" t="str">
        <f t="shared" si="80"/>
        <v/>
      </c>
      <c r="D872" s="52" t="str">
        <f t="shared" si="81"/>
        <v/>
      </c>
      <c r="E872" s="53" t="str">
        <f t="shared" si="82"/>
        <v/>
      </c>
      <c r="F872" s="53" t="str">
        <f t="shared" si="83"/>
        <v/>
      </c>
      <c r="G872" s="50"/>
      <c r="H872" s="53">
        <f t="shared" si="78"/>
        <v>0</v>
      </c>
    </row>
    <row r="873" spans="2:8" ht="12.75" hidden="1" customHeight="1">
      <c r="B873" s="46" t="str">
        <f t="shared" si="79"/>
        <v/>
      </c>
      <c r="C873" s="47" t="str">
        <f t="shared" si="80"/>
        <v/>
      </c>
      <c r="D873" s="52" t="str">
        <f t="shared" si="81"/>
        <v/>
      </c>
      <c r="E873" s="53" t="str">
        <f t="shared" si="82"/>
        <v/>
      </c>
      <c r="F873" s="53" t="str">
        <f t="shared" si="83"/>
        <v/>
      </c>
      <c r="G873" s="50"/>
      <c r="H873" s="53">
        <f t="shared" si="78"/>
        <v>0</v>
      </c>
    </row>
    <row r="874" spans="2:8" ht="12.75" hidden="1" customHeight="1">
      <c r="B874" s="46" t="str">
        <f t="shared" si="79"/>
        <v/>
      </c>
      <c r="C874" s="47" t="str">
        <f t="shared" si="80"/>
        <v/>
      </c>
      <c r="D874" s="52" t="str">
        <f t="shared" si="81"/>
        <v/>
      </c>
      <c r="E874" s="53" t="str">
        <f t="shared" si="82"/>
        <v/>
      </c>
      <c r="F874" s="53" t="str">
        <f t="shared" si="83"/>
        <v/>
      </c>
      <c r="G874" s="50"/>
      <c r="H874" s="53">
        <f t="shared" si="78"/>
        <v>0</v>
      </c>
    </row>
    <row r="875" spans="2:8" ht="12.75" hidden="1" customHeight="1">
      <c r="B875" s="46" t="str">
        <f t="shared" si="79"/>
        <v/>
      </c>
      <c r="C875" s="47" t="str">
        <f t="shared" si="80"/>
        <v/>
      </c>
      <c r="D875" s="52" t="str">
        <f t="shared" si="81"/>
        <v/>
      </c>
      <c r="E875" s="53" t="str">
        <f t="shared" si="82"/>
        <v/>
      </c>
      <c r="F875" s="53" t="str">
        <f t="shared" si="83"/>
        <v/>
      </c>
      <c r="G875" s="50"/>
      <c r="H875" s="53">
        <f t="shared" si="78"/>
        <v>0</v>
      </c>
    </row>
    <row r="876" spans="2:8" ht="12.75" hidden="1" customHeight="1">
      <c r="B876" s="46" t="str">
        <f t="shared" si="79"/>
        <v/>
      </c>
      <c r="C876" s="47" t="str">
        <f t="shared" si="80"/>
        <v/>
      </c>
      <c r="D876" s="52" t="str">
        <f t="shared" si="81"/>
        <v/>
      </c>
      <c r="E876" s="53" t="str">
        <f t="shared" si="82"/>
        <v/>
      </c>
      <c r="F876" s="53" t="str">
        <f t="shared" si="83"/>
        <v/>
      </c>
      <c r="G876" s="50"/>
      <c r="H876" s="53">
        <f t="shared" si="78"/>
        <v>0</v>
      </c>
    </row>
    <row r="877" spans="2:8" ht="12.75" hidden="1" customHeight="1">
      <c r="B877" s="46" t="str">
        <f t="shared" si="79"/>
        <v/>
      </c>
      <c r="C877" s="47" t="str">
        <f t="shared" si="80"/>
        <v/>
      </c>
      <c r="D877" s="52" t="str">
        <f t="shared" si="81"/>
        <v/>
      </c>
      <c r="E877" s="53" t="str">
        <f t="shared" si="82"/>
        <v/>
      </c>
      <c r="F877" s="53" t="str">
        <f t="shared" si="83"/>
        <v/>
      </c>
      <c r="G877" s="50"/>
      <c r="H877" s="53">
        <f t="shared" si="78"/>
        <v>0</v>
      </c>
    </row>
    <row r="878" spans="2:8" ht="12.75" hidden="1" customHeight="1">
      <c r="B878" s="46" t="str">
        <f t="shared" si="79"/>
        <v/>
      </c>
      <c r="C878" s="47" t="str">
        <f t="shared" si="80"/>
        <v/>
      </c>
      <c r="D878" s="52" t="str">
        <f t="shared" si="81"/>
        <v/>
      </c>
      <c r="E878" s="53" t="str">
        <f t="shared" si="82"/>
        <v/>
      </c>
      <c r="F878" s="53" t="str">
        <f t="shared" si="83"/>
        <v/>
      </c>
      <c r="G878" s="50"/>
      <c r="H878" s="53">
        <f t="shared" si="78"/>
        <v>0</v>
      </c>
    </row>
    <row r="879" spans="2:8" ht="12.75" hidden="1" customHeight="1">
      <c r="B879" s="46" t="str">
        <f t="shared" si="79"/>
        <v/>
      </c>
      <c r="C879" s="47" t="str">
        <f t="shared" si="80"/>
        <v/>
      </c>
      <c r="D879" s="52" t="str">
        <f t="shared" si="81"/>
        <v/>
      </c>
      <c r="E879" s="53" t="str">
        <f t="shared" si="82"/>
        <v/>
      </c>
      <c r="F879" s="53" t="str">
        <f t="shared" si="83"/>
        <v/>
      </c>
      <c r="G879" s="50"/>
      <c r="H879" s="53">
        <f t="shared" si="78"/>
        <v>0</v>
      </c>
    </row>
    <row r="880" spans="2:8" ht="12.75" hidden="1" customHeight="1">
      <c r="B880" s="46" t="str">
        <f t="shared" si="79"/>
        <v/>
      </c>
      <c r="C880" s="47" t="str">
        <f t="shared" si="80"/>
        <v/>
      </c>
      <c r="D880" s="52" t="str">
        <f t="shared" si="81"/>
        <v/>
      </c>
      <c r="E880" s="53" t="str">
        <f t="shared" si="82"/>
        <v/>
      </c>
      <c r="F880" s="53" t="str">
        <f t="shared" si="83"/>
        <v/>
      </c>
      <c r="G880" s="50"/>
      <c r="H880" s="53">
        <f t="shared" si="78"/>
        <v>0</v>
      </c>
    </row>
    <row r="881" spans="2:8" ht="12.75" hidden="1" customHeight="1">
      <c r="B881" s="46" t="str">
        <f t="shared" si="79"/>
        <v/>
      </c>
      <c r="C881" s="47" t="str">
        <f t="shared" si="80"/>
        <v/>
      </c>
      <c r="D881" s="52" t="str">
        <f t="shared" si="81"/>
        <v/>
      </c>
      <c r="E881" s="53" t="str">
        <f t="shared" si="82"/>
        <v/>
      </c>
      <c r="F881" s="53" t="str">
        <f t="shared" si="83"/>
        <v/>
      </c>
      <c r="G881" s="50"/>
      <c r="H881" s="53">
        <f t="shared" si="78"/>
        <v>0</v>
      </c>
    </row>
    <row r="882" spans="2:8" ht="12.75" hidden="1" customHeight="1">
      <c r="B882" s="46" t="str">
        <f t="shared" si="79"/>
        <v/>
      </c>
      <c r="C882" s="47" t="str">
        <f t="shared" si="80"/>
        <v/>
      </c>
      <c r="D882" s="52" t="str">
        <f t="shared" si="81"/>
        <v/>
      </c>
      <c r="E882" s="53" t="str">
        <f t="shared" si="82"/>
        <v/>
      </c>
      <c r="F882" s="53" t="str">
        <f t="shared" si="83"/>
        <v/>
      </c>
      <c r="G882" s="50"/>
      <c r="H882" s="53">
        <f t="shared" si="78"/>
        <v>0</v>
      </c>
    </row>
    <row r="883" spans="2:8" ht="12.75" hidden="1" customHeight="1">
      <c r="B883" s="46" t="str">
        <f t="shared" si="79"/>
        <v/>
      </c>
      <c r="C883" s="47" t="str">
        <f t="shared" si="80"/>
        <v/>
      </c>
      <c r="D883" s="52" t="str">
        <f t="shared" si="81"/>
        <v/>
      </c>
      <c r="E883" s="53" t="str">
        <f t="shared" si="82"/>
        <v/>
      </c>
      <c r="F883" s="53" t="str">
        <f t="shared" si="83"/>
        <v/>
      </c>
      <c r="G883" s="50"/>
      <c r="H883" s="53">
        <f t="shared" si="78"/>
        <v>0</v>
      </c>
    </row>
    <row r="884" spans="2:8" ht="12.75" hidden="1" customHeight="1">
      <c r="B884" s="46" t="str">
        <f t="shared" si="79"/>
        <v/>
      </c>
      <c r="C884" s="47" t="str">
        <f t="shared" si="80"/>
        <v/>
      </c>
      <c r="D884" s="52" t="str">
        <f t="shared" si="81"/>
        <v/>
      </c>
      <c r="E884" s="53" t="str">
        <f t="shared" si="82"/>
        <v/>
      </c>
      <c r="F884" s="53" t="str">
        <f t="shared" si="83"/>
        <v/>
      </c>
      <c r="G884" s="50"/>
      <c r="H884" s="53">
        <f t="shared" si="78"/>
        <v>0</v>
      </c>
    </row>
    <row r="885" spans="2:8" ht="12.75" hidden="1" customHeight="1">
      <c r="B885" s="46" t="str">
        <f t="shared" si="79"/>
        <v/>
      </c>
      <c r="C885" s="47" t="str">
        <f t="shared" si="80"/>
        <v/>
      </c>
      <c r="D885" s="52" t="str">
        <f t="shared" si="81"/>
        <v/>
      </c>
      <c r="E885" s="53" t="str">
        <f t="shared" si="82"/>
        <v/>
      </c>
      <c r="F885" s="53" t="str">
        <f t="shared" si="83"/>
        <v/>
      </c>
      <c r="G885" s="50"/>
      <c r="H885" s="53">
        <f t="shared" si="78"/>
        <v>0</v>
      </c>
    </row>
    <row r="886" spans="2:8" ht="12.75" hidden="1" customHeight="1">
      <c r="B886" s="46" t="str">
        <f t="shared" si="79"/>
        <v/>
      </c>
      <c r="C886" s="47" t="str">
        <f t="shared" si="80"/>
        <v/>
      </c>
      <c r="D886" s="52" t="str">
        <f t="shared" si="81"/>
        <v/>
      </c>
      <c r="E886" s="53" t="str">
        <f t="shared" si="82"/>
        <v/>
      </c>
      <c r="F886" s="53" t="str">
        <f t="shared" si="83"/>
        <v/>
      </c>
      <c r="G886" s="50"/>
      <c r="H886" s="53">
        <f t="shared" si="78"/>
        <v>0</v>
      </c>
    </row>
    <row r="887" spans="2:8" ht="12.75" hidden="1" customHeight="1">
      <c r="B887" s="46" t="str">
        <f t="shared" si="79"/>
        <v/>
      </c>
      <c r="C887" s="47" t="str">
        <f t="shared" si="80"/>
        <v/>
      </c>
      <c r="D887" s="52" t="str">
        <f t="shared" si="81"/>
        <v/>
      </c>
      <c r="E887" s="53" t="str">
        <f t="shared" si="82"/>
        <v/>
      </c>
      <c r="F887" s="53" t="str">
        <f t="shared" si="83"/>
        <v/>
      </c>
      <c r="G887" s="50"/>
      <c r="H887" s="53">
        <f t="shared" si="78"/>
        <v>0</v>
      </c>
    </row>
    <row r="888" spans="2:8" ht="12.75" hidden="1" customHeight="1">
      <c r="B888" s="46" t="str">
        <f t="shared" si="79"/>
        <v/>
      </c>
      <c r="C888" s="47" t="str">
        <f t="shared" si="80"/>
        <v/>
      </c>
      <c r="D888" s="52" t="str">
        <f t="shared" si="81"/>
        <v/>
      </c>
      <c r="E888" s="53" t="str">
        <f t="shared" si="82"/>
        <v/>
      </c>
      <c r="F888" s="53" t="str">
        <f t="shared" si="83"/>
        <v/>
      </c>
      <c r="G888" s="50"/>
      <c r="H888" s="53">
        <f t="shared" si="78"/>
        <v>0</v>
      </c>
    </row>
    <row r="889" spans="2:8" ht="12.75" hidden="1" customHeight="1">
      <c r="B889" s="46" t="str">
        <f t="shared" si="79"/>
        <v/>
      </c>
      <c r="C889" s="47" t="str">
        <f t="shared" si="80"/>
        <v/>
      </c>
      <c r="D889" s="52" t="str">
        <f t="shared" si="81"/>
        <v/>
      </c>
      <c r="E889" s="53" t="str">
        <f t="shared" si="82"/>
        <v/>
      </c>
      <c r="F889" s="53" t="str">
        <f t="shared" si="83"/>
        <v/>
      </c>
      <c r="G889" s="50"/>
      <c r="H889" s="53">
        <f t="shared" si="78"/>
        <v>0</v>
      </c>
    </row>
    <row r="890" spans="2:8" ht="12.75" hidden="1" customHeight="1">
      <c r="B890" s="46" t="str">
        <f t="shared" si="79"/>
        <v/>
      </c>
      <c r="C890" s="47" t="str">
        <f t="shared" si="80"/>
        <v/>
      </c>
      <c r="D890" s="52" t="str">
        <f t="shared" si="81"/>
        <v/>
      </c>
      <c r="E890" s="53" t="str">
        <f t="shared" si="82"/>
        <v/>
      </c>
      <c r="F890" s="53" t="str">
        <f t="shared" si="83"/>
        <v/>
      </c>
      <c r="G890" s="50"/>
      <c r="H890" s="53">
        <f t="shared" si="78"/>
        <v>0</v>
      </c>
    </row>
    <row r="891" spans="2:8" ht="12.75" hidden="1" customHeight="1">
      <c r="B891" s="46" t="str">
        <f t="shared" si="79"/>
        <v/>
      </c>
      <c r="C891" s="47" t="str">
        <f t="shared" si="80"/>
        <v/>
      </c>
      <c r="D891" s="52" t="str">
        <f t="shared" si="81"/>
        <v/>
      </c>
      <c r="E891" s="53" t="str">
        <f t="shared" si="82"/>
        <v/>
      </c>
      <c r="F891" s="53" t="str">
        <f t="shared" si="83"/>
        <v/>
      </c>
      <c r="G891" s="50"/>
      <c r="H891" s="53">
        <f t="shared" si="78"/>
        <v>0</v>
      </c>
    </row>
    <row r="892" spans="2:8" ht="12.75" hidden="1" customHeight="1">
      <c r="B892" s="46" t="str">
        <f t="shared" si="79"/>
        <v/>
      </c>
      <c r="C892" s="47" t="str">
        <f t="shared" si="80"/>
        <v/>
      </c>
      <c r="D892" s="52" t="str">
        <f t="shared" si="81"/>
        <v/>
      </c>
      <c r="E892" s="53" t="str">
        <f t="shared" si="82"/>
        <v/>
      </c>
      <c r="F892" s="53" t="str">
        <f t="shared" si="83"/>
        <v/>
      </c>
      <c r="G892" s="50"/>
      <c r="H892" s="53">
        <f t="shared" si="78"/>
        <v>0</v>
      </c>
    </row>
    <row r="893" spans="2:8" ht="12.75" hidden="1" customHeight="1">
      <c r="B893" s="46" t="str">
        <f t="shared" si="79"/>
        <v/>
      </c>
      <c r="C893" s="47" t="str">
        <f t="shared" si="80"/>
        <v/>
      </c>
      <c r="D893" s="52" t="str">
        <f t="shared" si="81"/>
        <v/>
      </c>
      <c r="E893" s="53" t="str">
        <f t="shared" si="82"/>
        <v/>
      </c>
      <c r="F893" s="53" t="str">
        <f t="shared" si="83"/>
        <v/>
      </c>
      <c r="G893" s="50"/>
      <c r="H893" s="53">
        <f t="shared" si="78"/>
        <v>0</v>
      </c>
    </row>
    <row r="894" spans="2:8" ht="12.75" hidden="1" customHeight="1">
      <c r="B894" s="46" t="str">
        <f t="shared" si="79"/>
        <v/>
      </c>
      <c r="C894" s="47" t="str">
        <f t="shared" si="80"/>
        <v/>
      </c>
      <c r="D894" s="52" t="str">
        <f t="shared" si="81"/>
        <v/>
      </c>
      <c r="E894" s="53" t="str">
        <f t="shared" si="82"/>
        <v/>
      </c>
      <c r="F894" s="53" t="str">
        <f t="shared" si="83"/>
        <v/>
      </c>
      <c r="G894" s="50"/>
      <c r="H894" s="53">
        <f t="shared" si="78"/>
        <v>0</v>
      </c>
    </row>
    <row r="895" spans="2:8" ht="12.75" hidden="1" customHeight="1">
      <c r="B895" s="46" t="str">
        <f t="shared" si="79"/>
        <v/>
      </c>
      <c r="C895" s="47" t="str">
        <f t="shared" si="80"/>
        <v/>
      </c>
      <c r="D895" s="52" t="str">
        <f t="shared" si="81"/>
        <v/>
      </c>
      <c r="E895" s="53" t="str">
        <f t="shared" si="82"/>
        <v/>
      </c>
      <c r="F895" s="53" t="str">
        <f t="shared" si="83"/>
        <v/>
      </c>
      <c r="G895" s="50"/>
      <c r="H895" s="53">
        <f t="shared" si="78"/>
        <v>0</v>
      </c>
    </row>
    <row r="896" spans="2:8" ht="12.75" hidden="1" customHeight="1">
      <c r="B896" s="46" t="str">
        <f t="shared" si="79"/>
        <v/>
      </c>
      <c r="C896" s="47" t="str">
        <f t="shared" si="80"/>
        <v/>
      </c>
      <c r="D896" s="52" t="str">
        <f t="shared" si="81"/>
        <v/>
      </c>
      <c r="E896" s="53" t="str">
        <f t="shared" si="82"/>
        <v/>
      </c>
      <c r="F896" s="53" t="str">
        <f t="shared" si="83"/>
        <v/>
      </c>
      <c r="G896" s="50"/>
      <c r="H896" s="53">
        <f t="shared" si="78"/>
        <v>0</v>
      </c>
    </row>
    <row r="897" spans="2:8" ht="12.75" hidden="1" customHeight="1">
      <c r="B897" s="46" t="str">
        <f t="shared" si="79"/>
        <v/>
      </c>
      <c r="C897" s="47" t="str">
        <f t="shared" si="80"/>
        <v/>
      </c>
      <c r="D897" s="52" t="str">
        <f t="shared" si="81"/>
        <v/>
      </c>
      <c r="E897" s="53" t="str">
        <f t="shared" si="82"/>
        <v/>
      </c>
      <c r="F897" s="53" t="str">
        <f t="shared" si="83"/>
        <v/>
      </c>
      <c r="G897" s="50"/>
      <c r="H897" s="53">
        <f t="shared" si="78"/>
        <v>0</v>
      </c>
    </row>
    <row r="898" spans="2:8" ht="12.75" hidden="1" customHeight="1">
      <c r="B898" s="46" t="str">
        <f t="shared" si="79"/>
        <v/>
      </c>
      <c r="C898" s="47" t="str">
        <f t="shared" si="80"/>
        <v/>
      </c>
      <c r="D898" s="52" t="str">
        <f t="shared" si="81"/>
        <v/>
      </c>
      <c r="E898" s="53" t="str">
        <f t="shared" si="82"/>
        <v/>
      </c>
      <c r="F898" s="53" t="str">
        <f t="shared" si="83"/>
        <v/>
      </c>
      <c r="G898" s="50"/>
      <c r="H898" s="53">
        <f t="shared" si="78"/>
        <v>0</v>
      </c>
    </row>
    <row r="899" spans="2:8" ht="12.75" hidden="1" customHeight="1">
      <c r="B899" s="46" t="str">
        <f t="shared" si="79"/>
        <v/>
      </c>
      <c r="C899" s="47" t="str">
        <f t="shared" si="80"/>
        <v/>
      </c>
      <c r="D899" s="52" t="str">
        <f t="shared" si="81"/>
        <v/>
      </c>
      <c r="E899" s="53" t="str">
        <f t="shared" si="82"/>
        <v/>
      </c>
      <c r="F899" s="53" t="str">
        <f t="shared" si="83"/>
        <v/>
      </c>
      <c r="G899" s="50"/>
      <c r="H899" s="53">
        <f t="shared" si="78"/>
        <v>0</v>
      </c>
    </row>
    <row r="900" spans="2:8" ht="12.75" hidden="1" customHeight="1">
      <c r="B900" s="46" t="str">
        <f t="shared" si="79"/>
        <v/>
      </c>
      <c r="C900" s="47" t="str">
        <f t="shared" si="80"/>
        <v/>
      </c>
      <c r="D900" s="52" t="str">
        <f t="shared" si="81"/>
        <v/>
      </c>
      <c r="E900" s="53" t="str">
        <f t="shared" si="82"/>
        <v/>
      </c>
      <c r="F900" s="53" t="str">
        <f t="shared" si="83"/>
        <v/>
      </c>
      <c r="G900" s="50"/>
      <c r="H900" s="53">
        <f t="shared" si="78"/>
        <v>0</v>
      </c>
    </row>
    <row r="901" spans="2:8" ht="12.75" hidden="1" customHeight="1">
      <c r="B901" s="46" t="str">
        <f t="shared" si="79"/>
        <v/>
      </c>
      <c r="C901" s="47" t="str">
        <f t="shared" si="80"/>
        <v/>
      </c>
      <c r="D901" s="52" t="str">
        <f t="shared" si="81"/>
        <v/>
      </c>
      <c r="E901" s="53" t="str">
        <f t="shared" si="82"/>
        <v/>
      </c>
      <c r="F901" s="53" t="str">
        <f t="shared" si="83"/>
        <v/>
      </c>
      <c r="G901" s="50"/>
      <c r="H901" s="53">
        <f t="shared" si="78"/>
        <v>0</v>
      </c>
    </row>
    <row r="902" spans="2:8" ht="12.75" hidden="1" customHeight="1">
      <c r="B902" s="46" t="str">
        <f t="shared" si="79"/>
        <v/>
      </c>
      <c r="C902" s="47" t="str">
        <f t="shared" si="80"/>
        <v/>
      </c>
      <c r="D902" s="52" t="str">
        <f t="shared" si="81"/>
        <v/>
      </c>
      <c r="E902" s="53" t="str">
        <f t="shared" si="82"/>
        <v/>
      </c>
      <c r="F902" s="53" t="str">
        <f t="shared" si="83"/>
        <v/>
      </c>
      <c r="G902" s="50"/>
      <c r="H902" s="53">
        <f t="shared" si="78"/>
        <v>0</v>
      </c>
    </row>
    <row r="903" spans="2:8" ht="12.75" hidden="1" customHeight="1">
      <c r="B903" s="46" t="str">
        <f t="shared" si="79"/>
        <v/>
      </c>
      <c r="C903" s="47" t="str">
        <f t="shared" si="80"/>
        <v/>
      </c>
      <c r="D903" s="52" t="str">
        <f t="shared" si="81"/>
        <v/>
      </c>
      <c r="E903" s="53" t="str">
        <f t="shared" si="82"/>
        <v/>
      </c>
      <c r="F903" s="53" t="str">
        <f t="shared" si="83"/>
        <v/>
      </c>
      <c r="G903" s="50"/>
      <c r="H903" s="53">
        <f t="shared" si="78"/>
        <v>0</v>
      </c>
    </row>
    <row r="904" spans="2:8" ht="12.75" hidden="1" customHeight="1">
      <c r="B904" s="46" t="str">
        <f t="shared" si="79"/>
        <v/>
      </c>
      <c r="C904" s="47" t="str">
        <f t="shared" si="80"/>
        <v/>
      </c>
      <c r="D904" s="52" t="str">
        <f t="shared" si="81"/>
        <v/>
      </c>
      <c r="E904" s="53" t="str">
        <f t="shared" si="82"/>
        <v/>
      </c>
      <c r="F904" s="53" t="str">
        <f t="shared" si="83"/>
        <v/>
      </c>
      <c r="G904" s="50"/>
      <c r="H904" s="53">
        <f t="shared" si="78"/>
        <v>0</v>
      </c>
    </row>
    <row r="905" spans="2:8" ht="12.75" hidden="1" customHeight="1">
      <c r="B905" s="46" t="str">
        <f t="shared" si="79"/>
        <v/>
      </c>
      <c r="C905" s="47" t="str">
        <f t="shared" si="80"/>
        <v/>
      </c>
      <c r="D905" s="52" t="str">
        <f t="shared" si="81"/>
        <v/>
      </c>
      <c r="E905" s="53" t="str">
        <f t="shared" si="82"/>
        <v/>
      </c>
      <c r="F905" s="53" t="str">
        <f t="shared" si="83"/>
        <v/>
      </c>
      <c r="G905" s="50"/>
      <c r="H905" s="53">
        <f t="shared" si="78"/>
        <v>0</v>
      </c>
    </row>
    <row r="906" spans="2:8" ht="12.75" hidden="1" customHeight="1">
      <c r="B906" s="46" t="str">
        <f t="shared" si="79"/>
        <v/>
      </c>
      <c r="C906" s="47" t="str">
        <f t="shared" si="80"/>
        <v/>
      </c>
      <c r="D906" s="52" t="str">
        <f t="shared" si="81"/>
        <v/>
      </c>
      <c r="E906" s="53" t="str">
        <f t="shared" si="82"/>
        <v/>
      </c>
      <c r="F906" s="53" t="str">
        <f t="shared" si="83"/>
        <v/>
      </c>
      <c r="G906" s="50"/>
      <c r="H906" s="53">
        <f t="shared" si="78"/>
        <v>0</v>
      </c>
    </row>
    <row r="907" spans="2:8" ht="12.75" hidden="1" customHeight="1">
      <c r="B907" s="46" t="str">
        <f t="shared" si="79"/>
        <v/>
      </c>
      <c r="C907" s="47" t="str">
        <f t="shared" si="80"/>
        <v/>
      </c>
      <c r="D907" s="52" t="str">
        <f t="shared" si="81"/>
        <v/>
      </c>
      <c r="E907" s="53" t="str">
        <f t="shared" si="82"/>
        <v/>
      </c>
      <c r="F907" s="53" t="str">
        <f t="shared" si="83"/>
        <v/>
      </c>
      <c r="G907" s="50"/>
      <c r="H907" s="53">
        <f t="shared" si="78"/>
        <v>0</v>
      </c>
    </row>
    <row r="908" spans="2:8" ht="12.75" hidden="1" customHeight="1">
      <c r="B908" s="46" t="str">
        <f t="shared" si="79"/>
        <v/>
      </c>
      <c r="C908" s="47" t="str">
        <f t="shared" si="80"/>
        <v/>
      </c>
      <c r="D908" s="52" t="str">
        <f t="shared" si="81"/>
        <v/>
      </c>
      <c r="E908" s="53" t="str">
        <f t="shared" si="82"/>
        <v/>
      </c>
      <c r="F908" s="53" t="str">
        <f t="shared" si="83"/>
        <v/>
      </c>
      <c r="G908" s="50"/>
      <c r="H908" s="53">
        <f t="shared" si="78"/>
        <v>0</v>
      </c>
    </row>
    <row r="909" spans="2:8" ht="12.75" hidden="1" customHeight="1">
      <c r="B909" s="46" t="str">
        <f t="shared" si="79"/>
        <v/>
      </c>
      <c r="C909" s="47" t="str">
        <f t="shared" si="80"/>
        <v/>
      </c>
      <c r="D909" s="52" t="str">
        <f t="shared" si="81"/>
        <v/>
      </c>
      <c r="E909" s="53" t="str">
        <f t="shared" si="82"/>
        <v/>
      </c>
      <c r="F909" s="53" t="str">
        <f t="shared" si="83"/>
        <v/>
      </c>
      <c r="G909" s="50"/>
      <c r="H909" s="53">
        <f t="shared" si="78"/>
        <v>0</v>
      </c>
    </row>
    <row r="910" spans="2:8" ht="12.75" hidden="1" customHeight="1">
      <c r="B910" s="46" t="str">
        <f t="shared" si="79"/>
        <v/>
      </c>
      <c r="C910" s="47" t="str">
        <f t="shared" si="80"/>
        <v/>
      </c>
      <c r="D910" s="52" t="str">
        <f t="shared" si="81"/>
        <v/>
      </c>
      <c r="E910" s="53" t="str">
        <f t="shared" si="82"/>
        <v/>
      </c>
      <c r="F910" s="53" t="str">
        <f t="shared" si="83"/>
        <v/>
      </c>
      <c r="G910" s="50"/>
      <c r="H910" s="53">
        <f t="shared" si="78"/>
        <v>0</v>
      </c>
    </row>
    <row r="911" spans="2:8" ht="12.75" hidden="1" customHeight="1">
      <c r="B911" s="46" t="str">
        <f t="shared" si="79"/>
        <v/>
      </c>
      <c r="C911" s="47" t="str">
        <f t="shared" si="80"/>
        <v/>
      </c>
      <c r="D911" s="52" t="str">
        <f t="shared" si="81"/>
        <v/>
      </c>
      <c r="E911" s="53" t="str">
        <f t="shared" si="82"/>
        <v/>
      </c>
      <c r="F911" s="53" t="str">
        <f t="shared" si="83"/>
        <v/>
      </c>
      <c r="G911" s="50"/>
      <c r="H911" s="53">
        <f t="shared" si="78"/>
        <v>0</v>
      </c>
    </row>
    <row r="912" spans="2:8" ht="12.75" hidden="1" customHeight="1">
      <c r="B912" s="46" t="str">
        <f t="shared" si="79"/>
        <v/>
      </c>
      <c r="C912" s="47" t="str">
        <f t="shared" si="80"/>
        <v/>
      </c>
      <c r="D912" s="52" t="str">
        <f t="shared" si="81"/>
        <v/>
      </c>
      <c r="E912" s="53" t="str">
        <f t="shared" si="82"/>
        <v/>
      </c>
      <c r="F912" s="53" t="str">
        <f t="shared" si="83"/>
        <v/>
      </c>
      <c r="G912" s="50"/>
      <c r="H912" s="53">
        <f t="shared" si="78"/>
        <v>0</v>
      </c>
    </row>
    <row r="913" spans="2:8" ht="12.75" hidden="1" customHeight="1">
      <c r="B913" s="46" t="str">
        <f t="shared" si="79"/>
        <v/>
      </c>
      <c r="C913" s="47" t="str">
        <f t="shared" si="80"/>
        <v/>
      </c>
      <c r="D913" s="52" t="str">
        <f t="shared" si="81"/>
        <v/>
      </c>
      <c r="E913" s="53" t="str">
        <f t="shared" si="82"/>
        <v/>
      </c>
      <c r="F913" s="53" t="str">
        <f t="shared" si="83"/>
        <v/>
      </c>
      <c r="G913" s="50"/>
      <c r="H913" s="53">
        <f t="shared" si="78"/>
        <v>0</v>
      </c>
    </row>
    <row r="914" spans="2:8" ht="12.75" hidden="1" customHeight="1">
      <c r="B914" s="46" t="str">
        <f t="shared" si="79"/>
        <v/>
      </c>
      <c r="C914" s="47" t="str">
        <f t="shared" si="80"/>
        <v/>
      </c>
      <c r="D914" s="52" t="str">
        <f t="shared" si="81"/>
        <v/>
      </c>
      <c r="E914" s="53" t="str">
        <f t="shared" si="82"/>
        <v/>
      </c>
      <c r="F914" s="53" t="str">
        <f t="shared" si="83"/>
        <v/>
      </c>
      <c r="G914" s="50"/>
      <c r="H914" s="53">
        <f t="shared" si="78"/>
        <v>0</v>
      </c>
    </row>
    <row r="915" spans="2:8" ht="12.75" hidden="1" customHeight="1">
      <c r="B915" s="46" t="str">
        <f t="shared" si="79"/>
        <v/>
      </c>
      <c r="C915" s="47" t="str">
        <f t="shared" si="80"/>
        <v/>
      </c>
      <c r="D915" s="52" t="str">
        <f t="shared" si="81"/>
        <v/>
      </c>
      <c r="E915" s="53" t="str">
        <f t="shared" si="82"/>
        <v/>
      </c>
      <c r="F915" s="53" t="str">
        <f t="shared" si="83"/>
        <v/>
      </c>
      <c r="G915" s="50"/>
      <c r="H915" s="53">
        <f t="shared" si="78"/>
        <v>0</v>
      </c>
    </row>
    <row r="916" spans="2:8" ht="12.75" hidden="1" customHeight="1">
      <c r="B916" s="46" t="str">
        <f t="shared" si="79"/>
        <v/>
      </c>
      <c r="C916" s="47" t="str">
        <f t="shared" si="80"/>
        <v/>
      </c>
      <c r="D916" s="52" t="str">
        <f t="shared" si="81"/>
        <v/>
      </c>
      <c r="E916" s="53" t="str">
        <f t="shared" si="82"/>
        <v/>
      </c>
      <c r="F916" s="53" t="str">
        <f t="shared" si="83"/>
        <v/>
      </c>
      <c r="G916" s="50"/>
      <c r="H916" s="53">
        <f t="shared" si="78"/>
        <v>0</v>
      </c>
    </row>
    <row r="917" spans="2:8" ht="12.75" hidden="1" customHeight="1">
      <c r="B917" s="46" t="str">
        <f t="shared" si="79"/>
        <v/>
      </c>
      <c r="C917" s="47" t="str">
        <f t="shared" si="80"/>
        <v/>
      </c>
      <c r="D917" s="52" t="str">
        <f t="shared" si="81"/>
        <v/>
      </c>
      <c r="E917" s="53" t="str">
        <f t="shared" si="82"/>
        <v/>
      </c>
      <c r="F917" s="53" t="str">
        <f t="shared" si="83"/>
        <v/>
      </c>
      <c r="G917" s="50"/>
      <c r="H917" s="53">
        <f t="shared" si="78"/>
        <v>0</v>
      </c>
    </row>
    <row r="918" spans="2:8" ht="12.75" hidden="1" customHeight="1">
      <c r="B918" s="46" t="str">
        <f t="shared" si="79"/>
        <v/>
      </c>
      <c r="C918" s="47" t="str">
        <f t="shared" si="80"/>
        <v/>
      </c>
      <c r="D918" s="52" t="str">
        <f t="shared" si="81"/>
        <v/>
      </c>
      <c r="E918" s="53" t="str">
        <f t="shared" si="82"/>
        <v/>
      </c>
      <c r="F918" s="53" t="str">
        <f t="shared" si="83"/>
        <v/>
      </c>
      <c r="G918" s="50"/>
      <c r="H918" s="53">
        <f t="shared" si="78"/>
        <v>0</v>
      </c>
    </row>
    <row r="919" spans="2:8" ht="12.75" hidden="1" customHeight="1">
      <c r="B919" s="46" t="str">
        <f t="shared" si="79"/>
        <v/>
      </c>
      <c r="C919" s="47" t="str">
        <f t="shared" si="80"/>
        <v/>
      </c>
      <c r="D919" s="52" t="str">
        <f t="shared" si="81"/>
        <v/>
      </c>
      <c r="E919" s="53" t="str">
        <f t="shared" si="82"/>
        <v/>
      </c>
      <c r="F919" s="53" t="str">
        <f t="shared" si="83"/>
        <v/>
      </c>
      <c r="G919" s="50"/>
      <c r="H919" s="53">
        <f t="shared" si="78"/>
        <v>0</v>
      </c>
    </row>
    <row r="920" spans="2:8" ht="12.75" hidden="1" customHeight="1">
      <c r="B920" s="46" t="str">
        <f t="shared" si="79"/>
        <v/>
      </c>
      <c r="C920" s="47" t="str">
        <f t="shared" si="80"/>
        <v/>
      </c>
      <c r="D920" s="52" t="str">
        <f t="shared" si="81"/>
        <v/>
      </c>
      <c r="E920" s="53" t="str">
        <f t="shared" si="82"/>
        <v/>
      </c>
      <c r="F920" s="53" t="str">
        <f t="shared" si="83"/>
        <v/>
      </c>
      <c r="G920" s="50"/>
      <c r="H920" s="53">
        <f t="shared" si="78"/>
        <v>0</v>
      </c>
    </row>
    <row r="921" spans="2:8" ht="12.75" hidden="1" customHeight="1">
      <c r="B921" s="46" t="str">
        <f t="shared" si="79"/>
        <v/>
      </c>
      <c r="C921" s="47" t="str">
        <f t="shared" si="80"/>
        <v/>
      </c>
      <c r="D921" s="52" t="str">
        <f t="shared" si="81"/>
        <v/>
      </c>
      <c r="E921" s="53" t="str">
        <f t="shared" si="82"/>
        <v/>
      </c>
      <c r="F921" s="53" t="str">
        <f t="shared" si="83"/>
        <v/>
      </c>
      <c r="G921" s="50"/>
      <c r="H921" s="53">
        <f t="shared" ref="H921:H984" si="84">IF(B921="",0,ROUND(H920-E921-G921,2))</f>
        <v>0</v>
      </c>
    </row>
    <row r="922" spans="2:8" ht="12.75" hidden="1" customHeight="1">
      <c r="B922" s="46" t="str">
        <f t="shared" ref="B922:B985" si="85">IF(B921&lt;$D$16,IF(H921&gt;0,B921+1,""),"")</f>
        <v/>
      </c>
      <c r="C922" s="47" t="str">
        <f t="shared" ref="C922:C985" si="86">IF(B922="","",IF(B922&lt;=$D$16,IF(payments_per_year=26,DATE(YEAR(start_date),MONTH(start_date),DAY(start_date)+14*B922),IF(payments_per_year=52,DATE(YEAR(start_date),MONTH(start_date),DAY(start_date)+7*B922),DATE(YEAR(start_date),MONTH(start_date)+B922*12/$D$11,DAY(start_date)))),""))</f>
        <v/>
      </c>
      <c r="D922" s="52" t="str">
        <f t="shared" ref="D922:D985" si="87">IF(C922="","",IF($D$15+F922&gt;H921,ROUND(H921+F922,2),$D$15))</f>
        <v/>
      </c>
      <c r="E922" s="53" t="str">
        <f t="shared" ref="E922:E985" si="88">IF(C922="","",D922-F922)</f>
        <v/>
      </c>
      <c r="F922" s="53" t="str">
        <f t="shared" ref="F922:F985" si="89">IF(C922="","",ROUND(H921*$D$9/payments_per_year,2))</f>
        <v/>
      </c>
      <c r="G922" s="50"/>
      <c r="H922" s="53">
        <f t="shared" si="84"/>
        <v>0</v>
      </c>
    </row>
    <row r="923" spans="2:8" ht="12.75" hidden="1" customHeight="1">
      <c r="B923" s="46" t="str">
        <f t="shared" si="85"/>
        <v/>
      </c>
      <c r="C923" s="47" t="str">
        <f t="shared" si="86"/>
        <v/>
      </c>
      <c r="D923" s="52" t="str">
        <f t="shared" si="87"/>
        <v/>
      </c>
      <c r="E923" s="53" t="str">
        <f t="shared" si="88"/>
        <v/>
      </c>
      <c r="F923" s="53" t="str">
        <f t="shared" si="89"/>
        <v/>
      </c>
      <c r="G923" s="50"/>
      <c r="H923" s="53">
        <f t="shared" si="84"/>
        <v>0</v>
      </c>
    </row>
    <row r="924" spans="2:8" ht="12.75" hidden="1" customHeight="1">
      <c r="B924" s="46" t="str">
        <f t="shared" si="85"/>
        <v/>
      </c>
      <c r="C924" s="47" t="str">
        <f t="shared" si="86"/>
        <v/>
      </c>
      <c r="D924" s="52" t="str">
        <f t="shared" si="87"/>
        <v/>
      </c>
      <c r="E924" s="53" t="str">
        <f t="shared" si="88"/>
        <v/>
      </c>
      <c r="F924" s="53" t="str">
        <f t="shared" si="89"/>
        <v/>
      </c>
      <c r="G924" s="50"/>
      <c r="H924" s="53">
        <f t="shared" si="84"/>
        <v>0</v>
      </c>
    </row>
    <row r="925" spans="2:8" ht="12.75" hidden="1" customHeight="1">
      <c r="B925" s="46" t="str">
        <f t="shared" si="85"/>
        <v/>
      </c>
      <c r="C925" s="47" t="str">
        <f t="shared" si="86"/>
        <v/>
      </c>
      <c r="D925" s="52" t="str">
        <f t="shared" si="87"/>
        <v/>
      </c>
      <c r="E925" s="53" t="str">
        <f t="shared" si="88"/>
        <v/>
      </c>
      <c r="F925" s="53" t="str">
        <f t="shared" si="89"/>
        <v/>
      </c>
      <c r="G925" s="50"/>
      <c r="H925" s="53">
        <f t="shared" si="84"/>
        <v>0</v>
      </c>
    </row>
    <row r="926" spans="2:8" ht="12.75" hidden="1" customHeight="1">
      <c r="B926" s="46" t="str">
        <f t="shared" si="85"/>
        <v/>
      </c>
      <c r="C926" s="47" t="str">
        <f t="shared" si="86"/>
        <v/>
      </c>
      <c r="D926" s="52" t="str">
        <f t="shared" si="87"/>
        <v/>
      </c>
      <c r="E926" s="53" t="str">
        <f t="shared" si="88"/>
        <v/>
      </c>
      <c r="F926" s="53" t="str">
        <f t="shared" si="89"/>
        <v/>
      </c>
      <c r="G926" s="50"/>
      <c r="H926" s="53">
        <f t="shared" si="84"/>
        <v>0</v>
      </c>
    </row>
    <row r="927" spans="2:8" ht="12.75" hidden="1" customHeight="1">
      <c r="B927" s="46" t="str">
        <f t="shared" si="85"/>
        <v/>
      </c>
      <c r="C927" s="47" t="str">
        <f t="shared" si="86"/>
        <v/>
      </c>
      <c r="D927" s="52" t="str">
        <f t="shared" si="87"/>
        <v/>
      </c>
      <c r="E927" s="53" t="str">
        <f t="shared" si="88"/>
        <v/>
      </c>
      <c r="F927" s="53" t="str">
        <f t="shared" si="89"/>
        <v/>
      </c>
      <c r="G927" s="50"/>
      <c r="H927" s="53">
        <f t="shared" si="84"/>
        <v>0</v>
      </c>
    </row>
    <row r="928" spans="2:8" ht="12.75" hidden="1" customHeight="1">
      <c r="B928" s="46" t="str">
        <f t="shared" si="85"/>
        <v/>
      </c>
      <c r="C928" s="47" t="str">
        <f t="shared" si="86"/>
        <v/>
      </c>
      <c r="D928" s="52" t="str">
        <f t="shared" si="87"/>
        <v/>
      </c>
      <c r="E928" s="53" t="str">
        <f t="shared" si="88"/>
        <v/>
      </c>
      <c r="F928" s="53" t="str">
        <f t="shared" si="89"/>
        <v/>
      </c>
      <c r="G928" s="50"/>
      <c r="H928" s="53">
        <f t="shared" si="84"/>
        <v>0</v>
      </c>
    </row>
    <row r="929" spans="2:8" ht="12.75" hidden="1" customHeight="1">
      <c r="B929" s="46" t="str">
        <f t="shared" si="85"/>
        <v/>
      </c>
      <c r="C929" s="47" t="str">
        <f t="shared" si="86"/>
        <v/>
      </c>
      <c r="D929" s="52" t="str">
        <f t="shared" si="87"/>
        <v/>
      </c>
      <c r="E929" s="53" t="str">
        <f t="shared" si="88"/>
        <v/>
      </c>
      <c r="F929" s="53" t="str">
        <f t="shared" si="89"/>
        <v/>
      </c>
      <c r="G929" s="50"/>
      <c r="H929" s="53">
        <f t="shared" si="84"/>
        <v>0</v>
      </c>
    </row>
    <row r="930" spans="2:8" ht="12.75" hidden="1" customHeight="1">
      <c r="B930" s="46" t="str">
        <f t="shared" si="85"/>
        <v/>
      </c>
      <c r="C930" s="47" t="str">
        <f t="shared" si="86"/>
        <v/>
      </c>
      <c r="D930" s="52" t="str">
        <f t="shared" si="87"/>
        <v/>
      </c>
      <c r="E930" s="53" t="str">
        <f t="shared" si="88"/>
        <v/>
      </c>
      <c r="F930" s="53" t="str">
        <f t="shared" si="89"/>
        <v/>
      </c>
      <c r="G930" s="50"/>
      <c r="H930" s="53">
        <f t="shared" si="84"/>
        <v>0</v>
      </c>
    </row>
    <row r="931" spans="2:8" ht="12.75" hidden="1" customHeight="1">
      <c r="B931" s="46" t="str">
        <f t="shared" si="85"/>
        <v/>
      </c>
      <c r="C931" s="47" t="str">
        <f t="shared" si="86"/>
        <v/>
      </c>
      <c r="D931" s="52" t="str">
        <f t="shared" si="87"/>
        <v/>
      </c>
      <c r="E931" s="53" t="str">
        <f t="shared" si="88"/>
        <v/>
      </c>
      <c r="F931" s="53" t="str">
        <f t="shared" si="89"/>
        <v/>
      </c>
      <c r="G931" s="50"/>
      <c r="H931" s="53">
        <f t="shared" si="84"/>
        <v>0</v>
      </c>
    </row>
    <row r="932" spans="2:8" ht="12.75" hidden="1" customHeight="1">
      <c r="B932" s="46" t="str">
        <f t="shared" si="85"/>
        <v/>
      </c>
      <c r="C932" s="47" t="str">
        <f t="shared" si="86"/>
        <v/>
      </c>
      <c r="D932" s="52" t="str">
        <f t="shared" si="87"/>
        <v/>
      </c>
      <c r="E932" s="53" t="str">
        <f t="shared" si="88"/>
        <v/>
      </c>
      <c r="F932" s="53" t="str">
        <f t="shared" si="89"/>
        <v/>
      </c>
      <c r="G932" s="50"/>
      <c r="H932" s="53">
        <f t="shared" si="84"/>
        <v>0</v>
      </c>
    </row>
    <row r="933" spans="2:8" ht="12.75" hidden="1" customHeight="1">
      <c r="B933" s="46" t="str">
        <f t="shared" si="85"/>
        <v/>
      </c>
      <c r="C933" s="47" t="str">
        <f t="shared" si="86"/>
        <v/>
      </c>
      <c r="D933" s="52" t="str">
        <f t="shared" si="87"/>
        <v/>
      </c>
      <c r="E933" s="53" t="str">
        <f t="shared" si="88"/>
        <v/>
      </c>
      <c r="F933" s="53" t="str">
        <f t="shared" si="89"/>
        <v/>
      </c>
      <c r="G933" s="50"/>
      <c r="H933" s="53">
        <f t="shared" si="84"/>
        <v>0</v>
      </c>
    </row>
    <row r="934" spans="2:8" ht="12.75" hidden="1" customHeight="1">
      <c r="B934" s="46" t="str">
        <f t="shared" si="85"/>
        <v/>
      </c>
      <c r="C934" s="47" t="str">
        <f t="shared" si="86"/>
        <v/>
      </c>
      <c r="D934" s="52" t="str">
        <f t="shared" si="87"/>
        <v/>
      </c>
      <c r="E934" s="53" t="str">
        <f t="shared" si="88"/>
        <v/>
      </c>
      <c r="F934" s="53" t="str">
        <f t="shared" si="89"/>
        <v/>
      </c>
      <c r="G934" s="50"/>
      <c r="H934" s="53">
        <f t="shared" si="84"/>
        <v>0</v>
      </c>
    </row>
    <row r="935" spans="2:8" ht="12.75" hidden="1" customHeight="1">
      <c r="B935" s="46" t="str">
        <f t="shared" si="85"/>
        <v/>
      </c>
      <c r="C935" s="47" t="str">
        <f t="shared" si="86"/>
        <v/>
      </c>
      <c r="D935" s="52" t="str">
        <f t="shared" si="87"/>
        <v/>
      </c>
      <c r="E935" s="53" t="str">
        <f t="shared" si="88"/>
        <v/>
      </c>
      <c r="F935" s="53" t="str">
        <f t="shared" si="89"/>
        <v/>
      </c>
      <c r="G935" s="50"/>
      <c r="H935" s="53">
        <f t="shared" si="84"/>
        <v>0</v>
      </c>
    </row>
    <row r="936" spans="2:8" ht="12.75" hidden="1" customHeight="1">
      <c r="B936" s="46" t="str">
        <f t="shared" si="85"/>
        <v/>
      </c>
      <c r="C936" s="47" t="str">
        <f t="shared" si="86"/>
        <v/>
      </c>
      <c r="D936" s="52" t="str">
        <f t="shared" si="87"/>
        <v/>
      </c>
      <c r="E936" s="53" t="str">
        <f t="shared" si="88"/>
        <v/>
      </c>
      <c r="F936" s="53" t="str">
        <f t="shared" si="89"/>
        <v/>
      </c>
      <c r="G936" s="50"/>
      <c r="H936" s="53">
        <f t="shared" si="84"/>
        <v>0</v>
      </c>
    </row>
    <row r="937" spans="2:8" ht="12.75" hidden="1" customHeight="1">
      <c r="B937" s="46" t="str">
        <f t="shared" si="85"/>
        <v/>
      </c>
      <c r="C937" s="47" t="str">
        <f t="shared" si="86"/>
        <v/>
      </c>
      <c r="D937" s="52" t="str">
        <f t="shared" si="87"/>
        <v/>
      </c>
      <c r="E937" s="53" t="str">
        <f t="shared" si="88"/>
        <v/>
      </c>
      <c r="F937" s="53" t="str">
        <f t="shared" si="89"/>
        <v/>
      </c>
      <c r="G937" s="50"/>
      <c r="H937" s="53">
        <f t="shared" si="84"/>
        <v>0</v>
      </c>
    </row>
    <row r="938" spans="2:8" ht="12.75" hidden="1" customHeight="1">
      <c r="B938" s="46" t="str">
        <f t="shared" si="85"/>
        <v/>
      </c>
      <c r="C938" s="47" t="str">
        <f t="shared" si="86"/>
        <v/>
      </c>
      <c r="D938" s="52" t="str">
        <f t="shared" si="87"/>
        <v/>
      </c>
      <c r="E938" s="53" t="str">
        <f t="shared" si="88"/>
        <v/>
      </c>
      <c r="F938" s="53" t="str">
        <f t="shared" si="89"/>
        <v/>
      </c>
      <c r="G938" s="50"/>
      <c r="H938" s="53">
        <f t="shared" si="84"/>
        <v>0</v>
      </c>
    </row>
    <row r="939" spans="2:8" ht="12.75" hidden="1" customHeight="1">
      <c r="B939" s="46" t="str">
        <f t="shared" si="85"/>
        <v/>
      </c>
      <c r="C939" s="47" t="str">
        <f t="shared" si="86"/>
        <v/>
      </c>
      <c r="D939" s="52" t="str">
        <f t="shared" si="87"/>
        <v/>
      </c>
      <c r="E939" s="53" t="str">
        <f t="shared" si="88"/>
        <v/>
      </c>
      <c r="F939" s="53" t="str">
        <f t="shared" si="89"/>
        <v/>
      </c>
      <c r="G939" s="50"/>
      <c r="H939" s="53">
        <f t="shared" si="84"/>
        <v>0</v>
      </c>
    </row>
    <row r="940" spans="2:8" ht="12.75" hidden="1" customHeight="1">
      <c r="B940" s="46" t="str">
        <f t="shared" si="85"/>
        <v/>
      </c>
      <c r="C940" s="47" t="str">
        <f t="shared" si="86"/>
        <v/>
      </c>
      <c r="D940" s="52" t="str">
        <f t="shared" si="87"/>
        <v/>
      </c>
      <c r="E940" s="53" t="str">
        <f t="shared" si="88"/>
        <v/>
      </c>
      <c r="F940" s="53" t="str">
        <f t="shared" si="89"/>
        <v/>
      </c>
      <c r="G940" s="50"/>
      <c r="H940" s="53">
        <f t="shared" si="84"/>
        <v>0</v>
      </c>
    </row>
    <row r="941" spans="2:8" ht="12.75" hidden="1" customHeight="1">
      <c r="B941" s="46" t="str">
        <f t="shared" si="85"/>
        <v/>
      </c>
      <c r="C941" s="47" t="str">
        <f t="shared" si="86"/>
        <v/>
      </c>
      <c r="D941" s="52" t="str">
        <f t="shared" si="87"/>
        <v/>
      </c>
      <c r="E941" s="53" t="str">
        <f t="shared" si="88"/>
        <v/>
      </c>
      <c r="F941" s="53" t="str">
        <f t="shared" si="89"/>
        <v/>
      </c>
      <c r="G941" s="50"/>
      <c r="H941" s="53">
        <f t="shared" si="84"/>
        <v>0</v>
      </c>
    </row>
    <row r="942" spans="2:8" ht="12.75" hidden="1" customHeight="1">
      <c r="B942" s="46" t="str">
        <f t="shared" si="85"/>
        <v/>
      </c>
      <c r="C942" s="47" t="str">
        <f t="shared" si="86"/>
        <v/>
      </c>
      <c r="D942" s="52" t="str">
        <f t="shared" si="87"/>
        <v/>
      </c>
      <c r="E942" s="53" t="str">
        <f t="shared" si="88"/>
        <v/>
      </c>
      <c r="F942" s="53" t="str">
        <f t="shared" si="89"/>
        <v/>
      </c>
      <c r="G942" s="50"/>
      <c r="H942" s="53">
        <f t="shared" si="84"/>
        <v>0</v>
      </c>
    </row>
    <row r="943" spans="2:8" ht="12.75" hidden="1" customHeight="1">
      <c r="B943" s="46" t="str">
        <f t="shared" si="85"/>
        <v/>
      </c>
      <c r="C943" s="47" t="str">
        <f t="shared" si="86"/>
        <v/>
      </c>
      <c r="D943" s="52" t="str">
        <f t="shared" si="87"/>
        <v/>
      </c>
      <c r="E943" s="53" t="str">
        <f t="shared" si="88"/>
        <v/>
      </c>
      <c r="F943" s="53" t="str">
        <f t="shared" si="89"/>
        <v/>
      </c>
      <c r="G943" s="50"/>
      <c r="H943" s="53">
        <f t="shared" si="84"/>
        <v>0</v>
      </c>
    </row>
    <row r="944" spans="2:8" ht="12.75" hidden="1" customHeight="1">
      <c r="B944" s="46" t="str">
        <f t="shared" si="85"/>
        <v/>
      </c>
      <c r="C944" s="47" t="str">
        <f t="shared" si="86"/>
        <v/>
      </c>
      <c r="D944" s="52" t="str">
        <f t="shared" si="87"/>
        <v/>
      </c>
      <c r="E944" s="53" t="str">
        <f t="shared" si="88"/>
        <v/>
      </c>
      <c r="F944" s="53" t="str">
        <f t="shared" si="89"/>
        <v/>
      </c>
      <c r="G944" s="50"/>
      <c r="H944" s="53">
        <f t="shared" si="84"/>
        <v>0</v>
      </c>
    </row>
    <row r="945" spans="2:8" ht="12.75" hidden="1" customHeight="1">
      <c r="B945" s="46" t="str">
        <f t="shared" si="85"/>
        <v/>
      </c>
      <c r="C945" s="47" t="str">
        <f t="shared" si="86"/>
        <v/>
      </c>
      <c r="D945" s="52" t="str">
        <f t="shared" si="87"/>
        <v/>
      </c>
      <c r="E945" s="53" t="str">
        <f t="shared" si="88"/>
        <v/>
      </c>
      <c r="F945" s="53" t="str">
        <f t="shared" si="89"/>
        <v/>
      </c>
      <c r="G945" s="50"/>
      <c r="H945" s="53">
        <f t="shared" si="84"/>
        <v>0</v>
      </c>
    </row>
    <row r="946" spans="2:8" ht="12.75" hidden="1" customHeight="1">
      <c r="B946" s="46" t="str">
        <f t="shared" si="85"/>
        <v/>
      </c>
      <c r="C946" s="47" t="str">
        <f t="shared" si="86"/>
        <v/>
      </c>
      <c r="D946" s="52" t="str">
        <f t="shared" si="87"/>
        <v/>
      </c>
      <c r="E946" s="53" t="str">
        <f t="shared" si="88"/>
        <v/>
      </c>
      <c r="F946" s="53" t="str">
        <f t="shared" si="89"/>
        <v/>
      </c>
      <c r="G946" s="50"/>
      <c r="H946" s="53">
        <f t="shared" si="84"/>
        <v>0</v>
      </c>
    </row>
    <row r="947" spans="2:8" ht="12.75" hidden="1" customHeight="1">
      <c r="B947" s="46" t="str">
        <f t="shared" si="85"/>
        <v/>
      </c>
      <c r="C947" s="47" t="str">
        <f t="shared" si="86"/>
        <v/>
      </c>
      <c r="D947" s="52" t="str">
        <f t="shared" si="87"/>
        <v/>
      </c>
      <c r="E947" s="53" t="str">
        <f t="shared" si="88"/>
        <v/>
      </c>
      <c r="F947" s="53" t="str">
        <f t="shared" si="89"/>
        <v/>
      </c>
      <c r="G947" s="50"/>
      <c r="H947" s="53">
        <f t="shared" si="84"/>
        <v>0</v>
      </c>
    </row>
    <row r="948" spans="2:8" ht="12.75" hidden="1" customHeight="1">
      <c r="B948" s="46" t="str">
        <f t="shared" si="85"/>
        <v/>
      </c>
      <c r="C948" s="47" t="str">
        <f t="shared" si="86"/>
        <v/>
      </c>
      <c r="D948" s="52" t="str">
        <f t="shared" si="87"/>
        <v/>
      </c>
      <c r="E948" s="53" t="str">
        <f t="shared" si="88"/>
        <v/>
      </c>
      <c r="F948" s="53" t="str">
        <f t="shared" si="89"/>
        <v/>
      </c>
      <c r="G948" s="50"/>
      <c r="H948" s="53">
        <f t="shared" si="84"/>
        <v>0</v>
      </c>
    </row>
    <row r="949" spans="2:8" ht="12.75" hidden="1" customHeight="1">
      <c r="B949" s="46" t="str">
        <f t="shared" si="85"/>
        <v/>
      </c>
      <c r="C949" s="47" t="str">
        <f t="shared" si="86"/>
        <v/>
      </c>
      <c r="D949" s="52" t="str">
        <f t="shared" si="87"/>
        <v/>
      </c>
      <c r="E949" s="53" t="str">
        <f t="shared" si="88"/>
        <v/>
      </c>
      <c r="F949" s="53" t="str">
        <f t="shared" si="89"/>
        <v/>
      </c>
      <c r="G949" s="50"/>
      <c r="H949" s="53">
        <f t="shared" si="84"/>
        <v>0</v>
      </c>
    </row>
    <row r="950" spans="2:8" ht="12.75" hidden="1" customHeight="1">
      <c r="B950" s="46" t="str">
        <f t="shared" si="85"/>
        <v/>
      </c>
      <c r="C950" s="47" t="str">
        <f t="shared" si="86"/>
        <v/>
      </c>
      <c r="D950" s="52" t="str">
        <f t="shared" si="87"/>
        <v/>
      </c>
      <c r="E950" s="53" t="str">
        <f t="shared" si="88"/>
        <v/>
      </c>
      <c r="F950" s="53" t="str">
        <f t="shared" si="89"/>
        <v/>
      </c>
      <c r="G950" s="50"/>
      <c r="H950" s="53">
        <f t="shared" si="84"/>
        <v>0</v>
      </c>
    </row>
    <row r="951" spans="2:8" ht="12.75" hidden="1" customHeight="1">
      <c r="B951" s="46" t="str">
        <f t="shared" si="85"/>
        <v/>
      </c>
      <c r="C951" s="47" t="str">
        <f t="shared" si="86"/>
        <v/>
      </c>
      <c r="D951" s="52" t="str">
        <f t="shared" si="87"/>
        <v/>
      </c>
      <c r="E951" s="53" t="str">
        <f t="shared" si="88"/>
        <v/>
      </c>
      <c r="F951" s="53" t="str">
        <f t="shared" si="89"/>
        <v/>
      </c>
      <c r="G951" s="50"/>
      <c r="H951" s="53">
        <f t="shared" si="84"/>
        <v>0</v>
      </c>
    </row>
    <row r="952" spans="2:8" ht="12.75" hidden="1" customHeight="1">
      <c r="B952" s="46" t="str">
        <f t="shared" si="85"/>
        <v/>
      </c>
      <c r="C952" s="47" t="str">
        <f t="shared" si="86"/>
        <v/>
      </c>
      <c r="D952" s="52" t="str">
        <f t="shared" si="87"/>
        <v/>
      </c>
      <c r="E952" s="53" t="str">
        <f t="shared" si="88"/>
        <v/>
      </c>
      <c r="F952" s="53" t="str">
        <f t="shared" si="89"/>
        <v/>
      </c>
      <c r="G952" s="50"/>
      <c r="H952" s="53">
        <f t="shared" si="84"/>
        <v>0</v>
      </c>
    </row>
    <row r="953" spans="2:8" ht="12.75" hidden="1" customHeight="1">
      <c r="B953" s="46" t="str">
        <f t="shared" si="85"/>
        <v/>
      </c>
      <c r="C953" s="47" t="str">
        <f t="shared" si="86"/>
        <v/>
      </c>
      <c r="D953" s="52" t="str">
        <f t="shared" si="87"/>
        <v/>
      </c>
      <c r="E953" s="53" t="str">
        <f t="shared" si="88"/>
        <v/>
      </c>
      <c r="F953" s="53" t="str">
        <f t="shared" si="89"/>
        <v/>
      </c>
      <c r="G953" s="50"/>
      <c r="H953" s="53">
        <f t="shared" si="84"/>
        <v>0</v>
      </c>
    </row>
    <row r="954" spans="2:8" ht="12.75" hidden="1" customHeight="1">
      <c r="B954" s="46" t="str">
        <f t="shared" si="85"/>
        <v/>
      </c>
      <c r="C954" s="47" t="str">
        <f t="shared" si="86"/>
        <v/>
      </c>
      <c r="D954" s="52" t="str">
        <f t="shared" si="87"/>
        <v/>
      </c>
      <c r="E954" s="53" t="str">
        <f t="shared" si="88"/>
        <v/>
      </c>
      <c r="F954" s="53" t="str">
        <f t="shared" si="89"/>
        <v/>
      </c>
      <c r="G954" s="50"/>
      <c r="H954" s="53">
        <f t="shared" si="84"/>
        <v>0</v>
      </c>
    </row>
    <row r="955" spans="2:8" ht="12.75" hidden="1" customHeight="1">
      <c r="B955" s="46" t="str">
        <f t="shared" si="85"/>
        <v/>
      </c>
      <c r="C955" s="47" t="str">
        <f t="shared" si="86"/>
        <v/>
      </c>
      <c r="D955" s="52" t="str">
        <f t="shared" si="87"/>
        <v/>
      </c>
      <c r="E955" s="53" t="str">
        <f t="shared" si="88"/>
        <v/>
      </c>
      <c r="F955" s="53" t="str">
        <f t="shared" si="89"/>
        <v/>
      </c>
      <c r="G955" s="50"/>
      <c r="H955" s="53">
        <f t="shared" si="84"/>
        <v>0</v>
      </c>
    </row>
    <row r="956" spans="2:8" ht="12.75" hidden="1" customHeight="1">
      <c r="B956" s="46" t="str">
        <f t="shared" si="85"/>
        <v/>
      </c>
      <c r="C956" s="47" t="str">
        <f t="shared" si="86"/>
        <v/>
      </c>
      <c r="D956" s="52" t="str">
        <f t="shared" si="87"/>
        <v/>
      </c>
      <c r="E956" s="53" t="str">
        <f t="shared" si="88"/>
        <v/>
      </c>
      <c r="F956" s="53" t="str">
        <f t="shared" si="89"/>
        <v/>
      </c>
      <c r="G956" s="50"/>
      <c r="H956" s="53">
        <f t="shared" si="84"/>
        <v>0</v>
      </c>
    </row>
    <row r="957" spans="2:8" ht="12.75" hidden="1" customHeight="1">
      <c r="B957" s="46" t="str">
        <f t="shared" si="85"/>
        <v/>
      </c>
      <c r="C957" s="47" t="str">
        <f t="shared" si="86"/>
        <v/>
      </c>
      <c r="D957" s="52" t="str">
        <f t="shared" si="87"/>
        <v/>
      </c>
      <c r="E957" s="53" t="str">
        <f t="shared" si="88"/>
        <v/>
      </c>
      <c r="F957" s="53" t="str">
        <f t="shared" si="89"/>
        <v/>
      </c>
      <c r="G957" s="50"/>
      <c r="H957" s="53">
        <f t="shared" si="84"/>
        <v>0</v>
      </c>
    </row>
    <row r="958" spans="2:8" ht="12.75" hidden="1" customHeight="1">
      <c r="B958" s="46" t="str">
        <f t="shared" si="85"/>
        <v/>
      </c>
      <c r="C958" s="47" t="str">
        <f t="shared" si="86"/>
        <v/>
      </c>
      <c r="D958" s="52" t="str">
        <f t="shared" si="87"/>
        <v/>
      </c>
      <c r="E958" s="53" t="str">
        <f t="shared" si="88"/>
        <v/>
      </c>
      <c r="F958" s="53" t="str">
        <f t="shared" si="89"/>
        <v/>
      </c>
      <c r="G958" s="50"/>
      <c r="H958" s="53">
        <f t="shared" si="84"/>
        <v>0</v>
      </c>
    </row>
    <row r="959" spans="2:8" ht="12.75" hidden="1" customHeight="1">
      <c r="B959" s="46" t="str">
        <f t="shared" si="85"/>
        <v/>
      </c>
      <c r="C959" s="47" t="str">
        <f t="shared" si="86"/>
        <v/>
      </c>
      <c r="D959" s="52" t="str">
        <f t="shared" si="87"/>
        <v/>
      </c>
      <c r="E959" s="53" t="str">
        <f t="shared" si="88"/>
        <v/>
      </c>
      <c r="F959" s="53" t="str">
        <f t="shared" si="89"/>
        <v/>
      </c>
      <c r="G959" s="50"/>
      <c r="H959" s="53">
        <f t="shared" si="84"/>
        <v>0</v>
      </c>
    </row>
    <row r="960" spans="2:8" ht="12.75" hidden="1" customHeight="1">
      <c r="B960" s="46" t="str">
        <f t="shared" si="85"/>
        <v/>
      </c>
      <c r="C960" s="47" t="str">
        <f t="shared" si="86"/>
        <v/>
      </c>
      <c r="D960" s="52" t="str">
        <f t="shared" si="87"/>
        <v/>
      </c>
      <c r="E960" s="53" t="str">
        <f t="shared" si="88"/>
        <v/>
      </c>
      <c r="F960" s="53" t="str">
        <f t="shared" si="89"/>
        <v/>
      </c>
      <c r="G960" s="50"/>
      <c r="H960" s="53">
        <f t="shared" si="84"/>
        <v>0</v>
      </c>
    </row>
    <row r="961" spans="2:8" ht="12.75" hidden="1" customHeight="1">
      <c r="B961" s="46" t="str">
        <f t="shared" si="85"/>
        <v/>
      </c>
      <c r="C961" s="47" t="str">
        <f t="shared" si="86"/>
        <v/>
      </c>
      <c r="D961" s="52" t="str">
        <f t="shared" si="87"/>
        <v/>
      </c>
      <c r="E961" s="53" t="str">
        <f t="shared" si="88"/>
        <v/>
      </c>
      <c r="F961" s="53" t="str">
        <f t="shared" si="89"/>
        <v/>
      </c>
      <c r="G961" s="50"/>
      <c r="H961" s="53">
        <f t="shared" si="84"/>
        <v>0</v>
      </c>
    </row>
    <row r="962" spans="2:8" ht="12.75" hidden="1" customHeight="1">
      <c r="B962" s="46" t="str">
        <f t="shared" si="85"/>
        <v/>
      </c>
      <c r="C962" s="47" t="str">
        <f t="shared" si="86"/>
        <v/>
      </c>
      <c r="D962" s="52" t="str">
        <f t="shared" si="87"/>
        <v/>
      </c>
      <c r="E962" s="53" t="str">
        <f t="shared" si="88"/>
        <v/>
      </c>
      <c r="F962" s="53" t="str">
        <f t="shared" si="89"/>
        <v/>
      </c>
      <c r="G962" s="50"/>
      <c r="H962" s="53">
        <f t="shared" si="84"/>
        <v>0</v>
      </c>
    </row>
    <row r="963" spans="2:8" ht="12.75" hidden="1" customHeight="1">
      <c r="B963" s="46" t="str">
        <f t="shared" si="85"/>
        <v/>
      </c>
      <c r="C963" s="47" t="str">
        <f t="shared" si="86"/>
        <v/>
      </c>
      <c r="D963" s="52" t="str">
        <f t="shared" si="87"/>
        <v/>
      </c>
      <c r="E963" s="53" t="str">
        <f t="shared" si="88"/>
        <v/>
      </c>
      <c r="F963" s="53" t="str">
        <f t="shared" si="89"/>
        <v/>
      </c>
      <c r="G963" s="50"/>
      <c r="H963" s="53">
        <f t="shared" si="84"/>
        <v>0</v>
      </c>
    </row>
    <row r="964" spans="2:8" ht="12.75" hidden="1" customHeight="1">
      <c r="B964" s="46" t="str">
        <f t="shared" si="85"/>
        <v/>
      </c>
      <c r="C964" s="47" t="str">
        <f t="shared" si="86"/>
        <v/>
      </c>
      <c r="D964" s="52" t="str">
        <f t="shared" si="87"/>
        <v/>
      </c>
      <c r="E964" s="53" t="str">
        <f t="shared" si="88"/>
        <v/>
      </c>
      <c r="F964" s="53" t="str">
        <f t="shared" si="89"/>
        <v/>
      </c>
      <c r="G964" s="50"/>
      <c r="H964" s="53">
        <f t="shared" si="84"/>
        <v>0</v>
      </c>
    </row>
    <row r="965" spans="2:8" ht="12.75" hidden="1" customHeight="1">
      <c r="B965" s="46" t="str">
        <f t="shared" si="85"/>
        <v/>
      </c>
      <c r="C965" s="47" t="str">
        <f t="shared" si="86"/>
        <v/>
      </c>
      <c r="D965" s="52" t="str">
        <f t="shared" si="87"/>
        <v/>
      </c>
      <c r="E965" s="53" t="str">
        <f t="shared" si="88"/>
        <v/>
      </c>
      <c r="F965" s="53" t="str">
        <f t="shared" si="89"/>
        <v/>
      </c>
      <c r="G965" s="50"/>
      <c r="H965" s="53">
        <f t="shared" si="84"/>
        <v>0</v>
      </c>
    </row>
    <row r="966" spans="2:8" ht="12.75" hidden="1" customHeight="1">
      <c r="B966" s="46" t="str">
        <f t="shared" si="85"/>
        <v/>
      </c>
      <c r="C966" s="47" t="str">
        <f t="shared" si="86"/>
        <v/>
      </c>
      <c r="D966" s="52" t="str">
        <f t="shared" si="87"/>
        <v/>
      </c>
      <c r="E966" s="53" t="str">
        <f t="shared" si="88"/>
        <v/>
      </c>
      <c r="F966" s="53" t="str">
        <f t="shared" si="89"/>
        <v/>
      </c>
      <c r="G966" s="50"/>
      <c r="H966" s="53">
        <f t="shared" si="84"/>
        <v>0</v>
      </c>
    </row>
    <row r="967" spans="2:8" ht="12.75" hidden="1" customHeight="1">
      <c r="B967" s="46" t="str">
        <f t="shared" si="85"/>
        <v/>
      </c>
      <c r="C967" s="47" t="str">
        <f t="shared" si="86"/>
        <v/>
      </c>
      <c r="D967" s="52" t="str">
        <f t="shared" si="87"/>
        <v/>
      </c>
      <c r="E967" s="53" t="str">
        <f t="shared" si="88"/>
        <v/>
      </c>
      <c r="F967" s="53" t="str">
        <f t="shared" si="89"/>
        <v/>
      </c>
      <c r="G967" s="50"/>
      <c r="H967" s="53">
        <f t="shared" si="84"/>
        <v>0</v>
      </c>
    </row>
    <row r="968" spans="2:8" ht="12.75" hidden="1" customHeight="1">
      <c r="B968" s="46" t="str">
        <f t="shared" si="85"/>
        <v/>
      </c>
      <c r="C968" s="47" t="str">
        <f t="shared" si="86"/>
        <v/>
      </c>
      <c r="D968" s="52" t="str">
        <f t="shared" si="87"/>
        <v/>
      </c>
      <c r="E968" s="53" t="str">
        <f t="shared" si="88"/>
        <v/>
      </c>
      <c r="F968" s="53" t="str">
        <f t="shared" si="89"/>
        <v/>
      </c>
      <c r="G968" s="50"/>
      <c r="H968" s="53">
        <f t="shared" si="84"/>
        <v>0</v>
      </c>
    </row>
    <row r="969" spans="2:8" ht="12.75" hidden="1" customHeight="1">
      <c r="B969" s="46" t="str">
        <f t="shared" si="85"/>
        <v/>
      </c>
      <c r="C969" s="47" t="str">
        <f t="shared" si="86"/>
        <v/>
      </c>
      <c r="D969" s="52" t="str">
        <f t="shared" si="87"/>
        <v/>
      </c>
      <c r="E969" s="53" t="str">
        <f t="shared" si="88"/>
        <v/>
      </c>
      <c r="F969" s="53" t="str">
        <f t="shared" si="89"/>
        <v/>
      </c>
      <c r="G969" s="50"/>
      <c r="H969" s="53">
        <f t="shared" si="84"/>
        <v>0</v>
      </c>
    </row>
    <row r="970" spans="2:8" ht="12.75" hidden="1" customHeight="1">
      <c r="B970" s="46" t="str">
        <f t="shared" si="85"/>
        <v/>
      </c>
      <c r="C970" s="47" t="str">
        <f t="shared" si="86"/>
        <v/>
      </c>
      <c r="D970" s="52" t="str">
        <f t="shared" si="87"/>
        <v/>
      </c>
      <c r="E970" s="53" t="str">
        <f t="shared" si="88"/>
        <v/>
      </c>
      <c r="F970" s="53" t="str">
        <f t="shared" si="89"/>
        <v/>
      </c>
      <c r="G970" s="50"/>
      <c r="H970" s="53">
        <f t="shared" si="84"/>
        <v>0</v>
      </c>
    </row>
    <row r="971" spans="2:8" ht="12.75" hidden="1" customHeight="1">
      <c r="B971" s="46" t="str">
        <f t="shared" si="85"/>
        <v/>
      </c>
      <c r="C971" s="47" t="str">
        <f t="shared" si="86"/>
        <v/>
      </c>
      <c r="D971" s="52" t="str">
        <f t="shared" si="87"/>
        <v/>
      </c>
      <c r="E971" s="53" t="str">
        <f t="shared" si="88"/>
        <v/>
      </c>
      <c r="F971" s="53" t="str">
        <f t="shared" si="89"/>
        <v/>
      </c>
      <c r="G971" s="50"/>
      <c r="H971" s="53">
        <f t="shared" si="84"/>
        <v>0</v>
      </c>
    </row>
    <row r="972" spans="2:8" ht="12.75" hidden="1" customHeight="1">
      <c r="B972" s="46" t="str">
        <f t="shared" si="85"/>
        <v/>
      </c>
      <c r="C972" s="47" t="str">
        <f t="shared" si="86"/>
        <v/>
      </c>
      <c r="D972" s="52" t="str">
        <f t="shared" si="87"/>
        <v/>
      </c>
      <c r="E972" s="53" t="str">
        <f t="shared" si="88"/>
        <v/>
      </c>
      <c r="F972" s="53" t="str">
        <f t="shared" si="89"/>
        <v/>
      </c>
      <c r="G972" s="50"/>
      <c r="H972" s="53">
        <f t="shared" si="84"/>
        <v>0</v>
      </c>
    </row>
    <row r="973" spans="2:8" ht="12.75" hidden="1" customHeight="1">
      <c r="B973" s="46" t="str">
        <f t="shared" si="85"/>
        <v/>
      </c>
      <c r="C973" s="47" t="str">
        <f t="shared" si="86"/>
        <v/>
      </c>
      <c r="D973" s="52" t="str">
        <f t="shared" si="87"/>
        <v/>
      </c>
      <c r="E973" s="53" t="str">
        <f t="shared" si="88"/>
        <v/>
      </c>
      <c r="F973" s="53" t="str">
        <f t="shared" si="89"/>
        <v/>
      </c>
      <c r="G973" s="50"/>
      <c r="H973" s="53">
        <f t="shared" si="84"/>
        <v>0</v>
      </c>
    </row>
    <row r="974" spans="2:8" ht="12.75" hidden="1" customHeight="1">
      <c r="B974" s="46" t="str">
        <f t="shared" si="85"/>
        <v/>
      </c>
      <c r="C974" s="47" t="str">
        <f t="shared" si="86"/>
        <v/>
      </c>
      <c r="D974" s="52" t="str">
        <f t="shared" si="87"/>
        <v/>
      </c>
      <c r="E974" s="53" t="str">
        <f t="shared" si="88"/>
        <v/>
      </c>
      <c r="F974" s="53" t="str">
        <f t="shared" si="89"/>
        <v/>
      </c>
      <c r="G974" s="50"/>
      <c r="H974" s="53">
        <f t="shared" si="84"/>
        <v>0</v>
      </c>
    </row>
    <row r="975" spans="2:8" ht="12.75" hidden="1" customHeight="1">
      <c r="B975" s="46" t="str">
        <f t="shared" si="85"/>
        <v/>
      </c>
      <c r="C975" s="47" t="str">
        <f t="shared" si="86"/>
        <v/>
      </c>
      <c r="D975" s="52" t="str">
        <f t="shared" si="87"/>
        <v/>
      </c>
      <c r="E975" s="53" t="str">
        <f t="shared" si="88"/>
        <v/>
      </c>
      <c r="F975" s="53" t="str">
        <f t="shared" si="89"/>
        <v/>
      </c>
      <c r="G975" s="50"/>
      <c r="H975" s="53">
        <f t="shared" si="84"/>
        <v>0</v>
      </c>
    </row>
    <row r="976" spans="2:8" ht="12.75" hidden="1" customHeight="1">
      <c r="B976" s="46" t="str">
        <f t="shared" si="85"/>
        <v/>
      </c>
      <c r="C976" s="47" t="str">
        <f t="shared" si="86"/>
        <v/>
      </c>
      <c r="D976" s="52" t="str">
        <f t="shared" si="87"/>
        <v/>
      </c>
      <c r="E976" s="53" t="str">
        <f t="shared" si="88"/>
        <v/>
      </c>
      <c r="F976" s="53" t="str">
        <f t="shared" si="89"/>
        <v/>
      </c>
      <c r="G976" s="50"/>
      <c r="H976" s="53">
        <f t="shared" si="84"/>
        <v>0</v>
      </c>
    </row>
    <row r="977" spans="2:8" ht="12.75" hidden="1" customHeight="1">
      <c r="B977" s="46" t="str">
        <f t="shared" si="85"/>
        <v/>
      </c>
      <c r="C977" s="47" t="str">
        <f t="shared" si="86"/>
        <v/>
      </c>
      <c r="D977" s="52" t="str">
        <f t="shared" si="87"/>
        <v/>
      </c>
      <c r="E977" s="53" t="str">
        <f t="shared" si="88"/>
        <v/>
      </c>
      <c r="F977" s="53" t="str">
        <f t="shared" si="89"/>
        <v/>
      </c>
      <c r="G977" s="50"/>
      <c r="H977" s="53">
        <f t="shared" si="84"/>
        <v>0</v>
      </c>
    </row>
    <row r="978" spans="2:8" ht="12.75" hidden="1" customHeight="1">
      <c r="B978" s="46" t="str">
        <f t="shared" si="85"/>
        <v/>
      </c>
      <c r="C978" s="47" t="str">
        <f t="shared" si="86"/>
        <v/>
      </c>
      <c r="D978" s="52" t="str">
        <f t="shared" si="87"/>
        <v/>
      </c>
      <c r="E978" s="53" t="str">
        <f t="shared" si="88"/>
        <v/>
      </c>
      <c r="F978" s="53" t="str">
        <f t="shared" si="89"/>
        <v/>
      </c>
      <c r="G978" s="50"/>
      <c r="H978" s="53">
        <f t="shared" si="84"/>
        <v>0</v>
      </c>
    </row>
    <row r="979" spans="2:8" ht="12.75" hidden="1" customHeight="1">
      <c r="B979" s="46" t="str">
        <f t="shared" si="85"/>
        <v/>
      </c>
      <c r="C979" s="47" t="str">
        <f t="shared" si="86"/>
        <v/>
      </c>
      <c r="D979" s="52" t="str">
        <f t="shared" si="87"/>
        <v/>
      </c>
      <c r="E979" s="53" t="str">
        <f t="shared" si="88"/>
        <v/>
      </c>
      <c r="F979" s="53" t="str">
        <f t="shared" si="89"/>
        <v/>
      </c>
      <c r="G979" s="50"/>
      <c r="H979" s="53">
        <f t="shared" si="84"/>
        <v>0</v>
      </c>
    </row>
    <row r="980" spans="2:8" ht="12.75" hidden="1" customHeight="1">
      <c r="B980" s="46" t="str">
        <f t="shared" si="85"/>
        <v/>
      </c>
      <c r="C980" s="47" t="str">
        <f t="shared" si="86"/>
        <v/>
      </c>
      <c r="D980" s="52" t="str">
        <f t="shared" si="87"/>
        <v/>
      </c>
      <c r="E980" s="53" t="str">
        <f t="shared" si="88"/>
        <v/>
      </c>
      <c r="F980" s="53" t="str">
        <f t="shared" si="89"/>
        <v/>
      </c>
      <c r="G980" s="50"/>
      <c r="H980" s="53">
        <f t="shared" si="84"/>
        <v>0</v>
      </c>
    </row>
    <row r="981" spans="2:8" ht="12.75" hidden="1" customHeight="1">
      <c r="B981" s="46" t="str">
        <f t="shared" si="85"/>
        <v/>
      </c>
      <c r="C981" s="47" t="str">
        <f t="shared" si="86"/>
        <v/>
      </c>
      <c r="D981" s="52" t="str">
        <f t="shared" si="87"/>
        <v/>
      </c>
      <c r="E981" s="53" t="str">
        <f t="shared" si="88"/>
        <v/>
      </c>
      <c r="F981" s="53" t="str">
        <f t="shared" si="89"/>
        <v/>
      </c>
      <c r="G981" s="50"/>
      <c r="H981" s="53">
        <f t="shared" si="84"/>
        <v>0</v>
      </c>
    </row>
    <row r="982" spans="2:8" ht="12.75" hidden="1" customHeight="1">
      <c r="B982" s="46" t="str">
        <f t="shared" si="85"/>
        <v/>
      </c>
      <c r="C982" s="47" t="str">
        <f t="shared" si="86"/>
        <v/>
      </c>
      <c r="D982" s="52" t="str">
        <f t="shared" si="87"/>
        <v/>
      </c>
      <c r="E982" s="53" t="str">
        <f t="shared" si="88"/>
        <v/>
      </c>
      <c r="F982" s="53" t="str">
        <f t="shared" si="89"/>
        <v/>
      </c>
      <c r="G982" s="50"/>
      <c r="H982" s="53">
        <f t="shared" si="84"/>
        <v>0</v>
      </c>
    </row>
    <row r="983" spans="2:8" ht="12.75" hidden="1" customHeight="1">
      <c r="B983" s="46" t="str">
        <f t="shared" si="85"/>
        <v/>
      </c>
      <c r="C983" s="47" t="str">
        <f t="shared" si="86"/>
        <v/>
      </c>
      <c r="D983" s="52" t="str">
        <f t="shared" si="87"/>
        <v/>
      </c>
      <c r="E983" s="53" t="str">
        <f t="shared" si="88"/>
        <v/>
      </c>
      <c r="F983" s="53" t="str">
        <f t="shared" si="89"/>
        <v/>
      </c>
      <c r="G983" s="50"/>
      <c r="H983" s="53">
        <f t="shared" si="84"/>
        <v>0</v>
      </c>
    </row>
    <row r="984" spans="2:8" ht="12.75" hidden="1" customHeight="1">
      <c r="B984" s="46" t="str">
        <f t="shared" si="85"/>
        <v/>
      </c>
      <c r="C984" s="47" t="str">
        <f t="shared" si="86"/>
        <v/>
      </c>
      <c r="D984" s="52" t="str">
        <f t="shared" si="87"/>
        <v/>
      </c>
      <c r="E984" s="53" t="str">
        <f t="shared" si="88"/>
        <v/>
      </c>
      <c r="F984" s="53" t="str">
        <f t="shared" si="89"/>
        <v/>
      </c>
      <c r="G984" s="50"/>
      <c r="H984" s="53">
        <f t="shared" si="84"/>
        <v>0</v>
      </c>
    </row>
    <row r="985" spans="2:8" ht="12.75" hidden="1" customHeight="1">
      <c r="B985" s="46" t="str">
        <f t="shared" si="85"/>
        <v/>
      </c>
      <c r="C985" s="47" t="str">
        <f t="shared" si="86"/>
        <v/>
      </c>
      <c r="D985" s="52" t="str">
        <f t="shared" si="87"/>
        <v/>
      </c>
      <c r="E985" s="53" t="str">
        <f t="shared" si="88"/>
        <v/>
      </c>
      <c r="F985" s="53" t="str">
        <f t="shared" si="89"/>
        <v/>
      </c>
      <c r="G985" s="50"/>
      <c r="H985" s="53">
        <f t="shared" ref="H985:H1048" si="90">IF(B985="",0,ROUND(H984-E985-G985,2))</f>
        <v>0</v>
      </c>
    </row>
    <row r="986" spans="2:8" ht="12.75" hidden="1" customHeight="1">
      <c r="B986" s="46" t="str">
        <f t="shared" ref="B986:B1049" si="91">IF(B985&lt;$D$16,IF(H985&gt;0,B985+1,""),"")</f>
        <v/>
      </c>
      <c r="C986" s="47" t="str">
        <f t="shared" ref="C986:C1049" si="92">IF(B986="","",IF(B986&lt;=$D$16,IF(payments_per_year=26,DATE(YEAR(start_date),MONTH(start_date),DAY(start_date)+14*B986),IF(payments_per_year=52,DATE(YEAR(start_date),MONTH(start_date),DAY(start_date)+7*B986),DATE(YEAR(start_date),MONTH(start_date)+B986*12/$D$11,DAY(start_date)))),""))</f>
        <v/>
      </c>
      <c r="D986" s="52" t="str">
        <f t="shared" ref="D986:D1049" si="93">IF(C986="","",IF($D$15+F986&gt;H985,ROUND(H985+F986,2),$D$15))</f>
        <v/>
      </c>
      <c r="E986" s="53" t="str">
        <f t="shared" ref="E986:E1049" si="94">IF(C986="","",D986-F986)</f>
        <v/>
      </c>
      <c r="F986" s="53" t="str">
        <f t="shared" ref="F986:F1049" si="95">IF(C986="","",ROUND(H985*$D$9/payments_per_year,2))</f>
        <v/>
      </c>
      <c r="G986" s="50"/>
      <c r="H986" s="53">
        <f t="shared" si="90"/>
        <v>0</v>
      </c>
    </row>
    <row r="987" spans="2:8" ht="12.75" hidden="1" customHeight="1">
      <c r="B987" s="46" t="str">
        <f t="shared" si="91"/>
        <v/>
      </c>
      <c r="C987" s="47" t="str">
        <f t="shared" si="92"/>
        <v/>
      </c>
      <c r="D987" s="52" t="str">
        <f t="shared" si="93"/>
        <v/>
      </c>
      <c r="E987" s="53" t="str">
        <f t="shared" si="94"/>
        <v/>
      </c>
      <c r="F987" s="53" t="str">
        <f t="shared" si="95"/>
        <v/>
      </c>
      <c r="G987" s="50"/>
      <c r="H987" s="53">
        <f t="shared" si="90"/>
        <v>0</v>
      </c>
    </row>
    <row r="988" spans="2:8" ht="12.75" hidden="1" customHeight="1">
      <c r="B988" s="46" t="str">
        <f t="shared" si="91"/>
        <v/>
      </c>
      <c r="C988" s="47" t="str">
        <f t="shared" si="92"/>
        <v/>
      </c>
      <c r="D988" s="52" t="str">
        <f t="shared" si="93"/>
        <v/>
      </c>
      <c r="E988" s="53" t="str">
        <f t="shared" si="94"/>
        <v/>
      </c>
      <c r="F988" s="53" t="str">
        <f t="shared" si="95"/>
        <v/>
      </c>
      <c r="G988" s="50"/>
      <c r="H988" s="53">
        <f t="shared" si="90"/>
        <v>0</v>
      </c>
    </row>
    <row r="989" spans="2:8" ht="12.75" hidden="1" customHeight="1">
      <c r="B989" s="46" t="str">
        <f t="shared" si="91"/>
        <v/>
      </c>
      <c r="C989" s="47" t="str">
        <f t="shared" si="92"/>
        <v/>
      </c>
      <c r="D989" s="52" t="str">
        <f t="shared" si="93"/>
        <v/>
      </c>
      <c r="E989" s="53" t="str">
        <f t="shared" si="94"/>
        <v/>
      </c>
      <c r="F989" s="53" t="str">
        <f t="shared" si="95"/>
        <v/>
      </c>
      <c r="G989" s="50"/>
      <c r="H989" s="53">
        <f t="shared" si="90"/>
        <v>0</v>
      </c>
    </row>
    <row r="990" spans="2:8" ht="12.75" hidden="1" customHeight="1">
      <c r="B990" s="46" t="str">
        <f t="shared" si="91"/>
        <v/>
      </c>
      <c r="C990" s="47" t="str">
        <f t="shared" si="92"/>
        <v/>
      </c>
      <c r="D990" s="52" t="str">
        <f t="shared" si="93"/>
        <v/>
      </c>
      <c r="E990" s="53" t="str">
        <f t="shared" si="94"/>
        <v/>
      </c>
      <c r="F990" s="53" t="str">
        <f t="shared" si="95"/>
        <v/>
      </c>
      <c r="G990" s="50"/>
      <c r="H990" s="53">
        <f t="shared" si="90"/>
        <v>0</v>
      </c>
    </row>
    <row r="991" spans="2:8" ht="12.75" hidden="1" customHeight="1">
      <c r="B991" s="46" t="str">
        <f t="shared" si="91"/>
        <v/>
      </c>
      <c r="C991" s="47" t="str">
        <f t="shared" si="92"/>
        <v/>
      </c>
      <c r="D991" s="52" t="str">
        <f t="shared" si="93"/>
        <v/>
      </c>
      <c r="E991" s="53" t="str">
        <f t="shared" si="94"/>
        <v/>
      </c>
      <c r="F991" s="53" t="str">
        <f t="shared" si="95"/>
        <v/>
      </c>
      <c r="G991" s="50"/>
      <c r="H991" s="53">
        <f t="shared" si="90"/>
        <v>0</v>
      </c>
    </row>
    <row r="992" spans="2:8" ht="12.75" hidden="1" customHeight="1">
      <c r="B992" s="46" t="str">
        <f t="shared" si="91"/>
        <v/>
      </c>
      <c r="C992" s="47" t="str">
        <f t="shared" si="92"/>
        <v/>
      </c>
      <c r="D992" s="52" t="str">
        <f t="shared" si="93"/>
        <v/>
      </c>
      <c r="E992" s="53" t="str">
        <f t="shared" si="94"/>
        <v/>
      </c>
      <c r="F992" s="53" t="str">
        <f t="shared" si="95"/>
        <v/>
      </c>
      <c r="G992" s="50"/>
      <c r="H992" s="53">
        <f t="shared" si="90"/>
        <v>0</v>
      </c>
    </row>
    <row r="993" spans="2:8" ht="12.75" hidden="1" customHeight="1">
      <c r="B993" s="46" t="str">
        <f t="shared" si="91"/>
        <v/>
      </c>
      <c r="C993" s="47" t="str">
        <f t="shared" si="92"/>
        <v/>
      </c>
      <c r="D993" s="52" t="str">
        <f t="shared" si="93"/>
        <v/>
      </c>
      <c r="E993" s="53" t="str">
        <f t="shared" si="94"/>
        <v/>
      </c>
      <c r="F993" s="53" t="str">
        <f t="shared" si="95"/>
        <v/>
      </c>
      <c r="G993" s="50"/>
      <c r="H993" s="53">
        <f t="shared" si="90"/>
        <v>0</v>
      </c>
    </row>
    <row r="994" spans="2:8" ht="12.75" hidden="1" customHeight="1">
      <c r="B994" s="46" t="str">
        <f t="shared" si="91"/>
        <v/>
      </c>
      <c r="C994" s="47" t="str">
        <f t="shared" si="92"/>
        <v/>
      </c>
      <c r="D994" s="52" t="str">
        <f t="shared" si="93"/>
        <v/>
      </c>
      <c r="E994" s="53" t="str">
        <f t="shared" si="94"/>
        <v/>
      </c>
      <c r="F994" s="53" t="str">
        <f t="shared" si="95"/>
        <v/>
      </c>
      <c r="G994" s="50"/>
      <c r="H994" s="53">
        <f t="shared" si="90"/>
        <v>0</v>
      </c>
    </row>
    <row r="995" spans="2:8" ht="12.75" hidden="1" customHeight="1">
      <c r="B995" s="46" t="str">
        <f t="shared" si="91"/>
        <v/>
      </c>
      <c r="C995" s="47" t="str">
        <f t="shared" si="92"/>
        <v/>
      </c>
      <c r="D995" s="52" t="str">
        <f t="shared" si="93"/>
        <v/>
      </c>
      <c r="E995" s="53" t="str">
        <f t="shared" si="94"/>
        <v/>
      </c>
      <c r="F995" s="53" t="str">
        <f t="shared" si="95"/>
        <v/>
      </c>
      <c r="G995" s="50"/>
      <c r="H995" s="53">
        <f t="shared" si="90"/>
        <v>0</v>
      </c>
    </row>
    <row r="996" spans="2:8" ht="12.75" hidden="1" customHeight="1">
      <c r="B996" s="46" t="str">
        <f t="shared" si="91"/>
        <v/>
      </c>
      <c r="C996" s="47" t="str">
        <f t="shared" si="92"/>
        <v/>
      </c>
      <c r="D996" s="52" t="str">
        <f t="shared" si="93"/>
        <v/>
      </c>
      <c r="E996" s="53" t="str">
        <f t="shared" si="94"/>
        <v/>
      </c>
      <c r="F996" s="53" t="str">
        <f t="shared" si="95"/>
        <v/>
      </c>
      <c r="G996" s="50"/>
      <c r="H996" s="53">
        <f t="shared" si="90"/>
        <v>0</v>
      </c>
    </row>
    <row r="997" spans="2:8" ht="12.75" hidden="1" customHeight="1">
      <c r="B997" s="46" t="str">
        <f t="shared" si="91"/>
        <v/>
      </c>
      <c r="C997" s="47" t="str">
        <f t="shared" si="92"/>
        <v/>
      </c>
      <c r="D997" s="52" t="str">
        <f t="shared" si="93"/>
        <v/>
      </c>
      <c r="E997" s="53" t="str">
        <f t="shared" si="94"/>
        <v/>
      </c>
      <c r="F997" s="53" t="str">
        <f t="shared" si="95"/>
        <v/>
      </c>
      <c r="G997" s="50"/>
      <c r="H997" s="53">
        <f t="shared" si="90"/>
        <v>0</v>
      </c>
    </row>
    <row r="998" spans="2:8" ht="12.75" hidden="1" customHeight="1">
      <c r="B998" s="46" t="str">
        <f t="shared" si="91"/>
        <v/>
      </c>
      <c r="C998" s="47" t="str">
        <f t="shared" si="92"/>
        <v/>
      </c>
      <c r="D998" s="52" t="str">
        <f t="shared" si="93"/>
        <v/>
      </c>
      <c r="E998" s="53" t="str">
        <f t="shared" si="94"/>
        <v/>
      </c>
      <c r="F998" s="53" t="str">
        <f t="shared" si="95"/>
        <v/>
      </c>
      <c r="G998" s="50"/>
      <c r="H998" s="53">
        <f t="shared" si="90"/>
        <v>0</v>
      </c>
    </row>
    <row r="999" spans="2:8" ht="12.75" hidden="1" customHeight="1">
      <c r="B999" s="46" t="str">
        <f t="shared" si="91"/>
        <v/>
      </c>
      <c r="C999" s="47" t="str">
        <f t="shared" si="92"/>
        <v/>
      </c>
      <c r="D999" s="52" t="str">
        <f t="shared" si="93"/>
        <v/>
      </c>
      <c r="E999" s="53" t="str">
        <f t="shared" si="94"/>
        <v/>
      </c>
      <c r="F999" s="53" t="str">
        <f t="shared" si="95"/>
        <v/>
      </c>
      <c r="G999" s="50"/>
      <c r="H999" s="53">
        <f t="shared" si="90"/>
        <v>0</v>
      </c>
    </row>
    <row r="1000" spans="2:8" ht="12.75" hidden="1" customHeight="1">
      <c r="B1000" s="46" t="str">
        <f t="shared" si="91"/>
        <v/>
      </c>
      <c r="C1000" s="47" t="str">
        <f t="shared" si="92"/>
        <v/>
      </c>
      <c r="D1000" s="52" t="str">
        <f t="shared" si="93"/>
        <v/>
      </c>
      <c r="E1000" s="53" t="str">
        <f t="shared" si="94"/>
        <v/>
      </c>
      <c r="F1000" s="53" t="str">
        <f t="shared" si="95"/>
        <v/>
      </c>
      <c r="G1000" s="50"/>
      <c r="H1000" s="53">
        <f t="shared" si="90"/>
        <v>0</v>
      </c>
    </row>
    <row r="1001" spans="2:8" ht="12.75" hidden="1" customHeight="1">
      <c r="B1001" s="46" t="str">
        <f t="shared" si="91"/>
        <v/>
      </c>
      <c r="C1001" s="47" t="str">
        <f t="shared" si="92"/>
        <v/>
      </c>
      <c r="D1001" s="52" t="str">
        <f t="shared" si="93"/>
        <v/>
      </c>
      <c r="E1001" s="53" t="str">
        <f t="shared" si="94"/>
        <v/>
      </c>
      <c r="F1001" s="53" t="str">
        <f t="shared" si="95"/>
        <v/>
      </c>
      <c r="G1001" s="50"/>
      <c r="H1001" s="53">
        <f t="shared" si="90"/>
        <v>0</v>
      </c>
    </row>
    <row r="1002" spans="2:8" ht="12.75" hidden="1" customHeight="1">
      <c r="B1002" s="46" t="str">
        <f t="shared" si="91"/>
        <v/>
      </c>
      <c r="C1002" s="47" t="str">
        <f t="shared" si="92"/>
        <v/>
      </c>
      <c r="D1002" s="52" t="str">
        <f t="shared" si="93"/>
        <v/>
      </c>
      <c r="E1002" s="53" t="str">
        <f t="shared" si="94"/>
        <v/>
      </c>
      <c r="F1002" s="53" t="str">
        <f t="shared" si="95"/>
        <v/>
      </c>
      <c r="G1002" s="50"/>
      <c r="H1002" s="53">
        <f t="shared" si="90"/>
        <v>0</v>
      </c>
    </row>
    <row r="1003" spans="2:8" ht="12.75" hidden="1" customHeight="1">
      <c r="B1003" s="46" t="str">
        <f t="shared" si="91"/>
        <v/>
      </c>
      <c r="C1003" s="47" t="str">
        <f t="shared" si="92"/>
        <v/>
      </c>
      <c r="D1003" s="52" t="str">
        <f t="shared" si="93"/>
        <v/>
      </c>
      <c r="E1003" s="53" t="str">
        <f t="shared" si="94"/>
        <v/>
      </c>
      <c r="F1003" s="53" t="str">
        <f t="shared" si="95"/>
        <v/>
      </c>
      <c r="G1003" s="50"/>
      <c r="H1003" s="53">
        <f t="shared" si="90"/>
        <v>0</v>
      </c>
    </row>
    <row r="1004" spans="2:8" ht="12.75" hidden="1" customHeight="1">
      <c r="B1004" s="46" t="str">
        <f t="shared" si="91"/>
        <v/>
      </c>
      <c r="C1004" s="47" t="str">
        <f t="shared" si="92"/>
        <v/>
      </c>
      <c r="D1004" s="52" t="str">
        <f t="shared" si="93"/>
        <v/>
      </c>
      <c r="E1004" s="53" t="str">
        <f t="shared" si="94"/>
        <v/>
      </c>
      <c r="F1004" s="53" t="str">
        <f t="shared" si="95"/>
        <v/>
      </c>
      <c r="G1004" s="50"/>
      <c r="H1004" s="53">
        <f t="shared" si="90"/>
        <v>0</v>
      </c>
    </row>
    <row r="1005" spans="2:8" ht="12.75" hidden="1" customHeight="1">
      <c r="B1005" s="46" t="str">
        <f t="shared" si="91"/>
        <v/>
      </c>
      <c r="C1005" s="47" t="str">
        <f t="shared" si="92"/>
        <v/>
      </c>
      <c r="D1005" s="52" t="str">
        <f t="shared" si="93"/>
        <v/>
      </c>
      <c r="E1005" s="53" t="str">
        <f t="shared" si="94"/>
        <v/>
      </c>
      <c r="F1005" s="53" t="str">
        <f t="shared" si="95"/>
        <v/>
      </c>
      <c r="G1005" s="50"/>
      <c r="H1005" s="53">
        <f t="shared" si="90"/>
        <v>0</v>
      </c>
    </row>
    <row r="1006" spans="2:8" ht="12.75" hidden="1" customHeight="1">
      <c r="B1006" s="46" t="str">
        <f t="shared" si="91"/>
        <v/>
      </c>
      <c r="C1006" s="47" t="str">
        <f t="shared" si="92"/>
        <v/>
      </c>
      <c r="D1006" s="52" t="str">
        <f t="shared" si="93"/>
        <v/>
      </c>
      <c r="E1006" s="53" t="str">
        <f t="shared" si="94"/>
        <v/>
      </c>
      <c r="F1006" s="53" t="str">
        <f t="shared" si="95"/>
        <v/>
      </c>
      <c r="G1006" s="50"/>
      <c r="H1006" s="53">
        <f t="shared" si="90"/>
        <v>0</v>
      </c>
    </row>
    <row r="1007" spans="2:8" ht="12.75" hidden="1" customHeight="1">
      <c r="B1007" s="46" t="str">
        <f t="shared" si="91"/>
        <v/>
      </c>
      <c r="C1007" s="47" t="str">
        <f t="shared" si="92"/>
        <v/>
      </c>
      <c r="D1007" s="52" t="str">
        <f t="shared" si="93"/>
        <v/>
      </c>
      <c r="E1007" s="53" t="str">
        <f t="shared" si="94"/>
        <v/>
      </c>
      <c r="F1007" s="53" t="str">
        <f t="shared" si="95"/>
        <v/>
      </c>
      <c r="G1007" s="50"/>
      <c r="H1007" s="53">
        <f t="shared" si="90"/>
        <v>0</v>
      </c>
    </row>
    <row r="1008" spans="2:8" ht="12.75" hidden="1" customHeight="1">
      <c r="B1008" s="46" t="str">
        <f t="shared" si="91"/>
        <v/>
      </c>
      <c r="C1008" s="47" t="str">
        <f t="shared" si="92"/>
        <v/>
      </c>
      <c r="D1008" s="52" t="str">
        <f t="shared" si="93"/>
        <v/>
      </c>
      <c r="E1008" s="53" t="str">
        <f t="shared" si="94"/>
        <v/>
      </c>
      <c r="F1008" s="53" t="str">
        <f t="shared" si="95"/>
        <v/>
      </c>
      <c r="G1008" s="50"/>
      <c r="H1008" s="53">
        <f t="shared" si="90"/>
        <v>0</v>
      </c>
    </row>
    <row r="1009" spans="2:8" ht="12.75" hidden="1" customHeight="1">
      <c r="B1009" s="46" t="str">
        <f t="shared" si="91"/>
        <v/>
      </c>
      <c r="C1009" s="47" t="str">
        <f t="shared" si="92"/>
        <v/>
      </c>
      <c r="D1009" s="52" t="str">
        <f t="shared" si="93"/>
        <v/>
      </c>
      <c r="E1009" s="53" t="str">
        <f t="shared" si="94"/>
        <v/>
      </c>
      <c r="F1009" s="53" t="str">
        <f t="shared" si="95"/>
        <v/>
      </c>
      <c r="G1009" s="50"/>
      <c r="H1009" s="53">
        <f t="shared" si="90"/>
        <v>0</v>
      </c>
    </row>
    <row r="1010" spans="2:8" ht="12.75" hidden="1" customHeight="1">
      <c r="B1010" s="46" t="str">
        <f t="shared" si="91"/>
        <v/>
      </c>
      <c r="C1010" s="47" t="str">
        <f t="shared" si="92"/>
        <v/>
      </c>
      <c r="D1010" s="52" t="str">
        <f t="shared" si="93"/>
        <v/>
      </c>
      <c r="E1010" s="53" t="str">
        <f t="shared" si="94"/>
        <v/>
      </c>
      <c r="F1010" s="53" t="str">
        <f t="shared" si="95"/>
        <v/>
      </c>
      <c r="G1010" s="50"/>
      <c r="H1010" s="53">
        <f t="shared" si="90"/>
        <v>0</v>
      </c>
    </row>
    <row r="1011" spans="2:8" ht="12.75" hidden="1" customHeight="1">
      <c r="B1011" s="46" t="str">
        <f t="shared" si="91"/>
        <v/>
      </c>
      <c r="C1011" s="47" t="str">
        <f t="shared" si="92"/>
        <v/>
      </c>
      <c r="D1011" s="52" t="str">
        <f t="shared" si="93"/>
        <v/>
      </c>
      <c r="E1011" s="53" t="str">
        <f t="shared" si="94"/>
        <v/>
      </c>
      <c r="F1011" s="53" t="str">
        <f t="shared" si="95"/>
        <v/>
      </c>
      <c r="G1011" s="50"/>
      <c r="H1011" s="53">
        <f t="shared" si="90"/>
        <v>0</v>
      </c>
    </row>
    <row r="1012" spans="2:8" ht="12.75" hidden="1" customHeight="1">
      <c r="B1012" s="46" t="str">
        <f t="shared" si="91"/>
        <v/>
      </c>
      <c r="C1012" s="47" t="str">
        <f t="shared" si="92"/>
        <v/>
      </c>
      <c r="D1012" s="52" t="str">
        <f t="shared" si="93"/>
        <v/>
      </c>
      <c r="E1012" s="53" t="str">
        <f t="shared" si="94"/>
        <v/>
      </c>
      <c r="F1012" s="53" t="str">
        <f t="shared" si="95"/>
        <v/>
      </c>
      <c r="G1012" s="50"/>
      <c r="H1012" s="53">
        <f t="shared" si="90"/>
        <v>0</v>
      </c>
    </row>
    <row r="1013" spans="2:8" ht="12.75" hidden="1" customHeight="1">
      <c r="B1013" s="46" t="str">
        <f t="shared" si="91"/>
        <v/>
      </c>
      <c r="C1013" s="47" t="str">
        <f t="shared" si="92"/>
        <v/>
      </c>
      <c r="D1013" s="52" t="str">
        <f t="shared" si="93"/>
        <v/>
      </c>
      <c r="E1013" s="53" t="str">
        <f t="shared" si="94"/>
        <v/>
      </c>
      <c r="F1013" s="53" t="str">
        <f t="shared" si="95"/>
        <v/>
      </c>
      <c r="G1013" s="50"/>
      <c r="H1013" s="53">
        <f t="shared" si="90"/>
        <v>0</v>
      </c>
    </row>
    <row r="1014" spans="2:8" ht="12.75" hidden="1" customHeight="1">
      <c r="B1014" s="46" t="str">
        <f t="shared" si="91"/>
        <v/>
      </c>
      <c r="C1014" s="47" t="str">
        <f t="shared" si="92"/>
        <v/>
      </c>
      <c r="D1014" s="52" t="str">
        <f t="shared" si="93"/>
        <v/>
      </c>
      <c r="E1014" s="53" t="str">
        <f t="shared" si="94"/>
        <v/>
      </c>
      <c r="F1014" s="53" t="str">
        <f t="shared" si="95"/>
        <v/>
      </c>
      <c r="G1014" s="50"/>
      <c r="H1014" s="53">
        <f t="shared" si="90"/>
        <v>0</v>
      </c>
    </row>
    <row r="1015" spans="2:8" ht="12.75" hidden="1" customHeight="1">
      <c r="B1015" s="46" t="str">
        <f t="shared" si="91"/>
        <v/>
      </c>
      <c r="C1015" s="47" t="str">
        <f t="shared" si="92"/>
        <v/>
      </c>
      <c r="D1015" s="52" t="str">
        <f t="shared" si="93"/>
        <v/>
      </c>
      <c r="E1015" s="53" t="str">
        <f t="shared" si="94"/>
        <v/>
      </c>
      <c r="F1015" s="53" t="str">
        <f t="shared" si="95"/>
        <v/>
      </c>
      <c r="G1015" s="50"/>
      <c r="H1015" s="53">
        <f t="shared" si="90"/>
        <v>0</v>
      </c>
    </row>
    <row r="1016" spans="2:8" ht="12.75" hidden="1" customHeight="1">
      <c r="B1016" s="46" t="str">
        <f t="shared" si="91"/>
        <v/>
      </c>
      <c r="C1016" s="47" t="str">
        <f t="shared" si="92"/>
        <v/>
      </c>
      <c r="D1016" s="52" t="str">
        <f t="shared" si="93"/>
        <v/>
      </c>
      <c r="E1016" s="53" t="str">
        <f t="shared" si="94"/>
        <v/>
      </c>
      <c r="F1016" s="53" t="str">
        <f t="shared" si="95"/>
        <v/>
      </c>
      <c r="G1016" s="50"/>
      <c r="H1016" s="53">
        <f t="shared" si="90"/>
        <v>0</v>
      </c>
    </row>
    <row r="1017" spans="2:8" ht="12.75" hidden="1" customHeight="1">
      <c r="B1017" s="46" t="str">
        <f t="shared" si="91"/>
        <v/>
      </c>
      <c r="C1017" s="47" t="str">
        <f t="shared" si="92"/>
        <v/>
      </c>
      <c r="D1017" s="52" t="str">
        <f t="shared" si="93"/>
        <v/>
      </c>
      <c r="E1017" s="53" t="str">
        <f t="shared" si="94"/>
        <v/>
      </c>
      <c r="F1017" s="53" t="str">
        <f t="shared" si="95"/>
        <v/>
      </c>
      <c r="G1017" s="50"/>
      <c r="H1017" s="53">
        <f t="shared" si="90"/>
        <v>0</v>
      </c>
    </row>
    <row r="1018" spans="2:8" ht="12.75" hidden="1" customHeight="1">
      <c r="B1018" s="46" t="str">
        <f t="shared" si="91"/>
        <v/>
      </c>
      <c r="C1018" s="47" t="str">
        <f t="shared" si="92"/>
        <v/>
      </c>
      <c r="D1018" s="52" t="str">
        <f t="shared" si="93"/>
        <v/>
      </c>
      <c r="E1018" s="53" t="str">
        <f t="shared" si="94"/>
        <v/>
      </c>
      <c r="F1018" s="53" t="str">
        <f t="shared" si="95"/>
        <v/>
      </c>
      <c r="G1018" s="50"/>
      <c r="H1018" s="53">
        <f t="shared" si="90"/>
        <v>0</v>
      </c>
    </row>
    <row r="1019" spans="2:8" ht="12.75" hidden="1" customHeight="1">
      <c r="B1019" s="46" t="str">
        <f t="shared" si="91"/>
        <v/>
      </c>
      <c r="C1019" s="47" t="str">
        <f t="shared" si="92"/>
        <v/>
      </c>
      <c r="D1019" s="52" t="str">
        <f t="shared" si="93"/>
        <v/>
      </c>
      <c r="E1019" s="53" t="str">
        <f t="shared" si="94"/>
        <v/>
      </c>
      <c r="F1019" s="53" t="str">
        <f t="shared" si="95"/>
        <v/>
      </c>
      <c r="G1019" s="50"/>
      <c r="H1019" s="53">
        <f t="shared" si="90"/>
        <v>0</v>
      </c>
    </row>
    <row r="1020" spans="2:8" ht="12.75" hidden="1" customHeight="1">
      <c r="B1020" s="46" t="str">
        <f t="shared" si="91"/>
        <v/>
      </c>
      <c r="C1020" s="47" t="str">
        <f t="shared" si="92"/>
        <v/>
      </c>
      <c r="D1020" s="52" t="str">
        <f t="shared" si="93"/>
        <v/>
      </c>
      <c r="E1020" s="53" t="str">
        <f t="shared" si="94"/>
        <v/>
      </c>
      <c r="F1020" s="53" t="str">
        <f t="shared" si="95"/>
        <v/>
      </c>
      <c r="G1020" s="50"/>
      <c r="H1020" s="53">
        <f t="shared" si="90"/>
        <v>0</v>
      </c>
    </row>
    <row r="1021" spans="2:8" ht="12.75" hidden="1" customHeight="1">
      <c r="B1021" s="46" t="str">
        <f t="shared" si="91"/>
        <v/>
      </c>
      <c r="C1021" s="47" t="str">
        <f t="shared" si="92"/>
        <v/>
      </c>
      <c r="D1021" s="52" t="str">
        <f t="shared" si="93"/>
        <v/>
      </c>
      <c r="E1021" s="53" t="str">
        <f t="shared" si="94"/>
        <v/>
      </c>
      <c r="F1021" s="53" t="str">
        <f t="shared" si="95"/>
        <v/>
      </c>
      <c r="G1021" s="50"/>
      <c r="H1021" s="53">
        <f t="shared" si="90"/>
        <v>0</v>
      </c>
    </row>
    <row r="1022" spans="2:8" ht="12.75" hidden="1" customHeight="1">
      <c r="B1022" s="46" t="str">
        <f t="shared" si="91"/>
        <v/>
      </c>
      <c r="C1022" s="47" t="str">
        <f t="shared" si="92"/>
        <v/>
      </c>
      <c r="D1022" s="52" t="str">
        <f t="shared" si="93"/>
        <v/>
      </c>
      <c r="E1022" s="53" t="str">
        <f t="shared" si="94"/>
        <v/>
      </c>
      <c r="F1022" s="53" t="str">
        <f t="shared" si="95"/>
        <v/>
      </c>
      <c r="G1022" s="50"/>
      <c r="H1022" s="53">
        <f t="shared" si="90"/>
        <v>0</v>
      </c>
    </row>
    <row r="1023" spans="2:8" ht="12.75" hidden="1" customHeight="1">
      <c r="B1023" s="46" t="str">
        <f t="shared" si="91"/>
        <v/>
      </c>
      <c r="C1023" s="47" t="str">
        <f t="shared" si="92"/>
        <v/>
      </c>
      <c r="D1023" s="52" t="str">
        <f t="shared" si="93"/>
        <v/>
      </c>
      <c r="E1023" s="53" t="str">
        <f t="shared" si="94"/>
        <v/>
      </c>
      <c r="F1023" s="53" t="str">
        <f t="shared" si="95"/>
        <v/>
      </c>
      <c r="G1023" s="50"/>
      <c r="H1023" s="53">
        <f t="shared" si="90"/>
        <v>0</v>
      </c>
    </row>
    <row r="1024" spans="2:8" ht="12.75" hidden="1" customHeight="1">
      <c r="B1024" s="46" t="str">
        <f t="shared" si="91"/>
        <v/>
      </c>
      <c r="C1024" s="47" t="str">
        <f t="shared" si="92"/>
        <v/>
      </c>
      <c r="D1024" s="52" t="str">
        <f t="shared" si="93"/>
        <v/>
      </c>
      <c r="E1024" s="53" t="str">
        <f t="shared" si="94"/>
        <v/>
      </c>
      <c r="F1024" s="53" t="str">
        <f t="shared" si="95"/>
        <v/>
      </c>
      <c r="G1024" s="50"/>
      <c r="H1024" s="53">
        <f t="shared" si="90"/>
        <v>0</v>
      </c>
    </row>
    <row r="1025" spans="2:8" ht="12.75" hidden="1" customHeight="1">
      <c r="B1025" s="46" t="str">
        <f t="shared" si="91"/>
        <v/>
      </c>
      <c r="C1025" s="47" t="str">
        <f t="shared" si="92"/>
        <v/>
      </c>
      <c r="D1025" s="52" t="str">
        <f t="shared" si="93"/>
        <v/>
      </c>
      <c r="E1025" s="53" t="str">
        <f t="shared" si="94"/>
        <v/>
      </c>
      <c r="F1025" s="53" t="str">
        <f t="shared" si="95"/>
        <v/>
      </c>
      <c r="G1025" s="50"/>
      <c r="H1025" s="53">
        <f t="shared" si="90"/>
        <v>0</v>
      </c>
    </row>
    <row r="1026" spans="2:8" ht="12.75" hidden="1" customHeight="1">
      <c r="B1026" s="46" t="str">
        <f t="shared" si="91"/>
        <v/>
      </c>
      <c r="C1026" s="47" t="str">
        <f t="shared" si="92"/>
        <v/>
      </c>
      <c r="D1026" s="52" t="str">
        <f t="shared" si="93"/>
        <v/>
      </c>
      <c r="E1026" s="53" t="str">
        <f t="shared" si="94"/>
        <v/>
      </c>
      <c r="F1026" s="53" t="str">
        <f t="shared" si="95"/>
        <v/>
      </c>
      <c r="G1026" s="50"/>
      <c r="H1026" s="53">
        <f t="shared" si="90"/>
        <v>0</v>
      </c>
    </row>
    <row r="1027" spans="2:8" ht="12.75" hidden="1" customHeight="1">
      <c r="B1027" s="46" t="str">
        <f t="shared" si="91"/>
        <v/>
      </c>
      <c r="C1027" s="47" t="str">
        <f t="shared" si="92"/>
        <v/>
      </c>
      <c r="D1027" s="52" t="str">
        <f t="shared" si="93"/>
        <v/>
      </c>
      <c r="E1027" s="53" t="str">
        <f t="shared" si="94"/>
        <v/>
      </c>
      <c r="F1027" s="53" t="str">
        <f t="shared" si="95"/>
        <v/>
      </c>
      <c r="G1027" s="50"/>
      <c r="H1027" s="53">
        <f t="shared" si="90"/>
        <v>0</v>
      </c>
    </row>
    <row r="1028" spans="2:8" ht="12.75" hidden="1" customHeight="1">
      <c r="B1028" s="46" t="str">
        <f t="shared" si="91"/>
        <v/>
      </c>
      <c r="C1028" s="47" t="str">
        <f t="shared" si="92"/>
        <v/>
      </c>
      <c r="D1028" s="52" t="str">
        <f t="shared" si="93"/>
        <v/>
      </c>
      <c r="E1028" s="53" t="str">
        <f t="shared" si="94"/>
        <v/>
      </c>
      <c r="F1028" s="53" t="str">
        <f t="shared" si="95"/>
        <v/>
      </c>
      <c r="G1028" s="50"/>
      <c r="H1028" s="53">
        <f t="shared" si="90"/>
        <v>0</v>
      </c>
    </row>
    <row r="1029" spans="2:8" ht="12.75" hidden="1" customHeight="1">
      <c r="B1029" s="46" t="str">
        <f t="shared" si="91"/>
        <v/>
      </c>
      <c r="C1029" s="47" t="str">
        <f t="shared" si="92"/>
        <v/>
      </c>
      <c r="D1029" s="52" t="str">
        <f t="shared" si="93"/>
        <v/>
      </c>
      <c r="E1029" s="53" t="str">
        <f t="shared" si="94"/>
        <v/>
      </c>
      <c r="F1029" s="53" t="str">
        <f t="shared" si="95"/>
        <v/>
      </c>
      <c r="G1029" s="50"/>
      <c r="H1029" s="53">
        <f t="shared" si="90"/>
        <v>0</v>
      </c>
    </row>
    <row r="1030" spans="2:8" ht="12.75" hidden="1" customHeight="1">
      <c r="B1030" s="46" t="str">
        <f t="shared" si="91"/>
        <v/>
      </c>
      <c r="C1030" s="47" t="str">
        <f t="shared" si="92"/>
        <v/>
      </c>
      <c r="D1030" s="52" t="str">
        <f t="shared" si="93"/>
        <v/>
      </c>
      <c r="E1030" s="53" t="str">
        <f t="shared" si="94"/>
        <v/>
      </c>
      <c r="F1030" s="53" t="str">
        <f t="shared" si="95"/>
        <v/>
      </c>
      <c r="G1030" s="50"/>
      <c r="H1030" s="53">
        <f t="shared" si="90"/>
        <v>0</v>
      </c>
    </row>
    <row r="1031" spans="2:8" ht="12.75" hidden="1" customHeight="1">
      <c r="B1031" s="46" t="str">
        <f t="shared" si="91"/>
        <v/>
      </c>
      <c r="C1031" s="47" t="str">
        <f t="shared" si="92"/>
        <v/>
      </c>
      <c r="D1031" s="52" t="str">
        <f t="shared" si="93"/>
        <v/>
      </c>
      <c r="E1031" s="53" t="str">
        <f t="shared" si="94"/>
        <v/>
      </c>
      <c r="F1031" s="53" t="str">
        <f t="shared" si="95"/>
        <v/>
      </c>
      <c r="G1031" s="50"/>
      <c r="H1031" s="53">
        <f t="shared" si="90"/>
        <v>0</v>
      </c>
    </row>
    <row r="1032" spans="2:8" ht="12.75" hidden="1" customHeight="1">
      <c r="B1032" s="46" t="str">
        <f t="shared" si="91"/>
        <v/>
      </c>
      <c r="C1032" s="47" t="str">
        <f t="shared" si="92"/>
        <v/>
      </c>
      <c r="D1032" s="52" t="str">
        <f t="shared" si="93"/>
        <v/>
      </c>
      <c r="E1032" s="53" t="str">
        <f t="shared" si="94"/>
        <v/>
      </c>
      <c r="F1032" s="53" t="str">
        <f t="shared" si="95"/>
        <v/>
      </c>
      <c r="G1032" s="50"/>
      <c r="H1032" s="53">
        <f t="shared" si="90"/>
        <v>0</v>
      </c>
    </row>
    <row r="1033" spans="2:8" ht="12.75" hidden="1" customHeight="1">
      <c r="B1033" s="46" t="str">
        <f t="shared" si="91"/>
        <v/>
      </c>
      <c r="C1033" s="47" t="str">
        <f t="shared" si="92"/>
        <v/>
      </c>
      <c r="D1033" s="52" t="str">
        <f t="shared" si="93"/>
        <v/>
      </c>
      <c r="E1033" s="53" t="str">
        <f t="shared" si="94"/>
        <v/>
      </c>
      <c r="F1033" s="53" t="str">
        <f t="shared" si="95"/>
        <v/>
      </c>
      <c r="G1033" s="50"/>
      <c r="H1033" s="53">
        <f t="shared" si="90"/>
        <v>0</v>
      </c>
    </row>
    <row r="1034" spans="2:8" ht="12.75" hidden="1" customHeight="1">
      <c r="B1034" s="46" t="str">
        <f t="shared" si="91"/>
        <v/>
      </c>
      <c r="C1034" s="47" t="str">
        <f t="shared" si="92"/>
        <v/>
      </c>
      <c r="D1034" s="52" t="str">
        <f t="shared" si="93"/>
        <v/>
      </c>
      <c r="E1034" s="53" t="str">
        <f t="shared" si="94"/>
        <v/>
      </c>
      <c r="F1034" s="53" t="str">
        <f t="shared" si="95"/>
        <v/>
      </c>
      <c r="G1034" s="50"/>
      <c r="H1034" s="53">
        <f t="shared" si="90"/>
        <v>0</v>
      </c>
    </row>
    <row r="1035" spans="2:8" ht="12.75" hidden="1" customHeight="1">
      <c r="B1035" s="46" t="str">
        <f t="shared" si="91"/>
        <v/>
      </c>
      <c r="C1035" s="47" t="str">
        <f t="shared" si="92"/>
        <v/>
      </c>
      <c r="D1035" s="52" t="str">
        <f t="shared" si="93"/>
        <v/>
      </c>
      <c r="E1035" s="53" t="str">
        <f t="shared" si="94"/>
        <v/>
      </c>
      <c r="F1035" s="53" t="str">
        <f t="shared" si="95"/>
        <v/>
      </c>
      <c r="G1035" s="50"/>
      <c r="H1035" s="53">
        <f t="shared" si="90"/>
        <v>0</v>
      </c>
    </row>
    <row r="1036" spans="2:8" ht="12.75" hidden="1" customHeight="1">
      <c r="B1036" s="46" t="str">
        <f t="shared" si="91"/>
        <v/>
      </c>
      <c r="C1036" s="47" t="str">
        <f t="shared" si="92"/>
        <v/>
      </c>
      <c r="D1036" s="52" t="str">
        <f t="shared" si="93"/>
        <v/>
      </c>
      <c r="E1036" s="53" t="str">
        <f t="shared" si="94"/>
        <v/>
      </c>
      <c r="F1036" s="53" t="str">
        <f t="shared" si="95"/>
        <v/>
      </c>
      <c r="G1036" s="50"/>
      <c r="H1036" s="53">
        <f t="shared" si="90"/>
        <v>0</v>
      </c>
    </row>
    <row r="1037" spans="2:8" ht="12.75" hidden="1" customHeight="1">
      <c r="B1037" s="46" t="str">
        <f t="shared" si="91"/>
        <v/>
      </c>
      <c r="C1037" s="47" t="str">
        <f t="shared" si="92"/>
        <v/>
      </c>
      <c r="D1037" s="52" t="str">
        <f t="shared" si="93"/>
        <v/>
      </c>
      <c r="E1037" s="53" t="str">
        <f t="shared" si="94"/>
        <v/>
      </c>
      <c r="F1037" s="53" t="str">
        <f t="shared" si="95"/>
        <v/>
      </c>
      <c r="G1037" s="50"/>
      <c r="H1037" s="53">
        <f t="shared" si="90"/>
        <v>0</v>
      </c>
    </row>
    <row r="1038" spans="2:8" ht="12.75" hidden="1" customHeight="1">
      <c r="B1038" s="46" t="str">
        <f t="shared" si="91"/>
        <v/>
      </c>
      <c r="C1038" s="47" t="str">
        <f t="shared" si="92"/>
        <v/>
      </c>
      <c r="D1038" s="52" t="str">
        <f t="shared" si="93"/>
        <v/>
      </c>
      <c r="E1038" s="53" t="str">
        <f t="shared" si="94"/>
        <v/>
      </c>
      <c r="F1038" s="53" t="str">
        <f t="shared" si="95"/>
        <v/>
      </c>
      <c r="G1038" s="50"/>
      <c r="H1038" s="53">
        <f t="shared" si="90"/>
        <v>0</v>
      </c>
    </row>
    <row r="1039" spans="2:8" ht="12.75" hidden="1" customHeight="1">
      <c r="B1039" s="46" t="str">
        <f t="shared" si="91"/>
        <v/>
      </c>
      <c r="C1039" s="47" t="str">
        <f t="shared" si="92"/>
        <v/>
      </c>
      <c r="D1039" s="52" t="str">
        <f t="shared" si="93"/>
        <v/>
      </c>
      <c r="E1039" s="53" t="str">
        <f t="shared" si="94"/>
        <v/>
      </c>
      <c r="F1039" s="53" t="str">
        <f t="shared" si="95"/>
        <v/>
      </c>
      <c r="G1039" s="50"/>
      <c r="H1039" s="53">
        <f t="shared" si="90"/>
        <v>0</v>
      </c>
    </row>
    <row r="1040" spans="2:8" ht="12.75" hidden="1" customHeight="1">
      <c r="B1040" s="46" t="str">
        <f t="shared" si="91"/>
        <v/>
      </c>
      <c r="C1040" s="47" t="str">
        <f t="shared" si="92"/>
        <v/>
      </c>
      <c r="D1040" s="52" t="str">
        <f t="shared" si="93"/>
        <v/>
      </c>
      <c r="E1040" s="53" t="str">
        <f t="shared" si="94"/>
        <v/>
      </c>
      <c r="F1040" s="53" t="str">
        <f t="shared" si="95"/>
        <v/>
      </c>
      <c r="G1040" s="50"/>
      <c r="H1040" s="53">
        <f t="shared" si="90"/>
        <v>0</v>
      </c>
    </row>
    <row r="1041" spans="2:8" ht="12.75" hidden="1" customHeight="1">
      <c r="B1041" s="46" t="str">
        <f t="shared" si="91"/>
        <v/>
      </c>
      <c r="C1041" s="47" t="str">
        <f t="shared" si="92"/>
        <v/>
      </c>
      <c r="D1041" s="52" t="str">
        <f t="shared" si="93"/>
        <v/>
      </c>
      <c r="E1041" s="53" t="str">
        <f t="shared" si="94"/>
        <v/>
      </c>
      <c r="F1041" s="53" t="str">
        <f t="shared" si="95"/>
        <v/>
      </c>
      <c r="G1041" s="50"/>
      <c r="H1041" s="53">
        <f t="shared" si="90"/>
        <v>0</v>
      </c>
    </row>
    <row r="1042" spans="2:8" ht="12.75" hidden="1" customHeight="1">
      <c r="B1042" s="46" t="str">
        <f t="shared" si="91"/>
        <v/>
      </c>
      <c r="C1042" s="47" t="str">
        <f t="shared" si="92"/>
        <v/>
      </c>
      <c r="D1042" s="52" t="str">
        <f t="shared" si="93"/>
        <v/>
      </c>
      <c r="E1042" s="53" t="str">
        <f t="shared" si="94"/>
        <v/>
      </c>
      <c r="F1042" s="53" t="str">
        <f t="shared" si="95"/>
        <v/>
      </c>
      <c r="G1042" s="50"/>
      <c r="H1042" s="53">
        <f t="shared" si="90"/>
        <v>0</v>
      </c>
    </row>
    <row r="1043" spans="2:8" ht="12.75" hidden="1" customHeight="1">
      <c r="B1043" s="46" t="str">
        <f t="shared" si="91"/>
        <v/>
      </c>
      <c r="C1043" s="47" t="str">
        <f t="shared" si="92"/>
        <v/>
      </c>
      <c r="D1043" s="52" t="str">
        <f t="shared" si="93"/>
        <v/>
      </c>
      <c r="E1043" s="53" t="str">
        <f t="shared" si="94"/>
        <v/>
      </c>
      <c r="F1043" s="53" t="str">
        <f t="shared" si="95"/>
        <v/>
      </c>
      <c r="G1043" s="50"/>
      <c r="H1043" s="53">
        <f t="shared" si="90"/>
        <v>0</v>
      </c>
    </row>
    <row r="1044" spans="2:8" ht="12.75" hidden="1" customHeight="1">
      <c r="B1044" s="46" t="str">
        <f t="shared" si="91"/>
        <v/>
      </c>
      <c r="C1044" s="47" t="str">
        <f t="shared" si="92"/>
        <v/>
      </c>
      <c r="D1044" s="52" t="str">
        <f t="shared" si="93"/>
        <v/>
      </c>
      <c r="E1044" s="53" t="str">
        <f t="shared" si="94"/>
        <v/>
      </c>
      <c r="F1044" s="53" t="str">
        <f t="shared" si="95"/>
        <v/>
      </c>
      <c r="G1044" s="50"/>
      <c r="H1044" s="53">
        <f t="shared" si="90"/>
        <v>0</v>
      </c>
    </row>
    <row r="1045" spans="2:8" ht="12.75" hidden="1" customHeight="1">
      <c r="B1045" s="46" t="str">
        <f t="shared" si="91"/>
        <v/>
      </c>
      <c r="C1045" s="47" t="str">
        <f t="shared" si="92"/>
        <v/>
      </c>
      <c r="D1045" s="52" t="str">
        <f t="shared" si="93"/>
        <v/>
      </c>
      <c r="E1045" s="53" t="str">
        <f t="shared" si="94"/>
        <v/>
      </c>
      <c r="F1045" s="53" t="str">
        <f t="shared" si="95"/>
        <v/>
      </c>
      <c r="G1045" s="50"/>
      <c r="H1045" s="53">
        <f t="shared" si="90"/>
        <v>0</v>
      </c>
    </row>
    <row r="1046" spans="2:8" ht="12.75" hidden="1" customHeight="1">
      <c r="B1046" s="46" t="str">
        <f t="shared" si="91"/>
        <v/>
      </c>
      <c r="C1046" s="47" t="str">
        <f t="shared" si="92"/>
        <v/>
      </c>
      <c r="D1046" s="52" t="str">
        <f t="shared" si="93"/>
        <v/>
      </c>
      <c r="E1046" s="53" t="str">
        <f t="shared" si="94"/>
        <v/>
      </c>
      <c r="F1046" s="53" t="str">
        <f t="shared" si="95"/>
        <v/>
      </c>
      <c r="G1046" s="50"/>
      <c r="H1046" s="53">
        <f t="shared" si="90"/>
        <v>0</v>
      </c>
    </row>
    <row r="1047" spans="2:8" ht="12.75" hidden="1" customHeight="1">
      <c r="B1047" s="46" t="str">
        <f t="shared" si="91"/>
        <v/>
      </c>
      <c r="C1047" s="47" t="str">
        <f t="shared" si="92"/>
        <v/>
      </c>
      <c r="D1047" s="52" t="str">
        <f t="shared" si="93"/>
        <v/>
      </c>
      <c r="E1047" s="53" t="str">
        <f t="shared" si="94"/>
        <v/>
      </c>
      <c r="F1047" s="53" t="str">
        <f t="shared" si="95"/>
        <v/>
      </c>
      <c r="G1047" s="50"/>
      <c r="H1047" s="53">
        <f t="shared" si="90"/>
        <v>0</v>
      </c>
    </row>
    <row r="1048" spans="2:8" ht="12.75" hidden="1" customHeight="1">
      <c r="B1048" s="46" t="str">
        <f t="shared" si="91"/>
        <v/>
      </c>
      <c r="C1048" s="47" t="str">
        <f t="shared" si="92"/>
        <v/>
      </c>
      <c r="D1048" s="52" t="str">
        <f t="shared" si="93"/>
        <v/>
      </c>
      <c r="E1048" s="53" t="str">
        <f t="shared" si="94"/>
        <v/>
      </c>
      <c r="F1048" s="53" t="str">
        <f t="shared" si="95"/>
        <v/>
      </c>
      <c r="G1048" s="50"/>
      <c r="H1048" s="53">
        <f t="shared" si="90"/>
        <v>0</v>
      </c>
    </row>
    <row r="1049" spans="2:8" ht="12.75" hidden="1" customHeight="1">
      <c r="B1049" s="46" t="str">
        <f t="shared" si="91"/>
        <v/>
      </c>
      <c r="C1049" s="47" t="str">
        <f t="shared" si="92"/>
        <v/>
      </c>
      <c r="D1049" s="52" t="str">
        <f t="shared" si="93"/>
        <v/>
      </c>
      <c r="E1049" s="53" t="str">
        <f t="shared" si="94"/>
        <v/>
      </c>
      <c r="F1049" s="53" t="str">
        <f t="shared" si="95"/>
        <v/>
      </c>
      <c r="G1049" s="50"/>
      <c r="H1049" s="53">
        <f t="shared" ref="H1049:H1112" si="96">IF(B1049="",0,ROUND(H1048-E1049-G1049,2))</f>
        <v>0</v>
      </c>
    </row>
    <row r="1050" spans="2:8" ht="12.75" hidden="1" customHeight="1">
      <c r="B1050" s="46" t="str">
        <f t="shared" ref="B1050:B1113" si="97">IF(B1049&lt;$D$16,IF(H1049&gt;0,B1049+1,""),"")</f>
        <v/>
      </c>
      <c r="C1050" s="47" t="str">
        <f t="shared" ref="C1050:C1113" si="98">IF(B1050="","",IF(B1050&lt;=$D$16,IF(payments_per_year=26,DATE(YEAR(start_date),MONTH(start_date),DAY(start_date)+14*B1050),IF(payments_per_year=52,DATE(YEAR(start_date),MONTH(start_date),DAY(start_date)+7*B1050),DATE(YEAR(start_date),MONTH(start_date)+B1050*12/$D$11,DAY(start_date)))),""))</f>
        <v/>
      </c>
      <c r="D1050" s="52" t="str">
        <f t="shared" ref="D1050:D1113" si="99">IF(C1050="","",IF($D$15+F1050&gt;H1049,ROUND(H1049+F1050,2),$D$15))</f>
        <v/>
      </c>
      <c r="E1050" s="53" t="str">
        <f t="shared" ref="E1050:E1113" si="100">IF(C1050="","",D1050-F1050)</f>
        <v/>
      </c>
      <c r="F1050" s="53" t="str">
        <f t="shared" ref="F1050:F1113" si="101">IF(C1050="","",ROUND(H1049*$D$9/payments_per_year,2))</f>
        <v/>
      </c>
      <c r="G1050" s="50"/>
      <c r="H1050" s="53">
        <f t="shared" si="96"/>
        <v>0</v>
      </c>
    </row>
    <row r="1051" spans="2:8" ht="12.75" hidden="1" customHeight="1">
      <c r="B1051" s="46" t="str">
        <f t="shared" si="97"/>
        <v/>
      </c>
      <c r="C1051" s="47" t="str">
        <f t="shared" si="98"/>
        <v/>
      </c>
      <c r="D1051" s="52" t="str">
        <f t="shared" si="99"/>
        <v/>
      </c>
      <c r="E1051" s="53" t="str">
        <f t="shared" si="100"/>
        <v/>
      </c>
      <c r="F1051" s="53" t="str">
        <f t="shared" si="101"/>
        <v/>
      </c>
      <c r="G1051" s="50"/>
      <c r="H1051" s="53">
        <f t="shared" si="96"/>
        <v>0</v>
      </c>
    </row>
    <row r="1052" spans="2:8" ht="12.75" hidden="1" customHeight="1">
      <c r="B1052" s="46" t="str">
        <f t="shared" si="97"/>
        <v/>
      </c>
      <c r="C1052" s="47" t="str">
        <f t="shared" si="98"/>
        <v/>
      </c>
      <c r="D1052" s="52" t="str">
        <f t="shared" si="99"/>
        <v/>
      </c>
      <c r="E1052" s="53" t="str">
        <f t="shared" si="100"/>
        <v/>
      </c>
      <c r="F1052" s="53" t="str">
        <f t="shared" si="101"/>
        <v/>
      </c>
      <c r="G1052" s="50"/>
      <c r="H1052" s="53">
        <f t="shared" si="96"/>
        <v>0</v>
      </c>
    </row>
    <row r="1053" spans="2:8" ht="12.75" hidden="1" customHeight="1">
      <c r="B1053" s="46" t="str">
        <f t="shared" si="97"/>
        <v/>
      </c>
      <c r="C1053" s="47" t="str">
        <f t="shared" si="98"/>
        <v/>
      </c>
      <c r="D1053" s="52" t="str">
        <f t="shared" si="99"/>
        <v/>
      </c>
      <c r="E1053" s="53" t="str">
        <f t="shared" si="100"/>
        <v/>
      </c>
      <c r="F1053" s="53" t="str">
        <f t="shared" si="101"/>
        <v/>
      </c>
      <c r="G1053" s="50"/>
      <c r="H1053" s="53">
        <f t="shared" si="96"/>
        <v>0</v>
      </c>
    </row>
    <row r="1054" spans="2:8" ht="12.75" hidden="1" customHeight="1">
      <c r="B1054" s="46" t="str">
        <f t="shared" si="97"/>
        <v/>
      </c>
      <c r="C1054" s="47" t="str">
        <f t="shared" si="98"/>
        <v/>
      </c>
      <c r="D1054" s="52" t="str">
        <f t="shared" si="99"/>
        <v/>
      </c>
      <c r="E1054" s="53" t="str">
        <f t="shared" si="100"/>
        <v/>
      </c>
      <c r="F1054" s="53" t="str">
        <f t="shared" si="101"/>
        <v/>
      </c>
      <c r="G1054" s="50"/>
      <c r="H1054" s="53">
        <f t="shared" si="96"/>
        <v>0</v>
      </c>
    </row>
    <row r="1055" spans="2:8" ht="12.75" hidden="1" customHeight="1">
      <c r="B1055" s="46" t="str">
        <f t="shared" si="97"/>
        <v/>
      </c>
      <c r="C1055" s="47" t="str">
        <f t="shared" si="98"/>
        <v/>
      </c>
      <c r="D1055" s="52" t="str">
        <f t="shared" si="99"/>
        <v/>
      </c>
      <c r="E1055" s="53" t="str">
        <f t="shared" si="100"/>
        <v/>
      </c>
      <c r="F1055" s="53" t="str">
        <f t="shared" si="101"/>
        <v/>
      </c>
      <c r="G1055" s="50"/>
      <c r="H1055" s="53">
        <f t="shared" si="96"/>
        <v>0</v>
      </c>
    </row>
    <row r="1056" spans="2:8" ht="12.75" hidden="1" customHeight="1">
      <c r="B1056" s="46" t="str">
        <f t="shared" si="97"/>
        <v/>
      </c>
      <c r="C1056" s="47" t="str">
        <f t="shared" si="98"/>
        <v/>
      </c>
      <c r="D1056" s="52" t="str">
        <f t="shared" si="99"/>
        <v/>
      </c>
      <c r="E1056" s="53" t="str">
        <f t="shared" si="100"/>
        <v/>
      </c>
      <c r="F1056" s="53" t="str">
        <f t="shared" si="101"/>
        <v/>
      </c>
      <c r="G1056" s="50"/>
      <c r="H1056" s="53">
        <f t="shared" si="96"/>
        <v>0</v>
      </c>
    </row>
    <row r="1057" spans="2:8" ht="12.75" hidden="1" customHeight="1">
      <c r="B1057" s="46" t="str">
        <f t="shared" si="97"/>
        <v/>
      </c>
      <c r="C1057" s="47" t="str">
        <f t="shared" si="98"/>
        <v/>
      </c>
      <c r="D1057" s="52" t="str">
        <f t="shared" si="99"/>
        <v/>
      </c>
      <c r="E1057" s="53" t="str">
        <f t="shared" si="100"/>
        <v/>
      </c>
      <c r="F1057" s="53" t="str">
        <f t="shared" si="101"/>
        <v/>
      </c>
      <c r="G1057" s="50"/>
      <c r="H1057" s="53">
        <f t="shared" si="96"/>
        <v>0</v>
      </c>
    </row>
    <row r="1058" spans="2:8" ht="12.75" hidden="1" customHeight="1">
      <c r="B1058" s="46" t="str">
        <f t="shared" si="97"/>
        <v/>
      </c>
      <c r="C1058" s="47" t="str">
        <f t="shared" si="98"/>
        <v/>
      </c>
      <c r="D1058" s="52" t="str">
        <f t="shared" si="99"/>
        <v/>
      </c>
      <c r="E1058" s="53" t="str">
        <f t="shared" si="100"/>
        <v/>
      </c>
      <c r="F1058" s="53" t="str">
        <f t="shared" si="101"/>
        <v/>
      </c>
      <c r="G1058" s="50"/>
      <c r="H1058" s="53">
        <f t="shared" si="96"/>
        <v>0</v>
      </c>
    </row>
    <row r="1059" spans="2:8" ht="12.75" hidden="1" customHeight="1">
      <c r="B1059" s="46" t="str">
        <f t="shared" si="97"/>
        <v/>
      </c>
      <c r="C1059" s="47" t="str">
        <f t="shared" si="98"/>
        <v/>
      </c>
      <c r="D1059" s="52" t="str">
        <f t="shared" si="99"/>
        <v/>
      </c>
      <c r="E1059" s="53" t="str">
        <f t="shared" si="100"/>
        <v/>
      </c>
      <c r="F1059" s="53" t="str">
        <f t="shared" si="101"/>
        <v/>
      </c>
      <c r="G1059" s="50"/>
      <c r="H1059" s="53">
        <f t="shared" si="96"/>
        <v>0</v>
      </c>
    </row>
    <row r="1060" spans="2:8" ht="12.75" hidden="1" customHeight="1">
      <c r="B1060" s="46" t="str">
        <f t="shared" si="97"/>
        <v/>
      </c>
      <c r="C1060" s="47" t="str">
        <f t="shared" si="98"/>
        <v/>
      </c>
      <c r="D1060" s="52" t="str">
        <f t="shared" si="99"/>
        <v/>
      </c>
      <c r="E1060" s="53" t="str">
        <f t="shared" si="100"/>
        <v/>
      </c>
      <c r="F1060" s="53" t="str">
        <f t="shared" si="101"/>
        <v/>
      </c>
      <c r="G1060" s="50"/>
      <c r="H1060" s="53">
        <f t="shared" si="96"/>
        <v>0</v>
      </c>
    </row>
    <row r="1061" spans="2:8" ht="12.75" hidden="1" customHeight="1">
      <c r="B1061" s="46" t="str">
        <f t="shared" si="97"/>
        <v/>
      </c>
      <c r="C1061" s="47" t="str">
        <f t="shared" si="98"/>
        <v/>
      </c>
      <c r="D1061" s="52" t="str">
        <f t="shared" si="99"/>
        <v/>
      </c>
      <c r="E1061" s="53" t="str">
        <f t="shared" si="100"/>
        <v/>
      </c>
      <c r="F1061" s="53" t="str">
        <f t="shared" si="101"/>
        <v/>
      </c>
      <c r="G1061" s="50"/>
      <c r="H1061" s="53">
        <f t="shared" si="96"/>
        <v>0</v>
      </c>
    </row>
    <row r="1062" spans="2:8" ht="12.75" hidden="1" customHeight="1">
      <c r="B1062" s="46" t="str">
        <f t="shared" si="97"/>
        <v/>
      </c>
      <c r="C1062" s="47" t="str">
        <f t="shared" si="98"/>
        <v/>
      </c>
      <c r="D1062" s="52" t="str">
        <f t="shared" si="99"/>
        <v/>
      </c>
      <c r="E1062" s="53" t="str">
        <f t="shared" si="100"/>
        <v/>
      </c>
      <c r="F1062" s="53" t="str">
        <f t="shared" si="101"/>
        <v/>
      </c>
      <c r="G1062" s="50"/>
      <c r="H1062" s="53">
        <f t="shared" si="96"/>
        <v>0</v>
      </c>
    </row>
    <row r="1063" spans="2:8" ht="12.75" hidden="1" customHeight="1">
      <c r="B1063" s="46" t="str">
        <f t="shared" si="97"/>
        <v/>
      </c>
      <c r="C1063" s="47" t="str">
        <f t="shared" si="98"/>
        <v/>
      </c>
      <c r="D1063" s="52" t="str">
        <f t="shared" si="99"/>
        <v/>
      </c>
      <c r="E1063" s="53" t="str">
        <f t="shared" si="100"/>
        <v/>
      </c>
      <c r="F1063" s="53" t="str">
        <f t="shared" si="101"/>
        <v/>
      </c>
      <c r="G1063" s="50"/>
      <c r="H1063" s="53">
        <f t="shared" si="96"/>
        <v>0</v>
      </c>
    </row>
    <row r="1064" spans="2:8" ht="12.75" hidden="1" customHeight="1">
      <c r="B1064" s="46" t="str">
        <f t="shared" si="97"/>
        <v/>
      </c>
      <c r="C1064" s="47" t="str">
        <f t="shared" si="98"/>
        <v/>
      </c>
      <c r="D1064" s="52" t="str">
        <f t="shared" si="99"/>
        <v/>
      </c>
      <c r="E1064" s="53" t="str">
        <f t="shared" si="100"/>
        <v/>
      </c>
      <c r="F1064" s="53" t="str">
        <f t="shared" si="101"/>
        <v/>
      </c>
      <c r="G1064" s="50"/>
      <c r="H1064" s="53">
        <f t="shared" si="96"/>
        <v>0</v>
      </c>
    </row>
    <row r="1065" spans="2:8" ht="12.75" hidden="1" customHeight="1">
      <c r="B1065" s="46" t="str">
        <f t="shared" si="97"/>
        <v/>
      </c>
      <c r="C1065" s="47" t="str">
        <f t="shared" si="98"/>
        <v/>
      </c>
      <c r="D1065" s="52" t="str">
        <f t="shared" si="99"/>
        <v/>
      </c>
      <c r="E1065" s="53" t="str">
        <f t="shared" si="100"/>
        <v/>
      </c>
      <c r="F1065" s="53" t="str">
        <f t="shared" si="101"/>
        <v/>
      </c>
      <c r="G1065" s="50"/>
      <c r="H1065" s="53">
        <f t="shared" si="96"/>
        <v>0</v>
      </c>
    </row>
    <row r="1066" spans="2:8" ht="12.75" hidden="1" customHeight="1">
      <c r="B1066" s="46" t="str">
        <f t="shared" si="97"/>
        <v/>
      </c>
      <c r="C1066" s="47" t="str">
        <f t="shared" si="98"/>
        <v/>
      </c>
      <c r="D1066" s="52" t="str">
        <f t="shared" si="99"/>
        <v/>
      </c>
      <c r="E1066" s="53" t="str">
        <f t="shared" si="100"/>
        <v/>
      </c>
      <c r="F1066" s="53" t="str">
        <f t="shared" si="101"/>
        <v/>
      </c>
      <c r="G1066" s="50"/>
      <c r="H1066" s="53">
        <f t="shared" si="96"/>
        <v>0</v>
      </c>
    </row>
    <row r="1067" spans="2:8" ht="12.75" hidden="1" customHeight="1">
      <c r="B1067" s="46" t="str">
        <f t="shared" si="97"/>
        <v/>
      </c>
      <c r="C1067" s="47" t="str">
        <f t="shared" si="98"/>
        <v/>
      </c>
      <c r="D1067" s="52" t="str">
        <f t="shared" si="99"/>
        <v/>
      </c>
      <c r="E1067" s="53" t="str">
        <f t="shared" si="100"/>
        <v/>
      </c>
      <c r="F1067" s="53" t="str">
        <f t="shared" si="101"/>
        <v/>
      </c>
      <c r="G1067" s="50"/>
      <c r="H1067" s="53">
        <f t="shared" si="96"/>
        <v>0</v>
      </c>
    </row>
    <row r="1068" spans="2:8" ht="12.75" hidden="1" customHeight="1">
      <c r="B1068" s="46" t="str">
        <f t="shared" si="97"/>
        <v/>
      </c>
      <c r="C1068" s="47" t="str">
        <f t="shared" si="98"/>
        <v/>
      </c>
      <c r="D1068" s="52" t="str">
        <f t="shared" si="99"/>
        <v/>
      </c>
      <c r="E1068" s="53" t="str">
        <f t="shared" si="100"/>
        <v/>
      </c>
      <c r="F1068" s="53" t="str">
        <f t="shared" si="101"/>
        <v/>
      </c>
      <c r="G1068" s="50"/>
      <c r="H1068" s="53">
        <f t="shared" si="96"/>
        <v>0</v>
      </c>
    </row>
    <row r="1069" spans="2:8" ht="12.75" hidden="1" customHeight="1">
      <c r="B1069" s="46" t="str">
        <f t="shared" si="97"/>
        <v/>
      </c>
      <c r="C1069" s="47" t="str">
        <f t="shared" si="98"/>
        <v/>
      </c>
      <c r="D1069" s="52" t="str">
        <f t="shared" si="99"/>
        <v/>
      </c>
      <c r="E1069" s="53" t="str">
        <f t="shared" si="100"/>
        <v/>
      </c>
      <c r="F1069" s="53" t="str">
        <f t="shared" si="101"/>
        <v/>
      </c>
      <c r="G1069" s="50"/>
      <c r="H1069" s="53">
        <f t="shared" si="96"/>
        <v>0</v>
      </c>
    </row>
    <row r="1070" spans="2:8" ht="12.75" hidden="1" customHeight="1">
      <c r="B1070" s="46" t="str">
        <f t="shared" si="97"/>
        <v/>
      </c>
      <c r="C1070" s="47" t="str">
        <f t="shared" si="98"/>
        <v/>
      </c>
      <c r="D1070" s="52" t="str">
        <f t="shared" si="99"/>
        <v/>
      </c>
      <c r="E1070" s="53" t="str">
        <f t="shared" si="100"/>
        <v/>
      </c>
      <c r="F1070" s="53" t="str">
        <f t="shared" si="101"/>
        <v/>
      </c>
      <c r="G1070" s="50"/>
      <c r="H1070" s="53">
        <f t="shared" si="96"/>
        <v>0</v>
      </c>
    </row>
    <row r="1071" spans="2:8" ht="12.75" hidden="1" customHeight="1">
      <c r="B1071" s="46" t="str">
        <f t="shared" si="97"/>
        <v/>
      </c>
      <c r="C1071" s="47" t="str">
        <f t="shared" si="98"/>
        <v/>
      </c>
      <c r="D1071" s="52" t="str">
        <f t="shared" si="99"/>
        <v/>
      </c>
      <c r="E1071" s="53" t="str">
        <f t="shared" si="100"/>
        <v/>
      </c>
      <c r="F1071" s="53" t="str">
        <f t="shared" si="101"/>
        <v/>
      </c>
      <c r="G1071" s="50"/>
      <c r="H1071" s="53">
        <f t="shared" si="96"/>
        <v>0</v>
      </c>
    </row>
    <row r="1072" spans="2:8" ht="12.75" hidden="1" customHeight="1">
      <c r="B1072" s="46" t="str">
        <f t="shared" si="97"/>
        <v/>
      </c>
      <c r="C1072" s="47" t="str">
        <f t="shared" si="98"/>
        <v/>
      </c>
      <c r="D1072" s="52" t="str">
        <f t="shared" si="99"/>
        <v/>
      </c>
      <c r="E1072" s="53" t="str">
        <f t="shared" si="100"/>
        <v/>
      </c>
      <c r="F1072" s="53" t="str">
        <f t="shared" si="101"/>
        <v/>
      </c>
      <c r="G1072" s="50"/>
      <c r="H1072" s="53">
        <f t="shared" si="96"/>
        <v>0</v>
      </c>
    </row>
    <row r="1073" spans="2:8" ht="12.75" hidden="1" customHeight="1">
      <c r="B1073" s="46" t="str">
        <f t="shared" si="97"/>
        <v/>
      </c>
      <c r="C1073" s="47" t="str">
        <f t="shared" si="98"/>
        <v/>
      </c>
      <c r="D1073" s="52" t="str">
        <f t="shared" si="99"/>
        <v/>
      </c>
      <c r="E1073" s="53" t="str">
        <f t="shared" si="100"/>
        <v/>
      </c>
      <c r="F1073" s="53" t="str">
        <f t="shared" si="101"/>
        <v/>
      </c>
      <c r="G1073" s="50"/>
      <c r="H1073" s="53">
        <f t="shared" si="96"/>
        <v>0</v>
      </c>
    </row>
    <row r="1074" spans="2:8" ht="12.75" hidden="1" customHeight="1">
      <c r="B1074" s="46" t="str">
        <f t="shared" si="97"/>
        <v/>
      </c>
      <c r="C1074" s="47" t="str">
        <f t="shared" si="98"/>
        <v/>
      </c>
      <c r="D1074" s="52" t="str">
        <f t="shared" si="99"/>
        <v/>
      </c>
      <c r="E1074" s="53" t="str">
        <f t="shared" si="100"/>
        <v/>
      </c>
      <c r="F1074" s="53" t="str">
        <f t="shared" si="101"/>
        <v/>
      </c>
      <c r="G1074" s="50"/>
      <c r="H1074" s="53">
        <f t="shared" si="96"/>
        <v>0</v>
      </c>
    </row>
    <row r="1075" spans="2:8" ht="12.75" hidden="1" customHeight="1">
      <c r="B1075" s="46" t="str">
        <f t="shared" si="97"/>
        <v/>
      </c>
      <c r="C1075" s="47" t="str">
        <f t="shared" si="98"/>
        <v/>
      </c>
      <c r="D1075" s="52" t="str">
        <f t="shared" si="99"/>
        <v/>
      </c>
      <c r="E1075" s="53" t="str">
        <f t="shared" si="100"/>
        <v/>
      </c>
      <c r="F1075" s="53" t="str">
        <f t="shared" si="101"/>
        <v/>
      </c>
      <c r="G1075" s="50"/>
      <c r="H1075" s="53">
        <f t="shared" si="96"/>
        <v>0</v>
      </c>
    </row>
    <row r="1076" spans="2:8" ht="12.75" hidden="1" customHeight="1">
      <c r="B1076" s="46" t="str">
        <f t="shared" si="97"/>
        <v/>
      </c>
      <c r="C1076" s="47" t="str">
        <f t="shared" si="98"/>
        <v/>
      </c>
      <c r="D1076" s="52" t="str">
        <f t="shared" si="99"/>
        <v/>
      </c>
      <c r="E1076" s="53" t="str">
        <f t="shared" si="100"/>
        <v/>
      </c>
      <c r="F1076" s="53" t="str">
        <f t="shared" si="101"/>
        <v/>
      </c>
      <c r="G1076" s="50"/>
      <c r="H1076" s="53">
        <f t="shared" si="96"/>
        <v>0</v>
      </c>
    </row>
    <row r="1077" spans="2:8" ht="12.75" hidden="1" customHeight="1">
      <c r="B1077" s="46" t="str">
        <f t="shared" si="97"/>
        <v/>
      </c>
      <c r="C1077" s="47" t="str">
        <f t="shared" si="98"/>
        <v/>
      </c>
      <c r="D1077" s="52" t="str">
        <f t="shared" si="99"/>
        <v/>
      </c>
      <c r="E1077" s="53" t="str">
        <f t="shared" si="100"/>
        <v/>
      </c>
      <c r="F1077" s="53" t="str">
        <f t="shared" si="101"/>
        <v/>
      </c>
      <c r="G1077" s="50"/>
      <c r="H1077" s="53">
        <f t="shared" si="96"/>
        <v>0</v>
      </c>
    </row>
    <row r="1078" spans="2:8" ht="12.75" hidden="1" customHeight="1">
      <c r="B1078" s="46" t="str">
        <f t="shared" si="97"/>
        <v/>
      </c>
      <c r="C1078" s="47" t="str">
        <f t="shared" si="98"/>
        <v/>
      </c>
      <c r="D1078" s="52" t="str">
        <f t="shared" si="99"/>
        <v/>
      </c>
      <c r="E1078" s="53" t="str">
        <f t="shared" si="100"/>
        <v/>
      </c>
      <c r="F1078" s="53" t="str">
        <f t="shared" si="101"/>
        <v/>
      </c>
      <c r="G1078" s="50"/>
      <c r="H1078" s="53">
        <f t="shared" si="96"/>
        <v>0</v>
      </c>
    </row>
    <row r="1079" spans="2:8" ht="12.75" hidden="1" customHeight="1">
      <c r="B1079" s="46" t="str">
        <f t="shared" si="97"/>
        <v/>
      </c>
      <c r="C1079" s="47" t="str">
        <f t="shared" si="98"/>
        <v/>
      </c>
      <c r="D1079" s="52" t="str">
        <f t="shared" si="99"/>
        <v/>
      </c>
      <c r="E1079" s="53" t="str">
        <f t="shared" si="100"/>
        <v/>
      </c>
      <c r="F1079" s="53" t="str">
        <f t="shared" si="101"/>
        <v/>
      </c>
      <c r="G1079" s="50"/>
      <c r="H1079" s="53">
        <f t="shared" si="96"/>
        <v>0</v>
      </c>
    </row>
    <row r="1080" spans="2:8" ht="12.75" hidden="1" customHeight="1">
      <c r="B1080" s="46" t="str">
        <f t="shared" si="97"/>
        <v/>
      </c>
      <c r="C1080" s="47" t="str">
        <f t="shared" si="98"/>
        <v/>
      </c>
      <c r="D1080" s="52" t="str">
        <f t="shared" si="99"/>
        <v/>
      </c>
      <c r="E1080" s="53" t="str">
        <f t="shared" si="100"/>
        <v/>
      </c>
      <c r="F1080" s="53" t="str">
        <f t="shared" si="101"/>
        <v/>
      </c>
      <c r="G1080" s="50"/>
      <c r="H1080" s="53">
        <f t="shared" si="96"/>
        <v>0</v>
      </c>
    </row>
    <row r="1081" spans="2:8" ht="12.75" hidden="1" customHeight="1">
      <c r="B1081" s="46" t="str">
        <f t="shared" si="97"/>
        <v/>
      </c>
      <c r="C1081" s="47" t="str">
        <f t="shared" si="98"/>
        <v/>
      </c>
      <c r="D1081" s="52" t="str">
        <f t="shared" si="99"/>
        <v/>
      </c>
      <c r="E1081" s="53" t="str">
        <f t="shared" si="100"/>
        <v/>
      </c>
      <c r="F1081" s="53" t="str">
        <f t="shared" si="101"/>
        <v/>
      </c>
      <c r="G1081" s="50"/>
      <c r="H1081" s="53">
        <f t="shared" si="96"/>
        <v>0</v>
      </c>
    </row>
    <row r="1082" spans="2:8" ht="12.75" hidden="1" customHeight="1">
      <c r="B1082" s="46" t="str">
        <f t="shared" si="97"/>
        <v/>
      </c>
      <c r="C1082" s="47" t="str">
        <f t="shared" si="98"/>
        <v/>
      </c>
      <c r="D1082" s="52" t="str">
        <f t="shared" si="99"/>
        <v/>
      </c>
      <c r="E1082" s="53" t="str">
        <f t="shared" si="100"/>
        <v/>
      </c>
      <c r="F1082" s="53" t="str">
        <f t="shared" si="101"/>
        <v/>
      </c>
      <c r="G1082" s="50"/>
      <c r="H1082" s="53">
        <f t="shared" si="96"/>
        <v>0</v>
      </c>
    </row>
    <row r="1083" spans="2:8" ht="12.75" hidden="1" customHeight="1">
      <c r="B1083" s="46" t="str">
        <f t="shared" si="97"/>
        <v/>
      </c>
      <c r="C1083" s="47" t="str">
        <f t="shared" si="98"/>
        <v/>
      </c>
      <c r="D1083" s="52" t="str">
        <f t="shared" si="99"/>
        <v/>
      </c>
      <c r="E1083" s="53" t="str">
        <f t="shared" si="100"/>
        <v/>
      </c>
      <c r="F1083" s="53" t="str">
        <f t="shared" si="101"/>
        <v/>
      </c>
      <c r="G1083" s="50"/>
      <c r="H1083" s="53">
        <f t="shared" si="96"/>
        <v>0</v>
      </c>
    </row>
    <row r="1084" spans="2:8" ht="12.75" hidden="1" customHeight="1">
      <c r="B1084" s="46" t="str">
        <f t="shared" si="97"/>
        <v/>
      </c>
      <c r="C1084" s="47" t="str">
        <f t="shared" si="98"/>
        <v/>
      </c>
      <c r="D1084" s="52" t="str">
        <f t="shared" si="99"/>
        <v/>
      </c>
      <c r="E1084" s="53" t="str">
        <f t="shared" si="100"/>
        <v/>
      </c>
      <c r="F1084" s="53" t="str">
        <f t="shared" si="101"/>
        <v/>
      </c>
      <c r="G1084" s="50"/>
      <c r="H1084" s="53">
        <f t="shared" si="96"/>
        <v>0</v>
      </c>
    </row>
    <row r="1085" spans="2:8" ht="12.75" hidden="1" customHeight="1">
      <c r="B1085" s="46" t="str">
        <f t="shared" si="97"/>
        <v/>
      </c>
      <c r="C1085" s="47" t="str">
        <f t="shared" si="98"/>
        <v/>
      </c>
      <c r="D1085" s="52" t="str">
        <f t="shared" si="99"/>
        <v/>
      </c>
      <c r="E1085" s="53" t="str">
        <f t="shared" si="100"/>
        <v/>
      </c>
      <c r="F1085" s="53" t="str">
        <f t="shared" si="101"/>
        <v/>
      </c>
      <c r="G1085" s="50"/>
      <c r="H1085" s="53">
        <f t="shared" si="96"/>
        <v>0</v>
      </c>
    </row>
    <row r="1086" spans="2:8" ht="12.75" hidden="1" customHeight="1">
      <c r="B1086" s="46" t="str">
        <f t="shared" si="97"/>
        <v/>
      </c>
      <c r="C1086" s="47" t="str">
        <f t="shared" si="98"/>
        <v/>
      </c>
      <c r="D1086" s="52" t="str">
        <f t="shared" si="99"/>
        <v/>
      </c>
      <c r="E1086" s="53" t="str">
        <f t="shared" si="100"/>
        <v/>
      </c>
      <c r="F1086" s="53" t="str">
        <f t="shared" si="101"/>
        <v/>
      </c>
      <c r="G1086" s="50"/>
      <c r="H1086" s="53">
        <f t="shared" si="96"/>
        <v>0</v>
      </c>
    </row>
    <row r="1087" spans="2:8" ht="12.75" hidden="1" customHeight="1">
      <c r="B1087" s="46" t="str">
        <f t="shared" si="97"/>
        <v/>
      </c>
      <c r="C1087" s="47" t="str">
        <f t="shared" si="98"/>
        <v/>
      </c>
      <c r="D1087" s="52" t="str">
        <f t="shared" si="99"/>
        <v/>
      </c>
      <c r="E1087" s="53" t="str">
        <f t="shared" si="100"/>
        <v/>
      </c>
      <c r="F1087" s="53" t="str">
        <f t="shared" si="101"/>
        <v/>
      </c>
      <c r="G1087" s="50"/>
      <c r="H1087" s="53">
        <f t="shared" si="96"/>
        <v>0</v>
      </c>
    </row>
    <row r="1088" spans="2:8" ht="12.75" hidden="1" customHeight="1">
      <c r="B1088" s="46" t="str">
        <f t="shared" si="97"/>
        <v/>
      </c>
      <c r="C1088" s="47" t="str">
        <f t="shared" si="98"/>
        <v/>
      </c>
      <c r="D1088" s="52" t="str">
        <f t="shared" si="99"/>
        <v/>
      </c>
      <c r="E1088" s="53" t="str">
        <f t="shared" si="100"/>
        <v/>
      </c>
      <c r="F1088" s="53" t="str">
        <f t="shared" si="101"/>
        <v/>
      </c>
      <c r="G1088" s="50"/>
      <c r="H1088" s="53">
        <f t="shared" si="96"/>
        <v>0</v>
      </c>
    </row>
    <row r="1089" spans="2:8" ht="12.75" hidden="1" customHeight="1">
      <c r="B1089" s="46" t="str">
        <f t="shared" si="97"/>
        <v/>
      </c>
      <c r="C1089" s="47" t="str">
        <f t="shared" si="98"/>
        <v/>
      </c>
      <c r="D1089" s="52" t="str">
        <f t="shared" si="99"/>
        <v/>
      </c>
      <c r="E1089" s="53" t="str">
        <f t="shared" si="100"/>
        <v/>
      </c>
      <c r="F1089" s="53" t="str">
        <f t="shared" si="101"/>
        <v/>
      </c>
      <c r="G1089" s="50"/>
      <c r="H1089" s="53">
        <f t="shared" si="96"/>
        <v>0</v>
      </c>
    </row>
    <row r="1090" spans="2:8" ht="12.75" hidden="1" customHeight="1">
      <c r="B1090" s="46" t="str">
        <f t="shared" si="97"/>
        <v/>
      </c>
      <c r="C1090" s="47" t="str">
        <f t="shared" si="98"/>
        <v/>
      </c>
      <c r="D1090" s="52" t="str">
        <f t="shared" si="99"/>
        <v/>
      </c>
      <c r="E1090" s="53" t="str">
        <f t="shared" si="100"/>
        <v/>
      </c>
      <c r="F1090" s="53" t="str">
        <f t="shared" si="101"/>
        <v/>
      </c>
      <c r="G1090" s="50"/>
      <c r="H1090" s="53">
        <f t="shared" si="96"/>
        <v>0</v>
      </c>
    </row>
    <row r="1091" spans="2:8" ht="12.75" hidden="1" customHeight="1">
      <c r="B1091" s="46" t="str">
        <f t="shared" si="97"/>
        <v/>
      </c>
      <c r="C1091" s="47" t="str">
        <f t="shared" si="98"/>
        <v/>
      </c>
      <c r="D1091" s="52" t="str">
        <f t="shared" si="99"/>
        <v/>
      </c>
      <c r="E1091" s="53" t="str">
        <f t="shared" si="100"/>
        <v/>
      </c>
      <c r="F1091" s="53" t="str">
        <f t="shared" si="101"/>
        <v/>
      </c>
      <c r="G1091" s="50"/>
      <c r="H1091" s="53">
        <f t="shared" si="96"/>
        <v>0</v>
      </c>
    </row>
    <row r="1092" spans="2:8" ht="12.75" hidden="1" customHeight="1">
      <c r="B1092" s="46" t="str">
        <f t="shared" si="97"/>
        <v/>
      </c>
      <c r="C1092" s="47" t="str">
        <f t="shared" si="98"/>
        <v/>
      </c>
      <c r="D1092" s="52" t="str">
        <f t="shared" si="99"/>
        <v/>
      </c>
      <c r="E1092" s="53" t="str">
        <f t="shared" si="100"/>
        <v/>
      </c>
      <c r="F1092" s="53" t="str">
        <f t="shared" si="101"/>
        <v/>
      </c>
      <c r="G1092" s="50"/>
      <c r="H1092" s="53">
        <f t="shared" si="96"/>
        <v>0</v>
      </c>
    </row>
    <row r="1093" spans="2:8" ht="12.75" hidden="1" customHeight="1">
      <c r="B1093" s="46" t="str">
        <f t="shared" si="97"/>
        <v/>
      </c>
      <c r="C1093" s="47" t="str">
        <f t="shared" si="98"/>
        <v/>
      </c>
      <c r="D1093" s="52" t="str">
        <f t="shared" si="99"/>
        <v/>
      </c>
      <c r="E1093" s="53" t="str">
        <f t="shared" si="100"/>
        <v/>
      </c>
      <c r="F1093" s="53" t="str">
        <f t="shared" si="101"/>
        <v/>
      </c>
      <c r="G1093" s="50"/>
      <c r="H1093" s="53">
        <f t="shared" si="96"/>
        <v>0</v>
      </c>
    </row>
    <row r="1094" spans="2:8" ht="12.75" hidden="1" customHeight="1">
      <c r="B1094" s="46" t="str">
        <f t="shared" si="97"/>
        <v/>
      </c>
      <c r="C1094" s="47" t="str">
        <f t="shared" si="98"/>
        <v/>
      </c>
      <c r="D1094" s="52" t="str">
        <f t="shared" si="99"/>
        <v/>
      </c>
      <c r="E1094" s="53" t="str">
        <f t="shared" si="100"/>
        <v/>
      </c>
      <c r="F1094" s="53" t="str">
        <f t="shared" si="101"/>
        <v/>
      </c>
      <c r="G1094" s="50"/>
      <c r="H1094" s="53">
        <f t="shared" si="96"/>
        <v>0</v>
      </c>
    </row>
    <row r="1095" spans="2:8" ht="12.75" hidden="1" customHeight="1">
      <c r="B1095" s="46" t="str">
        <f t="shared" si="97"/>
        <v/>
      </c>
      <c r="C1095" s="47" t="str">
        <f t="shared" si="98"/>
        <v/>
      </c>
      <c r="D1095" s="52" t="str">
        <f t="shared" si="99"/>
        <v/>
      </c>
      <c r="E1095" s="53" t="str">
        <f t="shared" si="100"/>
        <v/>
      </c>
      <c r="F1095" s="53" t="str">
        <f t="shared" si="101"/>
        <v/>
      </c>
      <c r="G1095" s="50"/>
      <c r="H1095" s="53">
        <f t="shared" si="96"/>
        <v>0</v>
      </c>
    </row>
    <row r="1096" spans="2:8" ht="12.75" hidden="1" customHeight="1">
      <c r="B1096" s="46" t="str">
        <f t="shared" si="97"/>
        <v/>
      </c>
      <c r="C1096" s="47" t="str">
        <f t="shared" si="98"/>
        <v/>
      </c>
      <c r="D1096" s="52" t="str">
        <f t="shared" si="99"/>
        <v/>
      </c>
      <c r="E1096" s="53" t="str">
        <f t="shared" si="100"/>
        <v/>
      </c>
      <c r="F1096" s="53" t="str">
        <f t="shared" si="101"/>
        <v/>
      </c>
      <c r="G1096" s="50"/>
      <c r="H1096" s="53">
        <f t="shared" si="96"/>
        <v>0</v>
      </c>
    </row>
    <row r="1097" spans="2:8" ht="12.75" hidden="1" customHeight="1">
      <c r="B1097" s="46" t="str">
        <f t="shared" si="97"/>
        <v/>
      </c>
      <c r="C1097" s="47" t="str">
        <f t="shared" si="98"/>
        <v/>
      </c>
      <c r="D1097" s="52" t="str">
        <f t="shared" si="99"/>
        <v/>
      </c>
      <c r="E1097" s="53" t="str">
        <f t="shared" si="100"/>
        <v/>
      </c>
      <c r="F1097" s="53" t="str">
        <f t="shared" si="101"/>
        <v/>
      </c>
      <c r="G1097" s="50"/>
      <c r="H1097" s="53">
        <f t="shared" si="96"/>
        <v>0</v>
      </c>
    </row>
    <row r="1098" spans="2:8" ht="12.75" hidden="1" customHeight="1">
      <c r="B1098" s="46" t="str">
        <f t="shared" si="97"/>
        <v/>
      </c>
      <c r="C1098" s="47" t="str">
        <f t="shared" si="98"/>
        <v/>
      </c>
      <c r="D1098" s="52" t="str">
        <f t="shared" si="99"/>
        <v/>
      </c>
      <c r="E1098" s="53" t="str">
        <f t="shared" si="100"/>
        <v/>
      </c>
      <c r="F1098" s="53" t="str">
        <f t="shared" si="101"/>
        <v/>
      </c>
      <c r="G1098" s="50"/>
      <c r="H1098" s="53">
        <f t="shared" si="96"/>
        <v>0</v>
      </c>
    </row>
    <row r="1099" spans="2:8" ht="12.75" hidden="1" customHeight="1">
      <c r="B1099" s="46" t="str">
        <f t="shared" si="97"/>
        <v/>
      </c>
      <c r="C1099" s="47" t="str">
        <f t="shared" si="98"/>
        <v/>
      </c>
      <c r="D1099" s="52" t="str">
        <f t="shared" si="99"/>
        <v/>
      </c>
      <c r="E1099" s="53" t="str">
        <f t="shared" si="100"/>
        <v/>
      </c>
      <c r="F1099" s="53" t="str">
        <f t="shared" si="101"/>
        <v/>
      </c>
      <c r="G1099" s="50"/>
      <c r="H1099" s="53">
        <f t="shared" si="96"/>
        <v>0</v>
      </c>
    </row>
    <row r="1100" spans="2:8" ht="12.75" hidden="1" customHeight="1">
      <c r="B1100" s="46" t="str">
        <f t="shared" si="97"/>
        <v/>
      </c>
      <c r="C1100" s="47" t="str">
        <f t="shared" si="98"/>
        <v/>
      </c>
      <c r="D1100" s="52" t="str">
        <f t="shared" si="99"/>
        <v/>
      </c>
      <c r="E1100" s="53" t="str">
        <f t="shared" si="100"/>
        <v/>
      </c>
      <c r="F1100" s="53" t="str">
        <f t="shared" si="101"/>
        <v/>
      </c>
      <c r="G1100" s="50"/>
      <c r="H1100" s="53">
        <f t="shared" si="96"/>
        <v>0</v>
      </c>
    </row>
    <row r="1101" spans="2:8" ht="12.75" hidden="1" customHeight="1">
      <c r="B1101" s="46" t="str">
        <f t="shared" si="97"/>
        <v/>
      </c>
      <c r="C1101" s="47" t="str">
        <f t="shared" si="98"/>
        <v/>
      </c>
      <c r="D1101" s="52" t="str">
        <f t="shared" si="99"/>
        <v/>
      </c>
      <c r="E1101" s="53" t="str">
        <f t="shared" si="100"/>
        <v/>
      </c>
      <c r="F1101" s="53" t="str">
        <f t="shared" si="101"/>
        <v/>
      </c>
      <c r="G1101" s="50"/>
      <c r="H1101" s="53">
        <f t="shared" si="96"/>
        <v>0</v>
      </c>
    </row>
    <row r="1102" spans="2:8" ht="12.75" hidden="1" customHeight="1">
      <c r="B1102" s="46" t="str">
        <f t="shared" si="97"/>
        <v/>
      </c>
      <c r="C1102" s="47" t="str">
        <f t="shared" si="98"/>
        <v/>
      </c>
      <c r="D1102" s="52" t="str">
        <f t="shared" si="99"/>
        <v/>
      </c>
      <c r="E1102" s="53" t="str">
        <f t="shared" si="100"/>
        <v/>
      </c>
      <c r="F1102" s="53" t="str">
        <f t="shared" si="101"/>
        <v/>
      </c>
      <c r="G1102" s="50"/>
      <c r="H1102" s="53">
        <f t="shared" si="96"/>
        <v>0</v>
      </c>
    </row>
    <row r="1103" spans="2:8" ht="12.75" hidden="1" customHeight="1">
      <c r="B1103" s="46" t="str">
        <f t="shared" si="97"/>
        <v/>
      </c>
      <c r="C1103" s="47" t="str">
        <f t="shared" si="98"/>
        <v/>
      </c>
      <c r="D1103" s="52" t="str">
        <f t="shared" si="99"/>
        <v/>
      </c>
      <c r="E1103" s="53" t="str">
        <f t="shared" si="100"/>
        <v/>
      </c>
      <c r="F1103" s="53" t="str">
        <f t="shared" si="101"/>
        <v/>
      </c>
      <c r="G1103" s="50"/>
      <c r="H1103" s="53">
        <f t="shared" si="96"/>
        <v>0</v>
      </c>
    </row>
    <row r="1104" spans="2:8" ht="12.75" hidden="1" customHeight="1">
      <c r="B1104" s="46" t="str">
        <f t="shared" si="97"/>
        <v/>
      </c>
      <c r="C1104" s="47" t="str">
        <f t="shared" si="98"/>
        <v/>
      </c>
      <c r="D1104" s="52" t="str">
        <f t="shared" si="99"/>
        <v/>
      </c>
      <c r="E1104" s="53" t="str">
        <f t="shared" si="100"/>
        <v/>
      </c>
      <c r="F1104" s="53" t="str">
        <f t="shared" si="101"/>
        <v/>
      </c>
      <c r="G1104" s="50"/>
      <c r="H1104" s="53">
        <f t="shared" si="96"/>
        <v>0</v>
      </c>
    </row>
    <row r="1105" spans="2:8" ht="12.75" hidden="1" customHeight="1">
      <c r="B1105" s="46" t="str">
        <f t="shared" si="97"/>
        <v/>
      </c>
      <c r="C1105" s="47" t="str">
        <f t="shared" si="98"/>
        <v/>
      </c>
      <c r="D1105" s="52" t="str">
        <f t="shared" si="99"/>
        <v/>
      </c>
      <c r="E1105" s="53" t="str">
        <f t="shared" si="100"/>
        <v/>
      </c>
      <c r="F1105" s="53" t="str">
        <f t="shared" si="101"/>
        <v/>
      </c>
      <c r="G1105" s="50"/>
      <c r="H1105" s="53">
        <f t="shared" si="96"/>
        <v>0</v>
      </c>
    </row>
    <row r="1106" spans="2:8" ht="12.75" hidden="1" customHeight="1">
      <c r="B1106" s="46" t="str">
        <f t="shared" si="97"/>
        <v/>
      </c>
      <c r="C1106" s="47" t="str">
        <f t="shared" si="98"/>
        <v/>
      </c>
      <c r="D1106" s="52" t="str">
        <f t="shared" si="99"/>
        <v/>
      </c>
      <c r="E1106" s="53" t="str">
        <f t="shared" si="100"/>
        <v/>
      </c>
      <c r="F1106" s="53" t="str">
        <f t="shared" si="101"/>
        <v/>
      </c>
      <c r="G1106" s="50"/>
      <c r="H1106" s="53">
        <f t="shared" si="96"/>
        <v>0</v>
      </c>
    </row>
    <row r="1107" spans="2:8" ht="12.75" hidden="1" customHeight="1">
      <c r="B1107" s="46" t="str">
        <f t="shared" si="97"/>
        <v/>
      </c>
      <c r="C1107" s="47" t="str">
        <f t="shared" si="98"/>
        <v/>
      </c>
      <c r="D1107" s="52" t="str">
        <f t="shared" si="99"/>
        <v/>
      </c>
      <c r="E1107" s="53" t="str">
        <f t="shared" si="100"/>
        <v/>
      </c>
      <c r="F1107" s="53" t="str">
        <f t="shared" si="101"/>
        <v/>
      </c>
      <c r="G1107" s="50"/>
      <c r="H1107" s="53">
        <f t="shared" si="96"/>
        <v>0</v>
      </c>
    </row>
    <row r="1108" spans="2:8" ht="12.75" hidden="1" customHeight="1">
      <c r="B1108" s="46" t="str">
        <f t="shared" si="97"/>
        <v/>
      </c>
      <c r="C1108" s="47" t="str">
        <f t="shared" si="98"/>
        <v/>
      </c>
      <c r="D1108" s="52" t="str">
        <f t="shared" si="99"/>
        <v/>
      </c>
      <c r="E1108" s="53" t="str">
        <f t="shared" si="100"/>
        <v/>
      </c>
      <c r="F1108" s="53" t="str">
        <f t="shared" si="101"/>
        <v/>
      </c>
      <c r="G1108" s="50"/>
      <c r="H1108" s="53">
        <f t="shared" si="96"/>
        <v>0</v>
      </c>
    </row>
    <row r="1109" spans="2:8" ht="12.75" hidden="1" customHeight="1">
      <c r="B1109" s="46" t="str">
        <f t="shared" si="97"/>
        <v/>
      </c>
      <c r="C1109" s="47" t="str">
        <f t="shared" si="98"/>
        <v/>
      </c>
      <c r="D1109" s="52" t="str">
        <f t="shared" si="99"/>
        <v/>
      </c>
      <c r="E1109" s="53" t="str">
        <f t="shared" si="100"/>
        <v/>
      </c>
      <c r="F1109" s="53" t="str">
        <f t="shared" si="101"/>
        <v/>
      </c>
      <c r="G1109" s="50"/>
      <c r="H1109" s="53">
        <f t="shared" si="96"/>
        <v>0</v>
      </c>
    </row>
    <row r="1110" spans="2:8" ht="12.75" hidden="1" customHeight="1">
      <c r="B1110" s="46" t="str">
        <f t="shared" si="97"/>
        <v/>
      </c>
      <c r="C1110" s="47" t="str">
        <f t="shared" si="98"/>
        <v/>
      </c>
      <c r="D1110" s="52" t="str">
        <f t="shared" si="99"/>
        <v/>
      </c>
      <c r="E1110" s="53" t="str">
        <f t="shared" si="100"/>
        <v/>
      </c>
      <c r="F1110" s="53" t="str">
        <f t="shared" si="101"/>
        <v/>
      </c>
      <c r="G1110" s="50"/>
      <c r="H1110" s="53">
        <f t="shared" si="96"/>
        <v>0</v>
      </c>
    </row>
    <row r="1111" spans="2:8" ht="12.75" hidden="1" customHeight="1">
      <c r="B1111" s="46" t="str">
        <f t="shared" si="97"/>
        <v/>
      </c>
      <c r="C1111" s="47" t="str">
        <f t="shared" si="98"/>
        <v/>
      </c>
      <c r="D1111" s="52" t="str">
        <f t="shared" si="99"/>
        <v/>
      </c>
      <c r="E1111" s="53" t="str">
        <f t="shared" si="100"/>
        <v/>
      </c>
      <c r="F1111" s="53" t="str">
        <f t="shared" si="101"/>
        <v/>
      </c>
      <c r="G1111" s="50"/>
      <c r="H1111" s="53">
        <f t="shared" si="96"/>
        <v>0</v>
      </c>
    </row>
    <row r="1112" spans="2:8" ht="12.75" hidden="1" customHeight="1">
      <c r="B1112" s="46" t="str">
        <f t="shared" si="97"/>
        <v/>
      </c>
      <c r="C1112" s="47" t="str">
        <f t="shared" si="98"/>
        <v/>
      </c>
      <c r="D1112" s="52" t="str">
        <f t="shared" si="99"/>
        <v/>
      </c>
      <c r="E1112" s="53" t="str">
        <f t="shared" si="100"/>
        <v/>
      </c>
      <c r="F1112" s="53" t="str">
        <f t="shared" si="101"/>
        <v/>
      </c>
      <c r="G1112" s="50"/>
      <c r="H1112" s="53">
        <f t="shared" si="96"/>
        <v>0</v>
      </c>
    </row>
    <row r="1113" spans="2:8" ht="12.75" hidden="1" customHeight="1">
      <c r="B1113" s="46" t="str">
        <f t="shared" si="97"/>
        <v/>
      </c>
      <c r="C1113" s="47" t="str">
        <f t="shared" si="98"/>
        <v/>
      </c>
      <c r="D1113" s="52" t="str">
        <f t="shared" si="99"/>
        <v/>
      </c>
      <c r="E1113" s="53" t="str">
        <f t="shared" si="100"/>
        <v/>
      </c>
      <c r="F1113" s="53" t="str">
        <f t="shared" si="101"/>
        <v/>
      </c>
      <c r="G1113" s="50"/>
      <c r="H1113" s="53">
        <f t="shared" ref="H1113:H1176" si="102">IF(B1113="",0,ROUND(H1112-E1113-G1113,2))</f>
        <v>0</v>
      </c>
    </row>
    <row r="1114" spans="2:8" ht="12.75" hidden="1" customHeight="1">
      <c r="B1114" s="46" t="str">
        <f t="shared" ref="B1114:B1177" si="103">IF(B1113&lt;$D$16,IF(H1113&gt;0,B1113+1,""),"")</f>
        <v/>
      </c>
      <c r="C1114" s="47" t="str">
        <f t="shared" ref="C1114:C1177" si="104">IF(B1114="","",IF(B1114&lt;=$D$16,IF(payments_per_year=26,DATE(YEAR(start_date),MONTH(start_date),DAY(start_date)+14*B1114),IF(payments_per_year=52,DATE(YEAR(start_date),MONTH(start_date),DAY(start_date)+7*B1114),DATE(YEAR(start_date),MONTH(start_date)+B1114*12/$D$11,DAY(start_date)))),""))</f>
        <v/>
      </c>
      <c r="D1114" s="52" t="str">
        <f t="shared" ref="D1114:D1177" si="105">IF(C1114="","",IF($D$15+F1114&gt;H1113,ROUND(H1113+F1114,2),$D$15))</f>
        <v/>
      </c>
      <c r="E1114" s="53" t="str">
        <f t="shared" ref="E1114:E1177" si="106">IF(C1114="","",D1114-F1114)</f>
        <v/>
      </c>
      <c r="F1114" s="53" t="str">
        <f t="shared" ref="F1114:F1177" si="107">IF(C1114="","",ROUND(H1113*$D$9/payments_per_year,2))</f>
        <v/>
      </c>
      <c r="G1114" s="50"/>
      <c r="H1114" s="53">
        <f t="shared" si="102"/>
        <v>0</v>
      </c>
    </row>
    <row r="1115" spans="2:8" ht="12.75" hidden="1" customHeight="1">
      <c r="B1115" s="46" t="str">
        <f t="shared" si="103"/>
        <v/>
      </c>
      <c r="C1115" s="47" t="str">
        <f t="shared" si="104"/>
        <v/>
      </c>
      <c r="D1115" s="52" t="str">
        <f t="shared" si="105"/>
        <v/>
      </c>
      <c r="E1115" s="53" t="str">
        <f t="shared" si="106"/>
        <v/>
      </c>
      <c r="F1115" s="53" t="str">
        <f t="shared" si="107"/>
        <v/>
      </c>
      <c r="G1115" s="50"/>
      <c r="H1115" s="53">
        <f t="shared" si="102"/>
        <v>0</v>
      </c>
    </row>
    <row r="1116" spans="2:8" ht="12.75" hidden="1" customHeight="1">
      <c r="B1116" s="46" t="str">
        <f t="shared" si="103"/>
        <v/>
      </c>
      <c r="C1116" s="47" t="str">
        <f t="shared" si="104"/>
        <v/>
      </c>
      <c r="D1116" s="52" t="str">
        <f t="shared" si="105"/>
        <v/>
      </c>
      <c r="E1116" s="53" t="str">
        <f t="shared" si="106"/>
        <v/>
      </c>
      <c r="F1116" s="53" t="str">
        <f t="shared" si="107"/>
        <v/>
      </c>
      <c r="G1116" s="50"/>
      <c r="H1116" s="53">
        <f t="shared" si="102"/>
        <v>0</v>
      </c>
    </row>
    <row r="1117" spans="2:8" ht="12.75" hidden="1" customHeight="1">
      <c r="B1117" s="46" t="str">
        <f t="shared" si="103"/>
        <v/>
      </c>
      <c r="C1117" s="47" t="str">
        <f t="shared" si="104"/>
        <v/>
      </c>
      <c r="D1117" s="52" t="str">
        <f t="shared" si="105"/>
        <v/>
      </c>
      <c r="E1117" s="53" t="str">
        <f t="shared" si="106"/>
        <v/>
      </c>
      <c r="F1117" s="53" t="str">
        <f t="shared" si="107"/>
        <v/>
      </c>
      <c r="G1117" s="50"/>
      <c r="H1117" s="53">
        <f t="shared" si="102"/>
        <v>0</v>
      </c>
    </row>
    <row r="1118" spans="2:8" ht="12.75" hidden="1" customHeight="1">
      <c r="B1118" s="46" t="str">
        <f t="shared" si="103"/>
        <v/>
      </c>
      <c r="C1118" s="47" t="str">
        <f t="shared" si="104"/>
        <v/>
      </c>
      <c r="D1118" s="52" t="str">
        <f t="shared" si="105"/>
        <v/>
      </c>
      <c r="E1118" s="53" t="str">
        <f t="shared" si="106"/>
        <v/>
      </c>
      <c r="F1118" s="53" t="str">
        <f t="shared" si="107"/>
        <v/>
      </c>
      <c r="G1118" s="50"/>
      <c r="H1118" s="53">
        <f t="shared" si="102"/>
        <v>0</v>
      </c>
    </row>
    <row r="1119" spans="2:8" ht="12.75" hidden="1" customHeight="1">
      <c r="B1119" s="46" t="str">
        <f t="shared" si="103"/>
        <v/>
      </c>
      <c r="C1119" s="47" t="str">
        <f t="shared" si="104"/>
        <v/>
      </c>
      <c r="D1119" s="52" t="str">
        <f t="shared" si="105"/>
        <v/>
      </c>
      <c r="E1119" s="53" t="str">
        <f t="shared" si="106"/>
        <v/>
      </c>
      <c r="F1119" s="53" t="str">
        <f t="shared" si="107"/>
        <v/>
      </c>
      <c r="G1119" s="50"/>
      <c r="H1119" s="53">
        <f t="shared" si="102"/>
        <v>0</v>
      </c>
    </row>
    <row r="1120" spans="2:8" ht="12.75" hidden="1" customHeight="1">
      <c r="B1120" s="46" t="str">
        <f t="shared" si="103"/>
        <v/>
      </c>
      <c r="C1120" s="47" t="str">
        <f t="shared" si="104"/>
        <v/>
      </c>
      <c r="D1120" s="52" t="str">
        <f t="shared" si="105"/>
        <v/>
      </c>
      <c r="E1120" s="53" t="str">
        <f t="shared" si="106"/>
        <v/>
      </c>
      <c r="F1120" s="53" t="str">
        <f t="shared" si="107"/>
        <v/>
      </c>
      <c r="G1120" s="50"/>
      <c r="H1120" s="53">
        <f t="shared" si="102"/>
        <v>0</v>
      </c>
    </row>
    <row r="1121" spans="2:8" ht="12.75" hidden="1" customHeight="1">
      <c r="B1121" s="46" t="str">
        <f t="shared" si="103"/>
        <v/>
      </c>
      <c r="C1121" s="47" t="str">
        <f t="shared" si="104"/>
        <v/>
      </c>
      <c r="D1121" s="52" t="str">
        <f t="shared" si="105"/>
        <v/>
      </c>
      <c r="E1121" s="53" t="str">
        <f t="shared" si="106"/>
        <v/>
      </c>
      <c r="F1121" s="53" t="str">
        <f t="shared" si="107"/>
        <v/>
      </c>
      <c r="G1121" s="50"/>
      <c r="H1121" s="53">
        <f t="shared" si="102"/>
        <v>0</v>
      </c>
    </row>
    <row r="1122" spans="2:8" ht="12.75" hidden="1" customHeight="1">
      <c r="B1122" s="46" t="str">
        <f t="shared" si="103"/>
        <v/>
      </c>
      <c r="C1122" s="47" t="str">
        <f t="shared" si="104"/>
        <v/>
      </c>
      <c r="D1122" s="52" t="str">
        <f t="shared" si="105"/>
        <v/>
      </c>
      <c r="E1122" s="53" t="str">
        <f t="shared" si="106"/>
        <v/>
      </c>
      <c r="F1122" s="53" t="str">
        <f t="shared" si="107"/>
        <v/>
      </c>
      <c r="G1122" s="50"/>
      <c r="H1122" s="53">
        <f t="shared" si="102"/>
        <v>0</v>
      </c>
    </row>
    <row r="1123" spans="2:8" ht="12.75" hidden="1" customHeight="1">
      <c r="B1123" s="46" t="str">
        <f t="shared" si="103"/>
        <v/>
      </c>
      <c r="C1123" s="47" t="str">
        <f t="shared" si="104"/>
        <v/>
      </c>
      <c r="D1123" s="52" t="str">
        <f t="shared" si="105"/>
        <v/>
      </c>
      <c r="E1123" s="53" t="str">
        <f t="shared" si="106"/>
        <v/>
      </c>
      <c r="F1123" s="53" t="str">
        <f t="shared" si="107"/>
        <v/>
      </c>
      <c r="G1123" s="50"/>
      <c r="H1123" s="53">
        <f t="shared" si="102"/>
        <v>0</v>
      </c>
    </row>
    <row r="1124" spans="2:8" ht="12.75" hidden="1" customHeight="1">
      <c r="B1124" s="46" t="str">
        <f t="shared" si="103"/>
        <v/>
      </c>
      <c r="C1124" s="47" t="str">
        <f t="shared" si="104"/>
        <v/>
      </c>
      <c r="D1124" s="52" t="str">
        <f t="shared" si="105"/>
        <v/>
      </c>
      <c r="E1124" s="53" t="str">
        <f t="shared" si="106"/>
        <v/>
      </c>
      <c r="F1124" s="53" t="str">
        <f t="shared" si="107"/>
        <v/>
      </c>
      <c r="G1124" s="50"/>
      <c r="H1124" s="53">
        <f t="shared" si="102"/>
        <v>0</v>
      </c>
    </row>
    <row r="1125" spans="2:8" ht="12.75" hidden="1" customHeight="1">
      <c r="B1125" s="46" t="str">
        <f t="shared" si="103"/>
        <v/>
      </c>
      <c r="C1125" s="47" t="str">
        <f t="shared" si="104"/>
        <v/>
      </c>
      <c r="D1125" s="52" t="str">
        <f t="shared" si="105"/>
        <v/>
      </c>
      <c r="E1125" s="53" t="str">
        <f t="shared" si="106"/>
        <v/>
      </c>
      <c r="F1125" s="53" t="str">
        <f t="shared" si="107"/>
        <v/>
      </c>
      <c r="G1125" s="50"/>
      <c r="H1125" s="53">
        <f t="shared" si="102"/>
        <v>0</v>
      </c>
    </row>
    <row r="1126" spans="2:8" ht="12.75" hidden="1" customHeight="1">
      <c r="B1126" s="46" t="str">
        <f t="shared" si="103"/>
        <v/>
      </c>
      <c r="C1126" s="47" t="str">
        <f t="shared" si="104"/>
        <v/>
      </c>
      <c r="D1126" s="52" t="str">
        <f t="shared" si="105"/>
        <v/>
      </c>
      <c r="E1126" s="53" t="str">
        <f t="shared" si="106"/>
        <v/>
      </c>
      <c r="F1126" s="53" t="str">
        <f t="shared" si="107"/>
        <v/>
      </c>
      <c r="G1126" s="50"/>
      <c r="H1126" s="53">
        <f t="shared" si="102"/>
        <v>0</v>
      </c>
    </row>
    <row r="1127" spans="2:8" ht="12.75" hidden="1" customHeight="1">
      <c r="B1127" s="46" t="str">
        <f t="shared" si="103"/>
        <v/>
      </c>
      <c r="C1127" s="47" t="str">
        <f t="shared" si="104"/>
        <v/>
      </c>
      <c r="D1127" s="52" t="str">
        <f t="shared" si="105"/>
        <v/>
      </c>
      <c r="E1127" s="53" t="str">
        <f t="shared" si="106"/>
        <v/>
      </c>
      <c r="F1127" s="53" t="str">
        <f t="shared" si="107"/>
        <v/>
      </c>
      <c r="G1127" s="50"/>
      <c r="H1127" s="53">
        <f t="shared" si="102"/>
        <v>0</v>
      </c>
    </row>
    <row r="1128" spans="2:8" ht="12.75" hidden="1" customHeight="1">
      <c r="B1128" s="46" t="str">
        <f t="shared" si="103"/>
        <v/>
      </c>
      <c r="C1128" s="47" t="str">
        <f t="shared" si="104"/>
        <v/>
      </c>
      <c r="D1128" s="52" t="str">
        <f t="shared" si="105"/>
        <v/>
      </c>
      <c r="E1128" s="53" t="str">
        <f t="shared" si="106"/>
        <v/>
      </c>
      <c r="F1128" s="53" t="str">
        <f t="shared" si="107"/>
        <v/>
      </c>
      <c r="G1128" s="50"/>
      <c r="H1128" s="53">
        <f t="shared" si="102"/>
        <v>0</v>
      </c>
    </row>
    <row r="1129" spans="2:8" ht="12.75" hidden="1" customHeight="1">
      <c r="B1129" s="46" t="str">
        <f t="shared" si="103"/>
        <v/>
      </c>
      <c r="C1129" s="47" t="str">
        <f t="shared" si="104"/>
        <v/>
      </c>
      <c r="D1129" s="52" t="str">
        <f t="shared" si="105"/>
        <v/>
      </c>
      <c r="E1129" s="53" t="str">
        <f t="shared" si="106"/>
        <v/>
      </c>
      <c r="F1129" s="53" t="str">
        <f t="shared" si="107"/>
        <v/>
      </c>
      <c r="G1129" s="50"/>
      <c r="H1129" s="53">
        <f t="shared" si="102"/>
        <v>0</v>
      </c>
    </row>
    <row r="1130" spans="2:8" ht="12.75" hidden="1" customHeight="1">
      <c r="B1130" s="46" t="str">
        <f t="shared" si="103"/>
        <v/>
      </c>
      <c r="C1130" s="47" t="str">
        <f t="shared" si="104"/>
        <v/>
      </c>
      <c r="D1130" s="52" t="str">
        <f t="shared" si="105"/>
        <v/>
      </c>
      <c r="E1130" s="53" t="str">
        <f t="shared" si="106"/>
        <v/>
      </c>
      <c r="F1130" s="53" t="str">
        <f t="shared" si="107"/>
        <v/>
      </c>
      <c r="G1130" s="50"/>
      <c r="H1130" s="53">
        <f t="shared" si="102"/>
        <v>0</v>
      </c>
    </row>
    <row r="1131" spans="2:8" ht="12.75" hidden="1" customHeight="1">
      <c r="B1131" s="46" t="str">
        <f t="shared" si="103"/>
        <v/>
      </c>
      <c r="C1131" s="47" t="str">
        <f t="shared" si="104"/>
        <v/>
      </c>
      <c r="D1131" s="52" t="str">
        <f t="shared" si="105"/>
        <v/>
      </c>
      <c r="E1131" s="53" t="str">
        <f t="shared" si="106"/>
        <v/>
      </c>
      <c r="F1131" s="53" t="str">
        <f t="shared" si="107"/>
        <v/>
      </c>
      <c r="G1131" s="50"/>
      <c r="H1131" s="53">
        <f t="shared" si="102"/>
        <v>0</v>
      </c>
    </row>
    <row r="1132" spans="2:8" ht="12.75" hidden="1" customHeight="1">
      <c r="B1132" s="46" t="str">
        <f t="shared" si="103"/>
        <v/>
      </c>
      <c r="C1132" s="47" t="str">
        <f t="shared" si="104"/>
        <v/>
      </c>
      <c r="D1132" s="52" t="str">
        <f t="shared" si="105"/>
        <v/>
      </c>
      <c r="E1132" s="53" t="str">
        <f t="shared" si="106"/>
        <v/>
      </c>
      <c r="F1132" s="53" t="str">
        <f t="shared" si="107"/>
        <v/>
      </c>
      <c r="G1132" s="50"/>
      <c r="H1132" s="53">
        <f t="shared" si="102"/>
        <v>0</v>
      </c>
    </row>
    <row r="1133" spans="2:8" ht="12.75" hidden="1" customHeight="1">
      <c r="B1133" s="46" t="str">
        <f t="shared" si="103"/>
        <v/>
      </c>
      <c r="C1133" s="47" t="str">
        <f t="shared" si="104"/>
        <v/>
      </c>
      <c r="D1133" s="52" t="str">
        <f t="shared" si="105"/>
        <v/>
      </c>
      <c r="E1133" s="53" t="str">
        <f t="shared" si="106"/>
        <v/>
      </c>
      <c r="F1133" s="53" t="str">
        <f t="shared" si="107"/>
        <v/>
      </c>
      <c r="G1133" s="50"/>
      <c r="H1133" s="53">
        <f t="shared" si="102"/>
        <v>0</v>
      </c>
    </row>
    <row r="1134" spans="2:8" ht="12.75" hidden="1" customHeight="1">
      <c r="B1134" s="46" t="str">
        <f t="shared" si="103"/>
        <v/>
      </c>
      <c r="C1134" s="47" t="str">
        <f t="shared" si="104"/>
        <v/>
      </c>
      <c r="D1134" s="52" t="str">
        <f t="shared" si="105"/>
        <v/>
      </c>
      <c r="E1134" s="53" t="str">
        <f t="shared" si="106"/>
        <v/>
      </c>
      <c r="F1134" s="53" t="str">
        <f t="shared" si="107"/>
        <v/>
      </c>
      <c r="G1134" s="50"/>
      <c r="H1134" s="53">
        <f t="shared" si="102"/>
        <v>0</v>
      </c>
    </row>
    <row r="1135" spans="2:8" ht="12.75" hidden="1" customHeight="1">
      <c r="B1135" s="46" t="str">
        <f t="shared" si="103"/>
        <v/>
      </c>
      <c r="C1135" s="47" t="str">
        <f t="shared" si="104"/>
        <v/>
      </c>
      <c r="D1135" s="52" t="str">
        <f t="shared" si="105"/>
        <v/>
      </c>
      <c r="E1135" s="53" t="str">
        <f t="shared" si="106"/>
        <v/>
      </c>
      <c r="F1135" s="53" t="str">
        <f t="shared" si="107"/>
        <v/>
      </c>
      <c r="G1135" s="50"/>
      <c r="H1135" s="53">
        <f t="shared" si="102"/>
        <v>0</v>
      </c>
    </row>
    <row r="1136" spans="2:8" ht="12.75" hidden="1" customHeight="1">
      <c r="B1136" s="46" t="str">
        <f t="shared" si="103"/>
        <v/>
      </c>
      <c r="C1136" s="47" t="str">
        <f t="shared" si="104"/>
        <v/>
      </c>
      <c r="D1136" s="52" t="str">
        <f t="shared" si="105"/>
        <v/>
      </c>
      <c r="E1136" s="53" t="str">
        <f t="shared" si="106"/>
        <v/>
      </c>
      <c r="F1136" s="53" t="str">
        <f t="shared" si="107"/>
        <v/>
      </c>
      <c r="G1136" s="50"/>
      <c r="H1136" s="53">
        <f t="shared" si="102"/>
        <v>0</v>
      </c>
    </row>
    <row r="1137" spans="2:8" ht="12.75" hidden="1" customHeight="1">
      <c r="B1137" s="46" t="str">
        <f t="shared" si="103"/>
        <v/>
      </c>
      <c r="C1137" s="47" t="str">
        <f t="shared" si="104"/>
        <v/>
      </c>
      <c r="D1137" s="52" t="str">
        <f t="shared" si="105"/>
        <v/>
      </c>
      <c r="E1137" s="53" t="str">
        <f t="shared" si="106"/>
        <v/>
      </c>
      <c r="F1137" s="53" t="str">
        <f t="shared" si="107"/>
        <v/>
      </c>
      <c r="G1137" s="50"/>
      <c r="H1137" s="53">
        <f t="shared" si="102"/>
        <v>0</v>
      </c>
    </row>
    <row r="1138" spans="2:8" ht="12.75" hidden="1" customHeight="1">
      <c r="B1138" s="46" t="str">
        <f t="shared" si="103"/>
        <v/>
      </c>
      <c r="C1138" s="47" t="str">
        <f t="shared" si="104"/>
        <v/>
      </c>
      <c r="D1138" s="52" t="str">
        <f t="shared" si="105"/>
        <v/>
      </c>
      <c r="E1138" s="53" t="str">
        <f t="shared" si="106"/>
        <v/>
      </c>
      <c r="F1138" s="53" t="str">
        <f t="shared" si="107"/>
        <v/>
      </c>
      <c r="G1138" s="50"/>
      <c r="H1138" s="53">
        <f t="shared" si="102"/>
        <v>0</v>
      </c>
    </row>
    <row r="1139" spans="2:8" ht="12.75" hidden="1" customHeight="1">
      <c r="B1139" s="46" t="str">
        <f t="shared" si="103"/>
        <v/>
      </c>
      <c r="C1139" s="47" t="str">
        <f t="shared" si="104"/>
        <v/>
      </c>
      <c r="D1139" s="52" t="str">
        <f t="shared" si="105"/>
        <v/>
      </c>
      <c r="E1139" s="53" t="str">
        <f t="shared" si="106"/>
        <v/>
      </c>
      <c r="F1139" s="53" t="str">
        <f t="shared" si="107"/>
        <v/>
      </c>
      <c r="G1139" s="50"/>
      <c r="H1139" s="53">
        <f t="shared" si="102"/>
        <v>0</v>
      </c>
    </row>
    <row r="1140" spans="2:8" ht="12.75" hidden="1" customHeight="1">
      <c r="B1140" s="46" t="str">
        <f t="shared" si="103"/>
        <v/>
      </c>
      <c r="C1140" s="47" t="str">
        <f t="shared" si="104"/>
        <v/>
      </c>
      <c r="D1140" s="52" t="str">
        <f t="shared" si="105"/>
        <v/>
      </c>
      <c r="E1140" s="53" t="str">
        <f t="shared" si="106"/>
        <v/>
      </c>
      <c r="F1140" s="53" t="str">
        <f t="shared" si="107"/>
        <v/>
      </c>
      <c r="G1140" s="50"/>
      <c r="H1140" s="53">
        <f t="shared" si="102"/>
        <v>0</v>
      </c>
    </row>
    <row r="1141" spans="2:8" ht="12.75" hidden="1" customHeight="1">
      <c r="B1141" s="46" t="str">
        <f t="shared" si="103"/>
        <v/>
      </c>
      <c r="C1141" s="47" t="str">
        <f t="shared" si="104"/>
        <v/>
      </c>
      <c r="D1141" s="52" t="str">
        <f t="shared" si="105"/>
        <v/>
      </c>
      <c r="E1141" s="53" t="str">
        <f t="shared" si="106"/>
        <v/>
      </c>
      <c r="F1141" s="53" t="str">
        <f t="shared" si="107"/>
        <v/>
      </c>
      <c r="G1141" s="50"/>
      <c r="H1141" s="53">
        <f t="shared" si="102"/>
        <v>0</v>
      </c>
    </row>
    <row r="1142" spans="2:8" ht="12.75" hidden="1" customHeight="1">
      <c r="B1142" s="46" t="str">
        <f t="shared" si="103"/>
        <v/>
      </c>
      <c r="C1142" s="47" t="str">
        <f t="shared" si="104"/>
        <v/>
      </c>
      <c r="D1142" s="52" t="str">
        <f t="shared" si="105"/>
        <v/>
      </c>
      <c r="E1142" s="53" t="str">
        <f t="shared" si="106"/>
        <v/>
      </c>
      <c r="F1142" s="53" t="str">
        <f t="shared" si="107"/>
        <v/>
      </c>
      <c r="G1142" s="50"/>
      <c r="H1142" s="53">
        <f t="shared" si="102"/>
        <v>0</v>
      </c>
    </row>
    <row r="1143" spans="2:8" ht="12.75" hidden="1" customHeight="1">
      <c r="B1143" s="46" t="str">
        <f t="shared" si="103"/>
        <v/>
      </c>
      <c r="C1143" s="47" t="str">
        <f t="shared" si="104"/>
        <v/>
      </c>
      <c r="D1143" s="52" t="str">
        <f t="shared" si="105"/>
        <v/>
      </c>
      <c r="E1143" s="53" t="str">
        <f t="shared" si="106"/>
        <v/>
      </c>
      <c r="F1143" s="53" t="str">
        <f t="shared" si="107"/>
        <v/>
      </c>
      <c r="G1143" s="50"/>
      <c r="H1143" s="53">
        <f t="shared" si="102"/>
        <v>0</v>
      </c>
    </row>
    <row r="1144" spans="2:8" ht="12.75" hidden="1" customHeight="1">
      <c r="B1144" s="46" t="str">
        <f t="shared" si="103"/>
        <v/>
      </c>
      <c r="C1144" s="47" t="str">
        <f t="shared" si="104"/>
        <v/>
      </c>
      <c r="D1144" s="52" t="str">
        <f t="shared" si="105"/>
        <v/>
      </c>
      <c r="E1144" s="53" t="str">
        <f t="shared" si="106"/>
        <v/>
      </c>
      <c r="F1144" s="53" t="str">
        <f t="shared" si="107"/>
        <v/>
      </c>
      <c r="G1144" s="50"/>
      <c r="H1144" s="53">
        <f t="shared" si="102"/>
        <v>0</v>
      </c>
    </row>
    <row r="1145" spans="2:8" ht="12.75" hidden="1" customHeight="1">
      <c r="B1145" s="46" t="str">
        <f t="shared" si="103"/>
        <v/>
      </c>
      <c r="C1145" s="47" t="str">
        <f t="shared" si="104"/>
        <v/>
      </c>
      <c r="D1145" s="52" t="str">
        <f t="shared" si="105"/>
        <v/>
      </c>
      <c r="E1145" s="53" t="str">
        <f t="shared" si="106"/>
        <v/>
      </c>
      <c r="F1145" s="53" t="str">
        <f t="shared" si="107"/>
        <v/>
      </c>
      <c r="G1145" s="50"/>
      <c r="H1145" s="53">
        <f t="shared" si="102"/>
        <v>0</v>
      </c>
    </row>
    <row r="1146" spans="2:8" ht="12.75" hidden="1" customHeight="1">
      <c r="B1146" s="46" t="str">
        <f t="shared" si="103"/>
        <v/>
      </c>
      <c r="C1146" s="47" t="str">
        <f t="shared" si="104"/>
        <v/>
      </c>
      <c r="D1146" s="52" t="str">
        <f t="shared" si="105"/>
        <v/>
      </c>
      <c r="E1146" s="53" t="str">
        <f t="shared" si="106"/>
        <v/>
      </c>
      <c r="F1146" s="53" t="str">
        <f t="shared" si="107"/>
        <v/>
      </c>
      <c r="G1146" s="50"/>
      <c r="H1146" s="53">
        <f t="shared" si="102"/>
        <v>0</v>
      </c>
    </row>
    <row r="1147" spans="2:8" ht="12.75" hidden="1" customHeight="1">
      <c r="B1147" s="46" t="str">
        <f t="shared" si="103"/>
        <v/>
      </c>
      <c r="C1147" s="47" t="str">
        <f t="shared" si="104"/>
        <v/>
      </c>
      <c r="D1147" s="52" t="str">
        <f t="shared" si="105"/>
        <v/>
      </c>
      <c r="E1147" s="53" t="str">
        <f t="shared" si="106"/>
        <v/>
      </c>
      <c r="F1147" s="53" t="str">
        <f t="shared" si="107"/>
        <v/>
      </c>
      <c r="G1147" s="50"/>
      <c r="H1147" s="53">
        <f t="shared" si="102"/>
        <v>0</v>
      </c>
    </row>
    <row r="1148" spans="2:8" ht="12.75" hidden="1" customHeight="1">
      <c r="B1148" s="46" t="str">
        <f t="shared" si="103"/>
        <v/>
      </c>
      <c r="C1148" s="47" t="str">
        <f t="shared" si="104"/>
        <v/>
      </c>
      <c r="D1148" s="52" t="str">
        <f t="shared" si="105"/>
        <v/>
      </c>
      <c r="E1148" s="53" t="str">
        <f t="shared" si="106"/>
        <v/>
      </c>
      <c r="F1148" s="53" t="str">
        <f t="shared" si="107"/>
        <v/>
      </c>
      <c r="G1148" s="50"/>
      <c r="H1148" s="53">
        <f t="shared" si="102"/>
        <v>0</v>
      </c>
    </row>
    <row r="1149" spans="2:8" ht="12.75" hidden="1" customHeight="1">
      <c r="B1149" s="46" t="str">
        <f t="shared" si="103"/>
        <v/>
      </c>
      <c r="C1149" s="47" t="str">
        <f t="shared" si="104"/>
        <v/>
      </c>
      <c r="D1149" s="52" t="str">
        <f t="shared" si="105"/>
        <v/>
      </c>
      <c r="E1149" s="53" t="str">
        <f t="shared" si="106"/>
        <v/>
      </c>
      <c r="F1149" s="53" t="str">
        <f t="shared" si="107"/>
        <v/>
      </c>
      <c r="G1149" s="50"/>
      <c r="H1149" s="53">
        <f t="shared" si="102"/>
        <v>0</v>
      </c>
    </row>
    <row r="1150" spans="2:8" ht="12.75" hidden="1" customHeight="1">
      <c r="B1150" s="46" t="str">
        <f t="shared" si="103"/>
        <v/>
      </c>
      <c r="C1150" s="47" t="str">
        <f t="shared" si="104"/>
        <v/>
      </c>
      <c r="D1150" s="52" t="str">
        <f t="shared" si="105"/>
        <v/>
      </c>
      <c r="E1150" s="53" t="str">
        <f t="shared" si="106"/>
        <v/>
      </c>
      <c r="F1150" s="53" t="str">
        <f t="shared" si="107"/>
        <v/>
      </c>
      <c r="G1150" s="50"/>
      <c r="H1150" s="53">
        <f t="shared" si="102"/>
        <v>0</v>
      </c>
    </row>
    <row r="1151" spans="2:8" ht="12.75" hidden="1" customHeight="1">
      <c r="B1151" s="46" t="str">
        <f t="shared" si="103"/>
        <v/>
      </c>
      <c r="C1151" s="47" t="str">
        <f t="shared" si="104"/>
        <v/>
      </c>
      <c r="D1151" s="52" t="str">
        <f t="shared" si="105"/>
        <v/>
      </c>
      <c r="E1151" s="53" t="str">
        <f t="shared" si="106"/>
        <v/>
      </c>
      <c r="F1151" s="53" t="str">
        <f t="shared" si="107"/>
        <v/>
      </c>
      <c r="G1151" s="50"/>
      <c r="H1151" s="53">
        <f t="shared" si="102"/>
        <v>0</v>
      </c>
    </row>
    <row r="1152" spans="2:8" ht="12.75" hidden="1" customHeight="1">
      <c r="B1152" s="46" t="str">
        <f t="shared" si="103"/>
        <v/>
      </c>
      <c r="C1152" s="47" t="str">
        <f t="shared" si="104"/>
        <v/>
      </c>
      <c r="D1152" s="52" t="str">
        <f t="shared" si="105"/>
        <v/>
      </c>
      <c r="E1152" s="53" t="str">
        <f t="shared" si="106"/>
        <v/>
      </c>
      <c r="F1152" s="53" t="str">
        <f t="shared" si="107"/>
        <v/>
      </c>
      <c r="G1152" s="50"/>
      <c r="H1152" s="53">
        <f t="shared" si="102"/>
        <v>0</v>
      </c>
    </row>
    <row r="1153" spans="2:8" ht="12.75" hidden="1" customHeight="1">
      <c r="B1153" s="46" t="str">
        <f t="shared" si="103"/>
        <v/>
      </c>
      <c r="C1153" s="47" t="str">
        <f t="shared" si="104"/>
        <v/>
      </c>
      <c r="D1153" s="52" t="str">
        <f t="shared" si="105"/>
        <v/>
      </c>
      <c r="E1153" s="53" t="str">
        <f t="shared" si="106"/>
        <v/>
      </c>
      <c r="F1153" s="53" t="str">
        <f t="shared" si="107"/>
        <v/>
      </c>
      <c r="G1153" s="50"/>
      <c r="H1153" s="53">
        <f t="shared" si="102"/>
        <v>0</v>
      </c>
    </row>
    <row r="1154" spans="2:8" ht="12.75" hidden="1" customHeight="1">
      <c r="B1154" s="46" t="str">
        <f t="shared" si="103"/>
        <v/>
      </c>
      <c r="C1154" s="47" t="str">
        <f t="shared" si="104"/>
        <v/>
      </c>
      <c r="D1154" s="52" t="str">
        <f t="shared" si="105"/>
        <v/>
      </c>
      <c r="E1154" s="53" t="str">
        <f t="shared" si="106"/>
        <v/>
      </c>
      <c r="F1154" s="53" t="str">
        <f t="shared" si="107"/>
        <v/>
      </c>
      <c r="G1154" s="50"/>
      <c r="H1154" s="53">
        <f t="shared" si="102"/>
        <v>0</v>
      </c>
    </row>
    <row r="1155" spans="2:8" ht="12.75" hidden="1" customHeight="1">
      <c r="B1155" s="46" t="str">
        <f t="shared" si="103"/>
        <v/>
      </c>
      <c r="C1155" s="47" t="str">
        <f t="shared" si="104"/>
        <v/>
      </c>
      <c r="D1155" s="52" t="str">
        <f t="shared" si="105"/>
        <v/>
      </c>
      <c r="E1155" s="53" t="str">
        <f t="shared" si="106"/>
        <v/>
      </c>
      <c r="F1155" s="53" t="str">
        <f t="shared" si="107"/>
        <v/>
      </c>
      <c r="G1155" s="50"/>
      <c r="H1155" s="53">
        <f t="shared" si="102"/>
        <v>0</v>
      </c>
    </row>
    <row r="1156" spans="2:8" ht="12.75" hidden="1" customHeight="1">
      <c r="B1156" s="46" t="str">
        <f t="shared" si="103"/>
        <v/>
      </c>
      <c r="C1156" s="47" t="str">
        <f t="shared" si="104"/>
        <v/>
      </c>
      <c r="D1156" s="52" t="str">
        <f t="shared" si="105"/>
        <v/>
      </c>
      <c r="E1156" s="53" t="str">
        <f t="shared" si="106"/>
        <v/>
      </c>
      <c r="F1156" s="53" t="str">
        <f t="shared" si="107"/>
        <v/>
      </c>
      <c r="G1156" s="50"/>
      <c r="H1156" s="53">
        <f t="shared" si="102"/>
        <v>0</v>
      </c>
    </row>
    <row r="1157" spans="2:8" ht="12.75" hidden="1" customHeight="1">
      <c r="B1157" s="46" t="str">
        <f t="shared" si="103"/>
        <v/>
      </c>
      <c r="C1157" s="47" t="str">
        <f t="shared" si="104"/>
        <v/>
      </c>
      <c r="D1157" s="52" t="str">
        <f t="shared" si="105"/>
        <v/>
      </c>
      <c r="E1157" s="53" t="str">
        <f t="shared" si="106"/>
        <v/>
      </c>
      <c r="F1157" s="53" t="str">
        <f t="shared" si="107"/>
        <v/>
      </c>
      <c r="G1157" s="50"/>
      <c r="H1157" s="53">
        <f t="shared" si="102"/>
        <v>0</v>
      </c>
    </row>
    <row r="1158" spans="2:8" ht="12.75" hidden="1" customHeight="1">
      <c r="B1158" s="46" t="str">
        <f t="shared" si="103"/>
        <v/>
      </c>
      <c r="C1158" s="47" t="str">
        <f t="shared" si="104"/>
        <v/>
      </c>
      <c r="D1158" s="52" t="str">
        <f t="shared" si="105"/>
        <v/>
      </c>
      <c r="E1158" s="53" t="str">
        <f t="shared" si="106"/>
        <v/>
      </c>
      <c r="F1158" s="53" t="str">
        <f t="shared" si="107"/>
        <v/>
      </c>
      <c r="G1158" s="50"/>
      <c r="H1158" s="53">
        <f t="shared" si="102"/>
        <v>0</v>
      </c>
    </row>
    <row r="1159" spans="2:8" ht="12.75" hidden="1" customHeight="1">
      <c r="B1159" s="46" t="str">
        <f t="shared" si="103"/>
        <v/>
      </c>
      <c r="C1159" s="47" t="str">
        <f t="shared" si="104"/>
        <v/>
      </c>
      <c r="D1159" s="52" t="str">
        <f t="shared" si="105"/>
        <v/>
      </c>
      <c r="E1159" s="53" t="str">
        <f t="shared" si="106"/>
        <v/>
      </c>
      <c r="F1159" s="53" t="str">
        <f t="shared" si="107"/>
        <v/>
      </c>
      <c r="G1159" s="50"/>
      <c r="H1159" s="53">
        <f t="shared" si="102"/>
        <v>0</v>
      </c>
    </row>
    <row r="1160" spans="2:8" ht="12.75" hidden="1" customHeight="1">
      <c r="B1160" s="46" t="str">
        <f t="shared" si="103"/>
        <v/>
      </c>
      <c r="C1160" s="47" t="str">
        <f t="shared" si="104"/>
        <v/>
      </c>
      <c r="D1160" s="52" t="str">
        <f t="shared" si="105"/>
        <v/>
      </c>
      <c r="E1160" s="53" t="str">
        <f t="shared" si="106"/>
        <v/>
      </c>
      <c r="F1160" s="53" t="str">
        <f t="shared" si="107"/>
        <v/>
      </c>
      <c r="G1160" s="50"/>
      <c r="H1160" s="53">
        <f t="shared" si="102"/>
        <v>0</v>
      </c>
    </row>
    <row r="1161" spans="2:8" ht="12.75" hidden="1" customHeight="1">
      <c r="B1161" s="46" t="str">
        <f t="shared" si="103"/>
        <v/>
      </c>
      <c r="C1161" s="47" t="str">
        <f t="shared" si="104"/>
        <v/>
      </c>
      <c r="D1161" s="52" t="str">
        <f t="shared" si="105"/>
        <v/>
      </c>
      <c r="E1161" s="53" t="str">
        <f t="shared" si="106"/>
        <v/>
      </c>
      <c r="F1161" s="53" t="str">
        <f t="shared" si="107"/>
        <v/>
      </c>
      <c r="G1161" s="50"/>
      <c r="H1161" s="53">
        <f t="shared" si="102"/>
        <v>0</v>
      </c>
    </row>
    <row r="1162" spans="2:8" ht="12.75" hidden="1" customHeight="1">
      <c r="B1162" s="46" t="str">
        <f t="shared" si="103"/>
        <v/>
      </c>
      <c r="C1162" s="47" t="str">
        <f t="shared" si="104"/>
        <v/>
      </c>
      <c r="D1162" s="52" t="str">
        <f t="shared" si="105"/>
        <v/>
      </c>
      <c r="E1162" s="53" t="str">
        <f t="shared" si="106"/>
        <v/>
      </c>
      <c r="F1162" s="53" t="str">
        <f t="shared" si="107"/>
        <v/>
      </c>
      <c r="G1162" s="50"/>
      <c r="H1162" s="53">
        <f t="shared" si="102"/>
        <v>0</v>
      </c>
    </row>
    <row r="1163" spans="2:8" ht="12.75" hidden="1" customHeight="1">
      <c r="B1163" s="46" t="str">
        <f t="shared" si="103"/>
        <v/>
      </c>
      <c r="C1163" s="47" t="str">
        <f t="shared" si="104"/>
        <v/>
      </c>
      <c r="D1163" s="52" t="str">
        <f t="shared" si="105"/>
        <v/>
      </c>
      <c r="E1163" s="53" t="str">
        <f t="shared" si="106"/>
        <v/>
      </c>
      <c r="F1163" s="53" t="str">
        <f t="shared" si="107"/>
        <v/>
      </c>
      <c r="G1163" s="50"/>
      <c r="H1163" s="53">
        <f t="shared" si="102"/>
        <v>0</v>
      </c>
    </row>
    <row r="1164" spans="2:8" ht="12.75" hidden="1" customHeight="1">
      <c r="B1164" s="46" t="str">
        <f t="shared" si="103"/>
        <v/>
      </c>
      <c r="C1164" s="47" t="str">
        <f t="shared" si="104"/>
        <v/>
      </c>
      <c r="D1164" s="52" t="str">
        <f t="shared" si="105"/>
        <v/>
      </c>
      <c r="E1164" s="53" t="str">
        <f t="shared" si="106"/>
        <v/>
      </c>
      <c r="F1164" s="53" t="str">
        <f t="shared" si="107"/>
        <v/>
      </c>
      <c r="G1164" s="50"/>
      <c r="H1164" s="53">
        <f t="shared" si="102"/>
        <v>0</v>
      </c>
    </row>
    <row r="1165" spans="2:8" ht="12.75" hidden="1" customHeight="1">
      <c r="B1165" s="46" t="str">
        <f t="shared" si="103"/>
        <v/>
      </c>
      <c r="C1165" s="47" t="str">
        <f t="shared" si="104"/>
        <v/>
      </c>
      <c r="D1165" s="52" t="str">
        <f t="shared" si="105"/>
        <v/>
      </c>
      <c r="E1165" s="53" t="str">
        <f t="shared" si="106"/>
        <v/>
      </c>
      <c r="F1165" s="53" t="str">
        <f t="shared" si="107"/>
        <v/>
      </c>
      <c r="G1165" s="50"/>
      <c r="H1165" s="53">
        <f t="shared" si="102"/>
        <v>0</v>
      </c>
    </row>
    <row r="1166" spans="2:8" ht="12.75" hidden="1" customHeight="1">
      <c r="B1166" s="46" t="str">
        <f t="shared" si="103"/>
        <v/>
      </c>
      <c r="C1166" s="47" t="str">
        <f t="shared" si="104"/>
        <v/>
      </c>
      <c r="D1166" s="52" t="str">
        <f t="shared" si="105"/>
        <v/>
      </c>
      <c r="E1166" s="53" t="str">
        <f t="shared" si="106"/>
        <v/>
      </c>
      <c r="F1166" s="53" t="str">
        <f t="shared" si="107"/>
        <v/>
      </c>
      <c r="G1166" s="50"/>
      <c r="H1166" s="53">
        <f t="shared" si="102"/>
        <v>0</v>
      </c>
    </row>
    <row r="1167" spans="2:8" ht="12.75" hidden="1" customHeight="1">
      <c r="B1167" s="46" t="str">
        <f t="shared" si="103"/>
        <v/>
      </c>
      <c r="C1167" s="47" t="str">
        <f t="shared" si="104"/>
        <v/>
      </c>
      <c r="D1167" s="52" t="str">
        <f t="shared" si="105"/>
        <v/>
      </c>
      <c r="E1167" s="53" t="str">
        <f t="shared" si="106"/>
        <v/>
      </c>
      <c r="F1167" s="53" t="str">
        <f t="shared" si="107"/>
        <v/>
      </c>
      <c r="G1167" s="50"/>
      <c r="H1167" s="53">
        <f t="shared" si="102"/>
        <v>0</v>
      </c>
    </row>
    <row r="1168" spans="2:8" ht="12.75" hidden="1" customHeight="1">
      <c r="B1168" s="46" t="str">
        <f t="shared" si="103"/>
        <v/>
      </c>
      <c r="C1168" s="47" t="str">
        <f t="shared" si="104"/>
        <v/>
      </c>
      <c r="D1168" s="52" t="str">
        <f t="shared" si="105"/>
        <v/>
      </c>
      <c r="E1168" s="53" t="str">
        <f t="shared" si="106"/>
        <v/>
      </c>
      <c r="F1168" s="53" t="str">
        <f t="shared" si="107"/>
        <v/>
      </c>
      <c r="G1168" s="50"/>
      <c r="H1168" s="53">
        <f t="shared" si="102"/>
        <v>0</v>
      </c>
    </row>
    <row r="1169" spans="2:8" ht="12.75" hidden="1" customHeight="1">
      <c r="B1169" s="46" t="str">
        <f t="shared" si="103"/>
        <v/>
      </c>
      <c r="C1169" s="47" t="str">
        <f t="shared" si="104"/>
        <v/>
      </c>
      <c r="D1169" s="52" t="str">
        <f t="shared" si="105"/>
        <v/>
      </c>
      <c r="E1169" s="53" t="str">
        <f t="shared" si="106"/>
        <v/>
      </c>
      <c r="F1169" s="53" t="str">
        <f t="shared" si="107"/>
        <v/>
      </c>
      <c r="G1169" s="50"/>
      <c r="H1169" s="53">
        <f t="shared" si="102"/>
        <v>0</v>
      </c>
    </row>
    <row r="1170" spans="2:8" ht="12.75" hidden="1" customHeight="1">
      <c r="B1170" s="46" t="str">
        <f t="shared" si="103"/>
        <v/>
      </c>
      <c r="C1170" s="47" t="str">
        <f t="shared" si="104"/>
        <v/>
      </c>
      <c r="D1170" s="52" t="str">
        <f t="shared" si="105"/>
        <v/>
      </c>
      <c r="E1170" s="53" t="str">
        <f t="shared" si="106"/>
        <v/>
      </c>
      <c r="F1170" s="53" t="str">
        <f t="shared" si="107"/>
        <v/>
      </c>
      <c r="G1170" s="50"/>
      <c r="H1170" s="53">
        <f t="shared" si="102"/>
        <v>0</v>
      </c>
    </row>
    <row r="1171" spans="2:8" ht="12.75" hidden="1" customHeight="1">
      <c r="B1171" s="46" t="str">
        <f t="shared" si="103"/>
        <v/>
      </c>
      <c r="C1171" s="47" t="str">
        <f t="shared" si="104"/>
        <v/>
      </c>
      <c r="D1171" s="52" t="str">
        <f t="shared" si="105"/>
        <v/>
      </c>
      <c r="E1171" s="53" t="str">
        <f t="shared" si="106"/>
        <v/>
      </c>
      <c r="F1171" s="53" t="str">
        <f t="shared" si="107"/>
        <v/>
      </c>
      <c r="G1171" s="50"/>
      <c r="H1171" s="53">
        <f t="shared" si="102"/>
        <v>0</v>
      </c>
    </row>
    <row r="1172" spans="2:8" ht="12.75" hidden="1" customHeight="1">
      <c r="B1172" s="46" t="str">
        <f t="shared" si="103"/>
        <v/>
      </c>
      <c r="C1172" s="47" t="str">
        <f t="shared" si="104"/>
        <v/>
      </c>
      <c r="D1172" s="52" t="str">
        <f t="shared" si="105"/>
        <v/>
      </c>
      <c r="E1172" s="53" t="str">
        <f t="shared" si="106"/>
        <v/>
      </c>
      <c r="F1172" s="53" t="str">
        <f t="shared" si="107"/>
        <v/>
      </c>
      <c r="G1172" s="50"/>
      <c r="H1172" s="53">
        <f t="shared" si="102"/>
        <v>0</v>
      </c>
    </row>
    <row r="1173" spans="2:8" ht="12.75" hidden="1" customHeight="1">
      <c r="B1173" s="46" t="str">
        <f t="shared" si="103"/>
        <v/>
      </c>
      <c r="C1173" s="47" t="str">
        <f t="shared" si="104"/>
        <v/>
      </c>
      <c r="D1173" s="52" t="str">
        <f t="shared" si="105"/>
        <v/>
      </c>
      <c r="E1173" s="53" t="str">
        <f t="shared" si="106"/>
        <v/>
      </c>
      <c r="F1173" s="53" t="str">
        <f t="shared" si="107"/>
        <v/>
      </c>
      <c r="G1173" s="50"/>
      <c r="H1173" s="53">
        <f t="shared" si="102"/>
        <v>0</v>
      </c>
    </row>
    <row r="1174" spans="2:8" ht="12.75" hidden="1" customHeight="1">
      <c r="B1174" s="46" t="str">
        <f t="shared" si="103"/>
        <v/>
      </c>
      <c r="C1174" s="47" t="str">
        <f t="shared" si="104"/>
        <v/>
      </c>
      <c r="D1174" s="52" t="str">
        <f t="shared" si="105"/>
        <v/>
      </c>
      <c r="E1174" s="53" t="str">
        <f t="shared" si="106"/>
        <v/>
      </c>
      <c r="F1174" s="53" t="str">
        <f t="shared" si="107"/>
        <v/>
      </c>
      <c r="G1174" s="50"/>
      <c r="H1174" s="53">
        <f t="shared" si="102"/>
        <v>0</v>
      </c>
    </row>
    <row r="1175" spans="2:8" ht="12.75" hidden="1" customHeight="1">
      <c r="B1175" s="46" t="str">
        <f t="shared" si="103"/>
        <v/>
      </c>
      <c r="C1175" s="47" t="str">
        <f t="shared" si="104"/>
        <v/>
      </c>
      <c r="D1175" s="52" t="str">
        <f t="shared" si="105"/>
        <v/>
      </c>
      <c r="E1175" s="53" t="str">
        <f t="shared" si="106"/>
        <v/>
      </c>
      <c r="F1175" s="53" t="str">
        <f t="shared" si="107"/>
        <v/>
      </c>
      <c r="G1175" s="50"/>
      <c r="H1175" s="53">
        <f t="shared" si="102"/>
        <v>0</v>
      </c>
    </row>
    <row r="1176" spans="2:8" ht="12.75" hidden="1" customHeight="1">
      <c r="B1176" s="46" t="str">
        <f t="shared" si="103"/>
        <v/>
      </c>
      <c r="C1176" s="47" t="str">
        <f t="shared" si="104"/>
        <v/>
      </c>
      <c r="D1176" s="52" t="str">
        <f t="shared" si="105"/>
        <v/>
      </c>
      <c r="E1176" s="53" t="str">
        <f t="shared" si="106"/>
        <v/>
      </c>
      <c r="F1176" s="53" t="str">
        <f t="shared" si="107"/>
        <v/>
      </c>
      <c r="G1176" s="50"/>
      <c r="H1176" s="53">
        <f t="shared" si="102"/>
        <v>0</v>
      </c>
    </row>
    <row r="1177" spans="2:8" ht="12.75" hidden="1" customHeight="1">
      <c r="B1177" s="46" t="str">
        <f t="shared" si="103"/>
        <v/>
      </c>
      <c r="C1177" s="47" t="str">
        <f t="shared" si="104"/>
        <v/>
      </c>
      <c r="D1177" s="52" t="str">
        <f t="shared" si="105"/>
        <v/>
      </c>
      <c r="E1177" s="53" t="str">
        <f t="shared" si="106"/>
        <v/>
      </c>
      <c r="F1177" s="53" t="str">
        <f t="shared" si="107"/>
        <v/>
      </c>
      <c r="G1177" s="50"/>
      <c r="H1177" s="53">
        <f t="shared" ref="H1177:H1240" si="108">IF(B1177="",0,ROUND(H1176-E1177-G1177,2))</f>
        <v>0</v>
      </c>
    </row>
    <row r="1178" spans="2:8" ht="12.75" hidden="1" customHeight="1">
      <c r="B1178" s="46" t="str">
        <f t="shared" ref="B1178:B1241" si="109">IF(B1177&lt;$D$16,IF(H1177&gt;0,B1177+1,""),"")</f>
        <v/>
      </c>
      <c r="C1178" s="47" t="str">
        <f t="shared" ref="C1178:C1241" si="110">IF(B1178="","",IF(B1178&lt;=$D$16,IF(payments_per_year=26,DATE(YEAR(start_date),MONTH(start_date),DAY(start_date)+14*B1178),IF(payments_per_year=52,DATE(YEAR(start_date),MONTH(start_date),DAY(start_date)+7*B1178),DATE(YEAR(start_date),MONTH(start_date)+B1178*12/$D$11,DAY(start_date)))),""))</f>
        <v/>
      </c>
      <c r="D1178" s="52" t="str">
        <f t="shared" ref="D1178:D1241" si="111">IF(C1178="","",IF($D$15+F1178&gt;H1177,ROUND(H1177+F1178,2),$D$15))</f>
        <v/>
      </c>
      <c r="E1178" s="53" t="str">
        <f t="shared" ref="E1178:E1241" si="112">IF(C1178="","",D1178-F1178)</f>
        <v/>
      </c>
      <c r="F1178" s="53" t="str">
        <f t="shared" ref="F1178:F1241" si="113">IF(C1178="","",ROUND(H1177*$D$9/payments_per_year,2))</f>
        <v/>
      </c>
      <c r="G1178" s="50"/>
      <c r="H1178" s="53">
        <f t="shared" si="108"/>
        <v>0</v>
      </c>
    </row>
    <row r="1179" spans="2:8" ht="12.75" hidden="1" customHeight="1">
      <c r="B1179" s="46" t="str">
        <f t="shared" si="109"/>
        <v/>
      </c>
      <c r="C1179" s="47" t="str">
        <f t="shared" si="110"/>
        <v/>
      </c>
      <c r="D1179" s="52" t="str">
        <f t="shared" si="111"/>
        <v/>
      </c>
      <c r="E1179" s="53" t="str">
        <f t="shared" si="112"/>
        <v/>
      </c>
      <c r="F1179" s="53" t="str">
        <f t="shared" si="113"/>
        <v/>
      </c>
      <c r="G1179" s="50"/>
      <c r="H1179" s="53">
        <f t="shared" si="108"/>
        <v>0</v>
      </c>
    </row>
    <row r="1180" spans="2:8" ht="12.75" hidden="1" customHeight="1">
      <c r="B1180" s="46" t="str">
        <f t="shared" si="109"/>
        <v/>
      </c>
      <c r="C1180" s="47" t="str">
        <f t="shared" si="110"/>
        <v/>
      </c>
      <c r="D1180" s="52" t="str">
        <f t="shared" si="111"/>
        <v/>
      </c>
      <c r="E1180" s="53" t="str">
        <f t="shared" si="112"/>
        <v/>
      </c>
      <c r="F1180" s="53" t="str">
        <f t="shared" si="113"/>
        <v/>
      </c>
      <c r="G1180" s="50"/>
      <c r="H1180" s="53">
        <f t="shared" si="108"/>
        <v>0</v>
      </c>
    </row>
    <row r="1181" spans="2:8" ht="12.75" hidden="1" customHeight="1">
      <c r="B1181" s="46" t="str">
        <f t="shared" si="109"/>
        <v/>
      </c>
      <c r="C1181" s="47" t="str">
        <f t="shared" si="110"/>
        <v/>
      </c>
      <c r="D1181" s="52" t="str">
        <f t="shared" si="111"/>
        <v/>
      </c>
      <c r="E1181" s="53" t="str">
        <f t="shared" si="112"/>
        <v/>
      </c>
      <c r="F1181" s="53" t="str">
        <f t="shared" si="113"/>
        <v/>
      </c>
      <c r="G1181" s="50"/>
      <c r="H1181" s="53">
        <f t="shared" si="108"/>
        <v>0</v>
      </c>
    </row>
    <row r="1182" spans="2:8" ht="12.75" hidden="1" customHeight="1">
      <c r="B1182" s="46" t="str">
        <f t="shared" si="109"/>
        <v/>
      </c>
      <c r="C1182" s="47" t="str">
        <f t="shared" si="110"/>
        <v/>
      </c>
      <c r="D1182" s="52" t="str">
        <f t="shared" si="111"/>
        <v/>
      </c>
      <c r="E1182" s="53" t="str">
        <f t="shared" si="112"/>
        <v/>
      </c>
      <c r="F1182" s="53" t="str">
        <f t="shared" si="113"/>
        <v/>
      </c>
      <c r="G1182" s="50"/>
      <c r="H1182" s="53">
        <f t="shared" si="108"/>
        <v>0</v>
      </c>
    </row>
    <row r="1183" spans="2:8" ht="12.75" hidden="1" customHeight="1">
      <c r="B1183" s="46" t="str">
        <f t="shared" si="109"/>
        <v/>
      </c>
      <c r="C1183" s="47" t="str">
        <f t="shared" si="110"/>
        <v/>
      </c>
      <c r="D1183" s="52" t="str">
        <f t="shared" si="111"/>
        <v/>
      </c>
      <c r="E1183" s="53" t="str">
        <f t="shared" si="112"/>
        <v/>
      </c>
      <c r="F1183" s="53" t="str">
        <f t="shared" si="113"/>
        <v/>
      </c>
      <c r="G1183" s="50"/>
      <c r="H1183" s="53">
        <f t="shared" si="108"/>
        <v>0</v>
      </c>
    </row>
    <row r="1184" spans="2:8" ht="12.75" hidden="1" customHeight="1">
      <c r="B1184" s="46" t="str">
        <f t="shared" si="109"/>
        <v/>
      </c>
      <c r="C1184" s="47" t="str">
        <f t="shared" si="110"/>
        <v/>
      </c>
      <c r="D1184" s="52" t="str">
        <f t="shared" si="111"/>
        <v/>
      </c>
      <c r="E1184" s="53" t="str">
        <f t="shared" si="112"/>
        <v/>
      </c>
      <c r="F1184" s="53" t="str">
        <f t="shared" si="113"/>
        <v/>
      </c>
      <c r="G1184" s="50"/>
      <c r="H1184" s="53">
        <f t="shared" si="108"/>
        <v>0</v>
      </c>
    </row>
    <row r="1185" spans="2:8" ht="12.75" hidden="1" customHeight="1">
      <c r="B1185" s="46" t="str">
        <f t="shared" si="109"/>
        <v/>
      </c>
      <c r="C1185" s="47" t="str">
        <f t="shared" si="110"/>
        <v/>
      </c>
      <c r="D1185" s="52" t="str">
        <f t="shared" si="111"/>
        <v/>
      </c>
      <c r="E1185" s="53" t="str">
        <f t="shared" si="112"/>
        <v/>
      </c>
      <c r="F1185" s="53" t="str">
        <f t="shared" si="113"/>
        <v/>
      </c>
      <c r="G1185" s="50"/>
      <c r="H1185" s="53">
        <f t="shared" si="108"/>
        <v>0</v>
      </c>
    </row>
    <row r="1186" spans="2:8" ht="12.75" hidden="1" customHeight="1">
      <c r="B1186" s="46" t="str">
        <f t="shared" si="109"/>
        <v/>
      </c>
      <c r="C1186" s="47" t="str">
        <f t="shared" si="110"/>
        <v/>
      </c>
      <c r="D1186" s="52" t="str">
        <f t="shared" si="111"/>
        <v/>
      </c>
      <c r="E1186" s="53" t="str">
        <f t="shared" si="112"/>
        <v/>
      </c>
      <c r="F1186" s="53" t="str">
        <f t="shared" si="113"/>
        <v/>
      </c>
      <c r="G1186" s="50"/>
      <c r="H1186" s="53">
        <f t="shared" si="108"/>
        <v>0</v>
      </c>
    </row>
    <row r="1187" spans="2:8" ht="12.75" hidden="1" customHeight="1">
      <c r="B1187" s="46" t="str">
        <f t="shared" si="109"/>
        <v/>
      </c>
      <c r="C1187" s="47" t="str">
        <f t="shared" si="110"/>
        <v/>
      </c>
      <c r="D1187" s="52" t="str">
        <f t="shared" si="111"/>
        <v/>
      </c>
      <c r="E1187" s="53" t="str">
        <f t="shared" si="112"/>
        <v/>
      </c>
      <c r="F1187" s="53" t="str">
        <f t="shared" si="113"/>
        <v/>
      </c>
      <c r="G1187" s="50"/>
      <c r="H1187" s="53">
        <f t="shared" si="108"/>
        <v>0</v>
      </c>
    </row>
    <row r="1188" spans="2:8" ht="12.75" hidden="1" customHeight="1">
      <c r="B1188" s="46" t="str">
        <f t="shared" si="109"/>
        <v/>
      </c>
      <c r="C1188" s="47" t="str">
        <f t="shared" si="110"/>
        <v/>
      </c>
      <c r="D1188" s="52" t="str">
        <f t="shared" si="111"/>
        <v/>
      </c>
      <c r="E1188" s="53" t="str">
        <f t="shared" si="112"/>
        <v/>
      </c>
      <c r="F1188" s="53" t="str">
        <f t="shared" si="113"/>
        <v/>
      </c>
      <c r="G1188" s="50"/>
      <c r="H1188" s="53">
        <f t="shared" si="108"/>
        <v>0</v>
      </c>
    </row>
    <row r="1189" spans="2:8" ht="12.75" hidden="1" customHeight="1">
      <c r="B1189" s="46" t="str">
        <f t="shared" si="109"/>
        <v/>
      </c>
      <c r="C1189" s="47" t="str">
        <f t="shared" si="110"/>
        <v/>
      </c>
      <c r="D1189" s="52" t="str">
        <f t="shared" si="111"/>
        <v/>
      </c>
      <c r="E1189" s="53" t="str">
        <f t="shared" si="112"/>
        <v/>
      </c>
      <c r="F1189" s="53" t="str">
        <f t="shared" si="113"/>
        <v/>
      </c>
      <c r="G1189" s="50"/>
      <c r="H1189" s="53">
        <f t="shared" si="108"/>
        <v>0</v>
      </c>
    </row>
    <row r="1190" spans="2:8" ht="12.75" hidden="1" customHeight="1">
      <c r="B1190" s="46" t="str">
        <f t="shared" si="109"/>
        <v/>
      </c>
      <c r="C1190" s="47" t="str">
        <f t="shared" si="110"/>
        <v/>
      </c>
      <c r="D1190" s="52" t="str">
        <f t="shared" si="111"/>
        <v/>
      </c>
      <c r="E1190" s="53" t="str">
        <f t="shared" si="112"/>
        <v/>
      </c>
      <c r="F1190" s="53" t="str">
        <f t="shared" si="113"/>
        <v/>
      </c>
      <c r="G1190" s="50"/>
      <c r="H1190" s="53">
        <f t="shared" si="108"/>
        <v>0</v>
      </c>
    </row>
    <row r="1191" spans="2:8" ht="12.75" hidden="1" customHeight="1">
      <c r="B1191" s="46" t="str">
        <f t="shared" si="109"/>
        <v/>
      </c>
      <c r="C1191" s="47" t="str">
        <f t="shared" si="110"/>
        <v/>
      </c>
      <c r="D1191" s="52" t="str">
        <f t="shared" si="111"/>
        <v/>
      </c>
      <c r="E1191" s="53" t="str">
        <f t="shared" si="112"/>
        <v/>
      </c>
      <c r="F1191" s="53" t="str">
        <f t="shared" si="113"/>
        <v/>
      </c>
      <c r="G1191" s="50"/>
      <c r="H1191" s="53">
        <f t="shared" si="108"/>
        <v>0</v>
      </c>
    </row>
    <row r="1192" spans="2:8" ht="12.75" hidden="1" customHeight="1">
      <c r="B1192" s="46" t="str">
        <f t="shared" si="109"/>
        <v/>
      </c>
      <c r="C1192" s="47" t="str">
        <f t="shared" si="110"/>
        <v/>
      </c>
      <c r="D1192" s="52" t="str">
        <f t="shared" si="111"/>
        <v/>
      </c>
      <c r="E1192" s="53" t="str">
        <f t="shared" si="112"/>
        <v/>
      </c>
      <c r="F1192" s="53" t="str">
        <f t="shared" si="113"/>
        <v/>
      </c>
      <c r="G1192" s="50"/>
      <c r="H1192" s="53">
        <f t="shared" si="108"/>
        <v>0</v>
      </c>
    </row>
    <row r="1193" spans="2:8" ht="12.75" hidden="1" customHeight="1">
      <c r="B1193" s="46" t="str">
        <f t="shared" si="109"/>
        <v/>
      </c>
      <c r="C1193" s="47" t="str">
        <f t="shared" si="110"/>
        <v/>
      </c>
      <c r="D1193" s="52" t="str">
        <f t="shared" si="111"/>
        <v/>
      </c>
      <c r="E1193" s="53" t="str">
        <f t="shared" si="112"/>
        <v/>
      </c>
      <c r="F1193" s="53" t="str">
        <f t="shared" si="113"/>
        <v/>
      </c>
      <c r="G1193" s="50"/>
      <c r="H1193" s="53">
        <f t="shared" si="108"/>
        <v>0</v>
      </c>
    </row>
    <row r="1194" spans="2:8" ht="12.75" hidden="1" customHeight="1">
      <c r="B1194" s="46" t="str">
        <f t="shared" si="109"/>
        <v/>
      </c>
      <c r="C1194" s="47" t="str">
        <f t="shared" si="110"/>
        <v/>
      </c>
      <c r="D1194" s="52" t="str">
        <f t="shared" si="111"/>
        <v/>
      </c>
      <c r="E1194" s="53" t="str">
        <f t="shared" si="112"/>
        <v/>
      </c>
      <c r="F1194" s="53" t="str">
        <f t="shared" si="113"/>
        <v/>
      </c>
      <c r="G1194" s="50"/>
      <c r="H1194" s="53">
        <f t="shared" si="108"/>
        <v>0</v>
      </c>
    </row>
    <row r="1195" spans="2:8" ht="12.75" hidden="1" customHeight="1">
      <c r="B1195" s="46" t="str">
        <f t="shared" si="109"/>
        <v/>
      </c>
      <c r="C1195" s="47" t="str">
        <f t="shared" si="110"/>
        <v/>
      </c>
      <c r="D1195" s="52" t="str">
        <f t="shared" si="111"/>
        <v/>
      </c>
      <c r="E1195" s="53" t="str">
        <f t="shared" si="112"/>
        <v/>
      </c>
      <c r="F1195" s="53" t="str">
        <f t="shared" si="113"/>
        <v/>
      </c>
      <c r="G1195" s="50"/>
      <c r="H1195" s="53">
        <f t="shared" si="108"/>
        <v>0</v>
      </c>
    </row>
    <row r="1196" spans="2:8" ht="12.75" hidden="1" customHeight="1">
      <c r="B1196" s="46" t="str">
        <f t="shared" si="109"/>
        <v/>
      </c>
      <c r="C1196" s="47" t="str">
        <f t="shared" si="110"/>
        <v/>
      </c>
      <c r="D1196" s="52" t="str">
        <f t="shared" si="111"/>
        <v/>
      </c>
      <c r="E1196" s="53" t="str">
        <f t="shared" si="112"/>
        <v/>
      </c>
      <c r="F1196" s="53" t="str">
        <f t="shared" si="113"/>
        <v/>
      </c>
      <c r="G1196" s="50"/>
      <c r="H1196" s="53">
        <f t="shared" si="108"/>
        <v>0</v>
      </c>
    </row>
    <row r="1197" spans="2:8" ht="12.75" hidden="1" customHeight="1">
      <c r="B1197" s="46" t="str">
        <f t="shared" si="109"/>
        <v/>
      </c>
      <c r="C1197" s="47" t="str">
        <f t="shared" si="110"/>
        <v/>
      </c>
      <c r="D1197" s="52" t="str">
        <f t="shared" si="111"/>
        <v/>
      </c>
      <c r="E1197" s="53" t="str">
        <f t="shared" si="112"/>
        <v/>
      </c>
      <c r="F1197" s="53" t="str">
        <f t="shared" si="113"/>
        <v/>
      </c>
      <c r="G1197" s="50"/>
      <c r="H1197" s="53">
        <f t="shared" si="108"/>
        <v>0</v>
      </c>
    </row>
    <row r="1198" spans="2:8" ht="12.75" hidden="1" customHeight="1">
      <c r="B1198" s="46" t="str">
        <f t="shared" si="109"/>
        <v/>
      </c>
      <c r="C1198" s="47" t="str">
        <f t="shared" si="110"/>
        <v/>
      </c>
      <c r="D1198" s="52" t="str">
        <f t="shared" si="111"/>
        <v/>
      </c>
      <c r="E1198" s="53" t="str">
        <f t="shared" si="112"/>
        <v/>
      </c>
      <c r="F1198" s="53" t="str">
        <f t="shared" si="113"/>
        <v/>
      </c>
      <c r="G1198" s="50"/>
      <c r="H1198" s="53">
        <f t="shared" si="108"/>
        <v>0</v>
      </c>
    </row>
    <row r="1199" spans="2:8" ht="12.75" hidden="1" customHeight="1">
      <c r="B1199" s="46" t="str">
        <f t="shared" si="109"/>
        <v/>
      </c>
      <c r="C1199" s="47" t="str">
        <f t="shared" si="110"/>
        <v/>
      </c>
      <c r="D1199" s="52" t="str">
        <f t="shared" si="111"/>
        <v/>
      </c>
      <c r="E1199" s="53" t="str">
        <f t="shared" si="112"/>
        <v/>
      </c>
      <c r="F1199" s="53" t="str">
        <f t="shared" si="113"/>
        <v/>
      </c>
      <c r="G1199" s="50"/>
      <c r="H1199" s="53">
        <f t="shared" si="108"/>
        <v>0</v>
      </c>
    </row>
    <row r="1200" spans="2:8" ht="12.75" hidden="1" customHeight="1">
      <c r="B1200" s="46" t="str">
        <f t="shared" si="109"/>
        <v/>
      </c>
      <c r="C1200" s="47" t="str">
        <f t="shared" si="110"/>
        <v/>
      </c>
      <c r="D1200" s="52" t="str">
        <f t="shared" si="111"/>
        <v/>
      </c>
      <c r="E1200" s="53" t="str">
        <f t="shared" si="112"/>
        <v/>
      </c>
      <c r="F1200" s="53" t="str">
        <f t="shared" si="113"/>
        <v/>
      </c>
      <c r="G1200" s="50"/>
      <c r="H1200" s="53">
        <f t="shared" si="108"/>
        <v>0</v>
      </c>
    </row>
    <row r="1201" spans="2:8" ht="12.75" hidden="1" customHeight="1">
      <c r="B1201" s="46" t="str">
        <f t="shared" si="109"/>
        <v/>
      </c>
      <c r="C1201" s="47" t="str">
        <f t="shared" si="110"/>
        <v/>
      </c>
      <c r="D1201" s="52" t="str">
        <f t="shared" si="111"/>
        <v/>
      </c>
      <c r="E1201" s="53" t="str">
        <f t="shared" si="112"/>
        <v/>
      </c>
      <c r="F1201" s="53" t="str">
        <f t="shared" si="113"/>
        <v/>
      </c>
      <c r="G1201" s="50"/>
      <c r="H1201" s="53">
        <f t="shared" si="108"/>
        <v>0</v>
      </c>
    </row>
    <row r="1202" spans="2:8" ht="12.75" hidden="1" customHeight="1">
      <c r="B1202" s="46" t="str">
        <f t="shared" si="109"/>
        <v/>
      </c>
      <c r="C1202" s="47" t="str">
        <f t="shared" si="110"/>
        <v/>
      </c>
      <c r="D1202" s="52" t="str">
        <f t="shared" si="111"/>
        <v/>
      </c>
      <c r="E1202" s="53" t="str">
        <f t="shared" si="112"/>
        <v/>
      </c>
      <c r="F1202" s="53" t="str">
        <f t="shared" si="113"/>
        <v/>
      </c>
      <c r="G1202" s="50"/>
      <c r="H1202" s="53">
        <f t="shared" si="108"/>
        <v>0</v>
      </c>
    </row>
    <row r="1203" spans="2:8" ht="12.75" hidden="1" customHeight="1">
      <c r="B1203" s="46" t="str">
        <f t="shared" si="109"/>
        <v/>
      </c>
      <c r="C1203" s="47" t="str">
        <f t="shared" si="110"/>
        <v/>
      </c>
      <c r="D1203" s="52" t="str">
        <f t="shared" si="111"/>
        <v/>
      </c>
      <c r="E1203" s="53" t="str">
        <f t="shared" si="112"/>
        <v/>
      </c>
      <c r="F1203" s="53" t="str">
        <f t="shared" si="113"/>
        <v/>
      </c>
      <c r="G1203" s="50"/>
      <c r="H1203" s="53">
        <f t="shared" si="108"/>
        <v>0</v>
      </c>
    </row>
    <row r="1204" spans="2:8" ht="12.75" hidden="1" customHeight="1">
      <c r="B1204" s="46" t="str">
        <f t="shared" si="109"/>
        <v/>
      </c>
      <c r="C1204" s="47" t="str">
        <f t="shared" si="110"/>
        <v/>
      </c>
      <c r="D1204" s="52" t="str">
        <f t="shared" si="111"/>
        <v/>
      </c>
      <c r="E1204" s="53" t="str">
        <f t="shared" si="112"/>
        <v/>
      </c>
      <c r="F1204" s="53" t="str">
        <f t="shared" si="113"/>
        <v/>
      </c>
      <c r="G1204" s="50"/>
      <c r="H1204" s="53">
        <f t="shared" si="108"/>
        <v>0</v>
      </c>
    </row>
    <row r="1205" spans="2:8" ht="12.75" hidden="1" customHeight="1">
      <c r="B1205" s="46" t="str">
        <f t="shared" si="109"/>
        <v/>
      </c>
      <c r="C1205" s="47" t="str">
        <f t="shared" si="110"/>
        <v/>
      </c>
      <c r="D1205" s="52" t="str">
        <f t="shared" si="111"/>
        <v/>
      </c>
      <c r="E1205" s="53" t="str">
        <f t="shared" si="112"/>
        <v/>
      </c>
      <c r="F1205" s="53" t="str">
        <f t="shared" si="113"/>
        <v/>
      </c>
      <c r="G1205" s="50"/>
      <c r="H1205" s="53">
        <f t="shared" si="108"/>
        <v>0</v>
      </c>
    </row>
    <row r="1206" spans="2:8" ht="12.75" hidden="1" customHeight="1">
      <c r="B1206" s="46" t="str">
        <f t="shared" si="109"/>
        <v/>
      </c>
      <c r="C1206" s="47" t="str">
        <f t="shared" si="110"/>
        <v/>
      </c>
      <c r="D1206" s="52" t="str">
        <f t="shared" si="111"/>
        <v/>
      </c>
      <c r="E1206" s="53" t="str">
        <f t="shared" si="112"/>
        <v/>
      </c>
      <c r="F1206" s="53" t="str">
        <f t="shared" si="113"/>
        <v/>
      </c>
      <c r="G1206" s="50"/>
      <c r="H1206" s="53">
        <f t="shared" si="108"/>
        <v>0</v>
      </c>
    </row>
    <row r="1207" spans="2:8" ht="12.75" hidden="1" customHeight="1">
      <c r="B1207" s="46" t="str">
        <f t="shared" si="109"/>
        <v/>
      </c>
      <c r="C1207" s="47" t="str">
        <f t="shared" si="110"/>
        <v/>
      </c>
      <c r="D1207" s="52" t="str">
        <f t="shared" si="111"/>
        <v/>
      </c>
      <c r="E1207" s="53" t="str">
        <f t="shared" si="112"/>
        <v/>
      </c>
      <c r="F1207" s="53" t="str">
        <f t="shared" si="113"/>
        <v/>
      </c>
      <c r="G1207" s="50"/>
      <c r="H1207" s="53">
        <f t="shared" si="108"/>
        <v>0</v>
      </c>
    </row>
    <row r="1208" spans="2:8" ht="12.75" hidden="1" customHeight="1">
      <c r="B1208" s="46" t="str">
        <f t="shared" si="109"/>
        <v/>
      </c>
      <c r="C1208" s="47" t="str">
        <f t="shared" si="110"/>
        <v/>
      </c>
      <c r="D1208" s="52" t="str">
        <f t="shared" si="111"/>
        <v/>
      </c>
      <c r="E1208" s="53" t="str">
        <f t="shared" si="112"/>
        <v/>
      </c>
      <c r="F1208" s="53" t="str">
        <f t="shared" si="113"/>
        <v/>
      </c>
      <c r="G1208" s="50"/>
      <c r="H1208" s="53">
        <f t="shared" si="108"/>
        <v>0</v>
      </c>
    </row>
    <row r="1209" spans="2:8" ht="12.75" hidden="1" customHeight="1">
      <c r="B1209" s="46" t="str">
        <f t="shared" si="109"/>
        <v/>
      </c>
      <c r="C1209" s="47" t="str">
        <f t="shared" si="110"/>
        <v/>
      </c>
      <c r="D1209" s="52" t="str">
        <f t="shared" si="111"/>
        <v/>
      </c>
      <c r="E1209" s="53" t="str">
        <f t="shared" si="112"/>
        <v/>
      </c>
      <c r="F1209" s="53" t="str">
        <f t="shared" si="113"/>
        <v/>
      </c>
      <c r="G1209" s="50"/>
      <c r="H1209" s="53">
        <f t="shared" si="108"/>
        <v>0</v>
      </c>
    </row>
    <row r="1210" spans="2:8" ht="12.75" hidden="1" customHeight="1">
      <c r="B1210" s="46" t="str">
        <f t="shared" si="109"/>
        <v/>
      </c>
      <c r="C1210" s="47" t="str">
        <f t="shared" si="110"/>
        <v/>
      </c>
      <c r="D1210" s="52" t="str">
        <f t="shared" si="111"/>
        <v/>
      </c>
      <c r="E1210" s="53" t="str">
        <f t="shared" si="112"/>
        <v/>
      </c>
      <c r="F1210" s="53" t="str">
        <f t="shared" si="113"/>
        <v/>
      </c>
      <c r="G1210" s="50"/>
      <c r="H1210" s="53">
        <f t="shared" si="108"/>
        <v>0</v>
      </c>
    </row>
    <row r="1211" spans="2:8" ht="12.75" hidden="1" customHeight="1">
      <c r="B1211" s="46" t="str">
        <f t="shared" si="109"/>
        <v/>
      </c>
      <c r="C1211" s="47" t="str">
        <f t="shared" si="110"/>
        <v/>
      </c>
      <c r="D1211" s="52" t="str">
        <f t="shared" si="111"/>
        <v/>
      </c>
      <c r="E1211" s="53" t="str">
        <f t="shared" si="112"/>
        <v/>
      </c>
      <c r="F1211" s="53" t="str">
        <f t="shared" si="113"/>
        <v/>
      </c>
      <c r="G1211" s="50"/>
      <c r="H1211" s="53">
        <f t="shared" si="108"/>
        <v>0</v>
      </c>
    </row>
    <row r="1212" spans="2:8" ht="12.75" hidden="1" customHeight="1">
      <c r="B1212" s="46" t="str">
        <f t="shared" si="109"/>
        <v/>
      </c>
      <c r="C1212" s="47" t="str">
        <f t="shared" si="110"/>
        <v/>
      </c>
      <c r="D1212" s="52" t="str">
        <f t="shared" si="111"/>
        <v/>
      </c>
      <c r="E1212" s="53" t="str">
        <f t="shared" si="112"/>
        <v/>
      </c>
      <c r="F1212" s="53" t="str">
        <f t="shared" si="113"/>
        <v/>
      </c>
      <c r="G1212" s="50"/>
      <c r="H1212" s="53">
        <f t="shared" si="108"/>
        <v>0</v>
      </c>
    </row>
    <row r="1213" spans="2:8" ht="12.75" hidden="1" customHeight="1">
      <c r="B1213" s="46" t="str">
        <f t="shared" si="109"/>
        <v/>
      </c>
      <c r="C1213" s="47" t="str">
        <f t="shared" si="110"/>
        <v/>
      </c>
      <c r="D1213" s="52" t="str">
        <f t="shared" si="111"/>
        <v/>
      </c>
      <c r="E1213" s="53" t="str">
        <f t="shared" si="112"/>
        <v/>
      </c>
      <c r="F1213" s="53" t="str">
        <f t="shared" si="113"/>
        <v/>
      </c>
      <c r="G1213" s="50"/>
      <c r="H1213" s="53">
        <f t="shared" si="108"/>
        <v>0</v>
      </c>
    </row>
    <row r="1214" spans="2:8" ht="12.75" hidden="1" customHeight="1">
      <c r="B1214" s="46" t="str">
        <f t="shared" si="109"/>
        <v/>
      </c>
      <c r="C1214" s="47" t="str">
        <f t="shared" si="110"/>
        <v/>
      </c>
      <c r="D1214" s="52" t="str">
        <f t="shared" si="111"/>
        <v/>
      </c>
      <c r="E1214" s="53" t="str">
        <f t="shared" si="112"/>
        <v/>
      </c>
      <c r="F1214" s="53" t="str">
        <f t="shared" si="113"/>
        <v/>
      </c>
      <c r="G1214" s="50"/>
      <c r="H1214" s="53">
        <f t="shared" si="108"/>
        <v>0</v>
      </c>
    </row>
    <row r="1215" spans="2:8" ht="12.75" hidden="1" customHeight="1">
      <c r="B1215" s="46" t="str">
        <f t="shared" si="109"/>
        <v/>
      </c>
      <c r="C1215" s="47" t="str">
        <f t="shared" si="110"/>
        <v/>
      </c>
      <c r="D1215" s="52" t="str">
        <f t="shared" si="111"/>
        <v/>
      </c>
      <c r="E1215" s="53" t="str">
        <f t="shared" si="112"/>
        <v/>
      </c>
      <c r="F1215" s="53" t="str">
        <f t="shared" si="113"/>
        <v/>
      </c>
      <c r="G1215" s="50"/>
      <c r="H1215" s="53">
        <f t="shared" si="108"/>
        <v>0</v>
      </c>
    </row>
    <row r="1216" spans="2:8" ht="12.75" hidden="1" customHeight="1">
      <c r="B1216" s="46" t="str">
        <f t="shared" si="109"/>
        <v/>
      </c>
      <c r="C1216" s="47" t="str">
        <f t="shared" si="110"/>
        <v/>
      </c>
      <c r="D1216" s="52" t="str">
        <f t="shared" si="111"/>
        <v/>
      </c>
      <c r="E1216" s="53" t="str">
        <f t="shared" si="112"/>
        <v/>
      </c>
      <c r="F1216" s="53" t="str">
        <f t="shared" si="113"/>
        <v/>
      </c>
      <c r="G1216" s="50"/>
      <c r="H1216" s="53">
        <f t="shared" si="108"/>
        <v>0</v>
      </c>
    </row>
    <row r="1217" spans="2:8" ht="12.75" hidden="1" customHeight="1">
      <c r="B1217" s="46" t="str">
        <f t="shared" si="109"/>
        <v/>
      </c>
      <c r="C1217" s="47" t="str">
        <f t="shared" si="110"/>
        <v/>
      </c>
      <c r="D1217" s="52" t="str">
        <f t="shared" si="111"/>
        <v/>
      </c>
      <c r="E1217" s="53" t="str">
        <f t="shared" si="112"/>
        <v/>
      </c>
      <c r="F1217" s="53" t="str">
        <f t="shared" si="113"/>
        <v/>
      </c>
      <c r="G1217" s="50"/>
      <c r="H1217" s="53">
        <f t="shared" si="108"/>
        <v>0</v>
      </c>
    </row>
    <row r="1218" spans="2:8" ht="12.75" hidden="1" customHeight="1">
      <c r="B1218" s="46" t="str">
        <f t="shared" si="109"/>
        <v/>
      </c>
      <c r="C1218" s="47" t="str">
        <f t="shared" si="110"/>
        <v/>
      </c>
      <c r="D1218" s="52" t="str">
        <f t="shared" si="111"/>
        <v/>
      </c>
      <c r="E1218" s="53" t="str">
        <f t="shared" si="112"/>
        <v/>
      </c>
      <c r="F1218" s="53" t="str">
        <f t="shared" si="113"/>
        <v/>
      </c>
      <c r="G1218" s="50"/>
      <c r="H1218" s="53">
        <f t="shared" si="108"/>
        <v>0</v>
      </c>
    </row>
    <row r="1219" spans="2:8" ht="12.75" hidden="1" customHeight="1">
      <c r="B1219" s="46" t="str">
        <f t="shared" si="109"/>
        <v/>
      </c>
      <c r="C1219" s="47" t="str">
        <f t="shared" si="110"/>
        <v/>
      </c>
      <c r="D1219" s="52" t="str">
        <f t="shared" si="111"/>
        <v/>
      </c>
      <c r="E1219" s="53" t="str">
        <f t="shared" si="112"/>
        <v/>
      </c>
      <c r="F1219" s="53" t="str">
        <f t="shared" si="113"/>
        <v/>
      </c>
      <c r="G1219" s="50"/>
      <c r="H1219" s="53">
        <f t="shared" si="108"/>
        <v>0</v>
      </c>
    </row>
    <row r="1220" spans="2:8" ht="12.75" hidden="1" customHeight="1">
      <c r="B1220" s="46" t="str">
        <f t="shared" si="109"/>
        <v/>
      </c>
      <c r="C1220" s="47" t="str">
        <f t="shared" si="110"/>
        <v/>
      </c>
      <c r="D1220" s="52" t="str">
        <f t="shared" si="111"/>
        <v/>
      </c>
      <c r="E1220" s="53" t="str">
        <f t="shared" si="112"/>
        <v/>
      </c>
      <c r="F1220" s="53" t="str">
        <f t="shared" si="113"/>
        <v/>
      </c>
      <c r="G1220" s="50"/>
      <c r="H1220" s="53">
        <f t="shared" si="108"/>
        <v>0</v>
      </c>
    </row>
    <row r="1221" spans="2:8" ht="12.75" hidden="1" customHeight="1">
      <c r="B1221" s="46" t="str">
        <f t="shared" si="109"/>
        <v/>
      </c>
      <c r="C1221" s="47" t="str">
        <f t="shared" si="110"/>
        <v/>
      </c>
      <c r="D1221" s="52" t="str">
        <f t="shared" si="111"/>
        <v/>
      </c>
      <c r="E1221" s="53" t="str">
        <f t="shared" si="112"/>
        <v/>
      </c>
      <c r="F1221" s="53" t="str">
        <f t="shared" si="113"/>
        <v/>
      </c>
      <c r="G1221" s="50"/>
      <c r="H1221" s="53">
        <f t="shared" si="108"/>
        <v>0</v>
      </c>
    </row>
    <row r="1222" spans="2:8" ht="12.75" hidden="1" customHeight="1">
      <c r="B1222" s="46" t="str">
        <f t="shared" si="109"/>
        <v/>
      </c>
      <c r="C1222" s="47" t="str">
        <f t="shared" si="110"/>
        <v/>
      </c>
      <c r="D1222" s="52" t="str">
        <f t="shared" si="111"/>
        <v/>
      </c>
      <c r="E1222" s="53" t="str">
        <f t="shared" si="112"/>
        <v/>
      </c>
      <c r="F1222" s="53" t="str">
        <f t="shared" si="113"/>
        <v/>
      </c>
      <c r="G1222" s="50"/>
      <c r="H1222" s="53">
        <f t="shared" si="108"/>
        <v>0</v>
      </c>
    </row>
    <row r="1223" spans="2:8" ht="12.75" hidden="1" customHeight="1">
      <c r="B1223" s="46" t="str">
        <f t="shared" si="109"/>
        <v/>
      </c>
      <c r="C1223" s="47" t="str">
        <f t="shared" si="110"/>
        <v/>
      </c>
      <c r="D1223" s="52" t="str">
        <f t="shared" si="111"/>
        <v/>
      </c>
      <c r="E1223" s="53" t="str">
        <f t="shared" si="112"/>
        <v/>
      </c>
      <c r="F1223" s="53" t="str">
        <f t="shared" si="113"/>
        <v/>
      </c>
      <c r="G1223" s="50"/>
      <c r="H1223" s="53">
        <f t="shared" si="108"/>
        <v>0</v>
      </c>
    </row>
    <row r="1224" spans="2:8" ht="12.75" hidden="1" customHeight="1">
      <c r="B1224" s="46" t="str">
        <f t="shared" si="109"/>
        <v/>
      </c>
      <c r="C1224" s="47" t="str">
        <f t="shared" si="110"/>
        <v/>
      </c>
      <c r="D1224" s="52" t="str">
        <f t="shared" si="111"/>
        <v/>
      </c>
      <c r="E1224" s="53" t="str">
        <f t="shared" si="112"/>
        <v/>
      </c>
      <c r="F1224" s="53" t="str">
        <f t="shared" si="113"/>
        <v/>
      </c>
      <c r="G1224" s="50"/>
      <c r="H1224" s="53">
        <f t="shared" si="108"/>
        <v>0</v>
      </c>
    </row>
    <row r="1225" spans="2:8" ht="12.75" hidden="1" customHeight="1">
      <c r="B1225" s="46" t="str">
        <f t="shared" si="109"/>
        <v/>
      </c>
      <c r="C1225" s="47" t="str">
        <f t="shared" si="110"/>
        <v/>
      </c>
      <c r="D1225" s="52" t="str">
        <f t="shared" si="111"/>
        <v/>
      </c>
      <c r="E1225" s="53" t="str">
        <f t="shared" si="112"/>
        <v/>
      </c>
      <c r="F1225" s="53" t="str">
        <f t="shared" si="113"/>
        <v/>
      </c>
      <c r="G1225" s="50"/>
      <c r="H1225" s="53">
        <f t="shared" si="108"/>
        <v>0</v>
      </c>
    </row>
    <row r="1226" spans="2:8" ht="12.75" hidden="1" customHeight="1">
      <c r="B1226" s="46" t="str">
        <f t="shared" si="109"/>
        <v/>
      </c>
      <c r="C1226" s="47" t="str">
        <f t="shared" si="110"/>
        <v/>
      </c>
      <c r="D1226" s="52" t="str">
        <f t="shared" si="111"/>
        <v/>
      </c>
      <c r="E1226" s="53" t="str">
        <f t="shared" si="112"/>
        <v/>
      </c>
      <c r="F1226" s="53" t="str">
        <f t="shared" si="113"/>
        <v/>
      </c>
      <c r="G1226" s="50"/>
      <c r="H1226" s="53">
        <f t="shared" si="108"/>
        <v>0</v>
      </c>
    </row>
    <row r="1227" spans="2:8" ht="12.75" hidden="1" customHeight="1">
      <c r="B1227" s="46" t="str">
        <f t="shared" si="109"/>
        <v/>
      </c>
      <c r="C1227" s="47" t="str">
        <f t="shared" si="110"/>
        <v/>
      </c>
      <c r="D1227" s="52" t="str">
        <f t="shared" si="111"/>
        <v/>
      </c>
      <c r="E1227" s="53" t="str">
        <f t="shared" si="112"/>
        <v/>
      </c>
      <c r="F1227" s="53" t="str">
        <f t="shared" si="113"/>
        <v/>
      </c>
      <c r="G1227" s="50"/>
      <c r="H1227" s="53">
        <f t="shared" si="108"/>
        <v>0</v>
      </c>
    </row>
    <row r="1228" spans="2:8" ht="12.75" hidden="1" customHeight="1">
      <c r="B1228" s="46" t="str">
        <f t="shared" si="109"/>
        <v/>
      </c>
      <c r="C1228" s="47" t="str">
        <f t="shared" si="110"/>
        <v/>
      </c>
      <c r="D1228" s="52" t="str">
        <f t="shared" si="111"/>
        <v/>
      </c>
      <c r="E1228" s="53" t="str">
        <f t="shared" si="112"/>
        <v/>
      </c>
      <c r="F1228" s="53" t="str">
        <f t="shared" si="113"/>
        <v/>
      </c>
      <c r="G1228" s="50"/>
      <c r="H1228" s="53">
        <f t="shared" si="108"/>
        <v>0</v>
      </c>
    </row>
    <row r="1229" spans="2:8" ht="12.75" hidden="1" customHeight="1">
      <c r="B1229" s="46" t="str">
        <f t="shared" si="109"/>
        <v/>
      </c>
      <c r="C1229" s="47" t="str">
        <f t="shared" si="110"/>
        <v/>
      </c>
      <c r="D1229" s="52" t="str">
        <f t="shared" si="111"/>
        <v/>
      </c>
      <c r="E1229" s="53" t="str">
        <f t="shared" si="112"/>
        <v/>
      </c>
      <c r="F1229" s="53" t="str">
        <f t="shared" si="113"/>
        <v/>
      </c>
      <c r="G1229" s="50"/>
      <c r="H1229" s="53">
        <f t="shared" si="108"/>
        <v>0</v>
      </c>
    </row>
    <row r="1230" spans="2:8" ht="12.75" hidden="1" customHeight="1">
      <c r="B1230" s="46" t="str">
        <f t="shared" si="109"/>
        <v/>
      </c>
      <c r="C1230" s="47" t="str">
        <f t="shared" si="110"/>
        <v/>
      </c>
      <c r="D1230" s="52" t="str">
        <f t="shared" si="111"/>
        <v/>
      </c>
      <c r="E1230" s="53" t="str">
        <f t="shared" si="112"/>
        <v/>
      </c>
      <c r="F1230" s="53" t="str">
        <f t="shared" si="113"/>
        <v/>
      </c>
      <c r="G1230" s="50"/>
      <c r="H1230" s="53">
        <f t="shared" si="108"/>
        <v>0</v>
      </c>
    </row>
    <row r="1231" spans="2:8" ht="12.75" hidden="1" customHeight="1">
      <c r="B1231" s="46" t="str">
        <f t="shared" si="109"/>
        <v/>
      </c>
      <c r="C1231" s="47" t="str">
        <f t="shared" si="110"/>
        <v/>
      </c>
      <c r="D1231" s="52" t="str">
        <f t="shared" si="111"/>
        <v/>
      </c>
      <c r="E1231" s="53" t="str">
        <f t="shared" si="112"/>
        <v/>
      </c>
      <c r="F1231" s="53" t="str">
        <f t="shared" si="113"/>
        <v/>
      </c>
      <c r="G1231" s="50"/>
      <c r="H1231" s="53">
        <f t="shared" si="108"/>
        <v>0</v>
      </c>
    </row>
    <row r="1232" spans="2:8" ht="12.75" hidden="1" customHeight="1">
      <c r="B1232" s="46" t="str">
        <f t="shared" si="109"/>
        <v/>
      </c>
      <c r="C1232" s="47" t="str">
        <f t="shared" si="110"/>
        <v/>
      </c>
      <c r="D1232" s="52" t="str">
        <f t="shared" si="111"/>
        <v/>
      </c>
      <c r="E1232" s="53" t="str">
        <f t="shared" si="112"/>
        <v/>
      </c>
      <c r="F1232" s="53" t="str">
        <f t="shared" si="113"/>
        <v/>
      </c>
      <c r="G1232" s="50"/>
      <c r="H1232" s="53">
        <f t="shared" si="108"/>
        <v>0</v>
      </c>
    </row>
    <row r="1233" spans="2:8" ht="12.75" hidden="1" customHeight="1">
      <c r="B1233" s="46" t="str">
        <f t="shared" si="109"/>
        <v/>
      </c>
      <c r="C1233" s="47" t="str">
        <f t="shared" si="110"/>
        <v/>
      </c>
      <c r="D1233" s="52" t="str">
        <f t="shared" si="111"/>
        <v/>
      </c>
      <c r="E1233" s="53" t="str">
        <f t="shared" si="112"/>
        <v/>
      </c>
      <c r="F1233" s="53" t="str">
        <f t="shared" si="113"/>
        <v/>
      </c>
      <c r="G1233" s="50"/>
      <c r="H1233" s="53">
        <f t="shared" si="108"/>
        <v>0</v>
      </c>
    </row>
    <row r="1234" spans="2:8" ht="12.75" hidden="1" customHeight="1">
      <c r="B1234" s="46" t="str">
        <f t="shared" si="109"/>
        <v/>
      </c>
      <c r="C1234" s="47" t="str">
        <f t="shared" si="110"/>
        <v/>
      </c>
      <c r="D1234" s="52" t="str">
        <f t="shared" si="111"/>
        <v/>
      </c>
      <c r="E1234" s="53" t="str">
        <f t="shared" si="112"/>
        <v/>
      </c>
      <c r="F1234" s="53" t="str">
        <f t="shared" si="113"/>
        <v/>
      </c>
      <c r="G1234" s="50"/>
      <c r="H1234" s="53">
        <f t="shared" si="108"/>
        <v>0</v>
      </c>
    </row>
    <row r="1235" spans="2:8" ht="12.75" hidden="1" customHeight="1">
      <c r="B1235" s="46" t="str">
        <f t="shared" si="109"/>
        <v/>
      </c>
      <c r="C1235" s="47" t="str">
        <f t="shared" si="110"/>
        <v/>
      </c>
      <c r="D1235" s="52" t="str">
        <f t="shared" si="111"/>
        <v/>
      </c>
      <c r="E1235" s="53" t="str">
        <f t="shared" si="112"/>
        <v/>
      </c>
      <c r="F1235" s="53" t="str">
        <f t="shared" si="113"/>
        <v/>
      </c>
      <c r="G1235" s="50"/>
      <c r="H1235" s="53">
        <f t="shared" si="108"/>
        <v>0</v>
      </c>
    </row>
    <row r="1236" spans="2:8" ht="12.75" hidden="1" customHeight="1">
      <c r="B1236" s="46" t="str">
        <f t="shared" si="109"/>
        <v/>
      </c>
      <c r="C1236" s="47" t="str">
        <f t="shared" si="110"/>
        <v/>
      </c>
      <c r="D1236" s="52" t="str">
        <f t="shared" si="111"/>
        <v/>
      </c>
      <c r="E1236" s="53" t="str">
        <f t="shared" si="112"/>
        <v/>
      </c>
      <c r="F1236" s="53" t="str">
        <f t="shared" si="113"/>
        <v/>
      </c>
      <c r="G1236" s="50"/>
      <c r="H1236" s="53">
        <f t="shared" si="108"/>
        <v>0</v>
      </c>
    </row>
    <row r="1237" spans="2:8" ht="12.75" hidden="1" customHeight="1">
      <c r="B1237" s="46" t="str">
        <f t="shared" si="109"/>
        <v/>
      </c>
      <c r="C1237" s="47" t="str">
        <f t="shared" si="110"/>
        <v/>
      </c>
      <c r="D1237" s="52" t="str">
        <f t="shared" si="111"/>
        <v/>
      </c>
      <c r="E1237" s="53" t="str">
        <f t="shared" si="112"/>
        <v/>
      </c>
      <c r="F1237" s="53" t="str">
        <f t="shared" si="113"/>
        <v/>
      </c>
      <c r="G1237" s="50"/>
      <c r="H1237" s="53">
        <f t="shared" si="108"/>
        <v>0</v>
      </c>
    </row>
    <row r="1238" spans="2:8" ht="12.75" hidden="1" customHeight="1">
      <c r="B1238" s="46" t="str">
        <f t="shared" si="109"/>
        <v/>
      </c>
      <c r="C1238" s="47" t="str">
        <f t="shared" si="110"/>
        <v/>
      </c>
      <c r="D1238" s="52" t="str">
        <f t="shared" si="111"/>
        <v/>
      </c>
      <c r="E1238" s="53" t="str">
        <f t="shared" si="112"/>
        <v/>
      </c>
      <c r="F1238" s="53" t="str">
        <f t="shared" si="113"/>
        <v/>
      </c>
      <c r="G1238" s="50"/>
      <c r="H1238" s="53">
        <f t="shared" si="108"/>
        <v>0</v>
      </c>
    </row>
    <row r="1239" spans="2:8" ht="12.75" hidden="1" customHeight="1">
      <c r="B1239" s="46" t="str">
        <f t="shared" si="109"/>
        <v/>
      </c>
      <c r="C1239" s="47" t="str">
        <f t="shared" si="110"/>
        <v/>
      </c>
      <c r="D1239" s="52" t="str">
        <f t="shared" si="111"/>
        <v/>
      </c>
      <c r="E1239" s="53" t="str">
        <f t="shared" si="112"/>
        <v/>
      </c>
      <c r="F1239" s="53" t="str">
        <f t="shared" si="113"/>
        <v/>
      </c>
      <c r="G1239" s="50"/>
      <c r="H1239" s="53">
        <f t="shared" si="108"/>
        <v>0</v>
      </c>
    </row>
    <row r="1240" spans="2:8" ht="12.75" hidden="1" customHeight="1">
      <c r="B1240" s="46" t="str">
        <f t="shared" si="109"/>
        <v/>
      </c>
      <c r="C1240" s="47" t="str">
        <f t="shared" si="110"/>
        <v/>
      </c>
      <c r="D1240" s="52" t="str">
        <f t="shared" si="111"/>
        <v/>
      </c>
      <c r="E1240" s="53" t="str">
        <f t="shared" si="112"/>
        <v/>
      </c>
      <c r="F1240" s="53" t="str">
        <f t="shared" si="113"/>
        <v/>
      </c>
      <c r="G1240" s="50"/>
      <c r="H1240" s="53">
        <f t="shared" si="108"/>
        <v>0</v>
      </c>
    </row>
    <row r="1241" spans="2:8" ht="12.75" hidden="1" customHeight="1">
      <c r="B1241" s="46" t="str">
        <f t="shared" si="109"/>
        <v/>
      </c>
      <c r="C1241" s="47" t="str">
        <f t="shared" si="110"/>
        <v/>
      </c>
      <c r="D1241" s="52" t="str">
        <f t="shared" si="111"/>
        <v/>
      </c>
      <c r="E1241" s="53" t="str">
        <f t="shared" si="112"/>
        <v/>
      </c>
      <c r="F1241" s="53" t="str">
        <f t="shared" si="113"/>
        <v/>
      </c>
      <c r="G1241" s="50"/>
      <c r="H1241" s="53">
        <f t="shared" ref="H1241:H1304" si="114">IF(B1241="",0,ROUND(H1240-E1241-G1241,2))</f>
        <v>0</v>
      </c>
    </row>
    <row r="1242" spans="2:8" ht="12.75" hidden="1" customHeight="1">
      <c r="B1242" s="46" t="str">
        <f t="shared" ref="B1242:B1305" si="115">IF(B1241&lt;$D$16,IF(H1241&gt;0,B1241+1,""),"")</f>
        <v/>
      </c>
      <c r="C1242" s="47" t="str">
        <f t="shared" ref="C1242:C1305" si="116">IF(B1242="","",IF(B1242&lt;=$D$16,IF(payments_per_year=26,DATE(YEAR(start_date),MONTH(start_date),DAY(start_date)+14*B1242),IF(payments_per_year=52,DATE(YEAR(start_date),MONTH(start_date),DAY(start_date)+7*B1242),DATE(YEAR(start_date),MONTH(start_date)+B1242*12/$D$11,DAY(start_date)))),""))</f>
        <v/>
      </c>
      <c r="D1242" s="52" t="str">
        <f t="shared" ref="D1242:D1305" si="117">IF(C1242="","",IF($D$15+F1242&gt;H1241,ROUND(H1241+F1242,2),$D$15))</f>
        <v/>
      </c>
      <c r="E1242" s="53" t="str">
        <f t="shared" ref="E1242:E1305" si="118">IF(C1242="","",D1242-F1242)</f>
        <v/>
      </c>
      <c r="F1242" s="53" t="str">
        <f t="shared" ref="F1242:F1305" si="119">IF(C1242="","",ROUND(H1241*$D$9/payments_per_year,2))</f>
        <v/>
      </c>
      <c r="G1242" s="50"/>
      <c r="H1242" s="53">
        <f t="shared" si="114"/>
        <v>0</v>
      </c>
    </row>
    <row r="1243" spans="2:8" ht="12.75" hidden="1" customHeight="1">
      <c r="B1243" s="46" t="str">
        <f t="shared" si="115"/>
        <v/>
      </c>
      <c r="C1243" s="47" t="str">
        <f t="shared" si="116"/>
        <v/>
      </c>
      <c r="D1243" s="52" t="str">
        <f t="shared" si="117"/>
        <v/>
      </c>
      <c r="E1243" s="53" t="str">
        <f t="shared" si="118"/>
        <v/>
      </c>
      <c r="F1243" s="53" t="str">
        <f t="shared" si="119"/>
        <v/>
      </c>
      <c r="G1243" s="50"/>
      <c r="H1243" s="53">
        <f t="shared" si="114"/>
        <v>0</v>
      </c>
    </row>
    <row r="1244" spans="2:8" ht="12.75" hidden="1" customHeight="1">
      <c r="B1244" s="46" t="str">
        <f t="shared" si="115"/>
        <v/>
      </c>
      <c r="C1244" s="47" t="str">
        <f t="shared" si="116"/>
        <v/>
      </c>
      <c r="D1244" s="52" t="str">
        <f t="shared" si="117"/>
        <v/>
      </c>
      <c r="E1244" s="53" t="str">
        <f t="shared" si="118"/>
        <v/>
      </c>
      <c r="F1244" s="53" t="str">
        <f t="shared" si="119"/>
        <v/>
      </c>
      <c r="G1244" s="50"/>
      <c r="H1244" s="53">
        <f t="shared" si="114"/>
        <v>0</v>
      </c>
    </row>
    <row r="1245" spans="2:8" ht="12.75" hidden="1" customHeight="1">
      <c r="B1245" s="46" t="str">
        <f t="shared" si="115"/>
        <v/>
      </c>
      <c r="C1245" s="47" t="str">
        <f t="shared" si="116"/>
        <v/>
      </c>
      <c r="D1245" s="52" t="str">
        <f t="shared" si="117"/>
        <v/>
      </c>
      <c r="E1245" s="53" t="str">
        <f t="shared" si="118"/>
        <v/>
      </c>
      <c r="F1245" s="53" t="str">
        <f t="shared" si="119"/>
        <v/>
      </c>
      <c r="G1245" s="50"/>
      <c r="H1245" s="53">
        <f t="shared" si="114"/>
        <v>0</v>
      </c>
    </row>
    <row r="1246" spans="2:8" ht="12.75" hidden="1" customHeight="1">
      <c r="B1246" s="46" t="str">
        <f t="shared" si="115"/>
        <v/>
      </c>
      <c r="C1246" s="47" t="str">
        <f t="shared" si="116"/>
        <v/>
      </c>
      <c r="D1246" s="52" t="str">
        <f t="shared" si="117"/>
        <v/>
      </c>
      <c r="E1246" s="53" t="str">
        <f t="shared" si="118"/>
        <v/>
      </c>
      <c r="F1246" s="53" t="str">
        <f t="shared" si="119"/>
        <v/>
      </c>
      <c r="G1246" s="50"/>
      <c r="H1246" s="53">
        <f t="shared" si="114"/>
        <v>0</v>
      </c>
    </row>
    <row r="1247" spans="2:8" ht="12.75" hidden="1" customHeight="1">
      <c r="B1247" s="46" t="str">
        <f t="shared" si="115"/>
        <v/>
      </c>
      <c r="C1247" s="47" t="str">
        <f t="shared" si="116"/>
        <v/>
      </c>
      <c r="D1247" s="52" t="str">
        <f t="shared" si="117"/>
        <v/>
      </c>
      <c r="E1247" s="53" t="str">
        <f t="shared" si="118"/>
        <v/>
      </c>
      <c r="F1247" s="53" t="str">
        <f t="shared" si="119"/>
        <v/>
      </c>
      <c r="G1247" s="50"/>
      <c r="H1247" s="53">
        <f t="shared" si="114"/>
        <v>0</v>
      </c>
    </row>
    <row r="1248" spans="2:8" ht="12.75" hidden="1" customHeight="1">
      <c r="B1248" s="46" t="str">
        <f t="shared" si="115"/>
        <v/>
      </c>
      <c r="C1248" s="47" t="str">
        <f t="shared" si="116"/>
        <v/>
      </c>
      <c r="D1248" s="52" t="str">
        <f t="shared" si="117"/>
        <v/>
      </c>
      <c r="E1248" s="53" t="str">
        <f t="shared" si="118"/>
        <v/>
      </c>
      <c r="F1248" s="53" t="str">
        <f t="shared" si="119"/>
        <v/>
      </c>
      <c r="G1248" s="50"/>
      <c r="H1248" s="53">
        <f t="shared" si="114"/>
        <v>0</v>
      </c>
    </row>
    <row r="1249" spans="2:8" ht="12.75" hidden="1" customHeight="1">
      <c r="B1249" s="46" t="str">
        <f t="shared" si="115"/>
        <v/>
      </c>
      <c r="C1249" s="47" t="str">
        <f t="shared" si="116"/>
        <v/>
      </c>
      <c r="D1249" s="52" t="str">
        <f t="shared" si="117"/>
        <v/>
      </c>
      <c r="E1249" s="53" t="str">
        <f t="shared" si="118"/>
        <v/>
      </c>
      <c r="F1249" s="53" t="str">
        <f t="shared" si="119"/>
        <v/>
      </c>
      <c r="G1249" s="50"/>
      <c r="H1249" s="53">
        <f t="shared" si="114"/>
        <v>0</v>
      </c>
    </row>
    <row r="1250" spans="2:8" ht="12.75" hidden="1" customHeight="1">
      <c r="B1250" s="46" t="str">
        <f t="shared" si="115"/>
        <v/>
      </c>
      <c r="C1250" s="47" t="str">
        <f t="shared" si="116"/>
        <v/>
      </c>
      <c r="D1250" s="52" t="str">
        <f t="shared" si="117"/>
        <v/>
      </c>
      <c r="E1250" s="53" t="str">
        <f t="shared" si="118"/>
        <v/>
      </c>
      <c r="F1250" s="53" t="str">
        <f t="shared" si="119"/>
        <v/>
      </c>
      <c r="G1250" s="50"/>
      <c r="H1250" s="53">
        <f t="shared" si="114"/>
        <v>0</v>
      </c>
    </row>
    <row r="1251" spans="2:8" ht="12.75" hidden="1" customHeight="1">
      <c r="B1251" s="46" t="str">
        <f t="shared" si="115"/>
        <v/>
      </c>
      <c r="C1251" s="47" t="str">
        <f t="shared" si="116"/>
        <v/>
      </c>
      <c r="D1251" s="52" t="str">
        <f t="shared" si="117"/>
        <v/>
      </c>
      <c r="E1251" s="53" t="str">
        <f t="shared" si="118"/>
        <v/>
      </c>
      <c r="F1251" s="53" t="str">
        <f t="shared" si="119"/>
        <v/>
      </c>
      <c r="G1251" s="50"/>
      <c r="H1251" s="53">
        <f t="shared" si="114"/>
        <v>0</v>
      </c>
    </row>
    <row r="1252" spans="2:8" ht="12.75" hidden="1" customHeight="1">
      <c r="B1252" s="46" t="str">
        <f t="shared" si="115"/>
        <v/>
      </c>
      <c r="C1252" s="47" t="str">
        <f t="shared" si="116"/>
        <v/>
      </c>
      <c r="D1252" s="52" t="str">
        <f t="shared" si="117"/>
        <v/>
      </c>
      <c r="E1252" s="53" t="str">
        <f t="shared" si="118"/>
        <v/>
      </c>
      <c r="F1252" s="53" t="str">
        <f t="shared" si="119"/>
        <v/>
      </c>
      <c r="G1252" s="50"/>
      <c r="H1252" s="53">
        <f t="shared" si="114"/>
        <v>0</v>
      </c>
    </row>
    <row r="1253" spans="2:8" ht="12.75" hidden="1" customHeight="1">
      <c r="B1253" s="46" t="str">
        <f t="shared" si="115"/>
        <v/>
      </c>
      <c r="C1253" s="47" t="str">
        <f t="shared" si="116"/>
        <v/>
      </c>
      <c r="D1253" s="52" t="str">
        <f t="shared" si="117"/>
        <v/>
      </c>
      <c r="E1253" s="53" t="str">
        <f t="shared" si="118"/>
        <v/>
      </c>
      <c r="F1253" s="53" t="str">
        <f t="shared" si="119"/>
        <v/>
      </c>
      <c r="G1253" s="50"/>
      <c r="H1253" s="53">
        <f t="shared" si="114"/>
        <v>0</v>
      </c>
    </row>
    <row r="1254" spans="2:8" ht="12.75" hidden="1" customHeight="1">
      <c r="B1254" s="46" t="str">
        <f t="shared" si="115"/>
        <v/>
      </c>
      <c r="C1254" s="47" t="str">
        <f t="shared" si="116"/>
        <v/>
      </c>
      <c r="D1254" s="52" t="str">
        <f t="shared" si="117"/>
        <v/>
      </c>
      <c r="E1254" s="53" t="str">
        <f t="shared" si="118"/>
        <v/>
      </c>
      <c r="F1254" s="53" t="str">
        <f t="shared" si="119"/>
        <v/>
      </c>
      <c r="G1254" s="50"/>
      <c r="H1254" s="53">
        <f t="shared" si="114"/>
        <v>0</v>
      </c>
    </row>
    <row r="1255" spans="2:8" ht="12.75" hidden="1" customHeight="1">
      <c r="B1255" s="46" t="str">
        <f t="shared" si="115"/>
        <v/>
      </c>
      <c r="C1255" s="47" t="str">
        <f t="shared" si="116"/>
        <v/>
      </c>
      <c r="D1255" s="52" t="str">
        <f t="shared" si="117"/>
        <v/>
      </c>
      <c r="E1255" s="53" t="str">
        <f t="shared" si="118"/>
        <v/>
      </c>
      <c r="F1255" s="53" t="str">
        <f t="shared" si="119"/>
        <v/>
      </c>
      <c r="G1255" s="50"/>
      <c r="H1255" s="53">
        <f t="shared" si="114"/>
        <v>0</v>
      </c>
    </row>
    <row r="1256" spans="2:8" ht="12.75" hidden="1" customHeight="1">
      <c r="B1256" s="46" t="str">
        <f t="shared" si="115"/>
        <v/>
      </c>
      <c r="C1256" s="47" t="str">
        <f t="shared" si="116"/>
        <v/>
      </c>
      <c r="D1256" s="52" t="str">
        <f t="shared" si="117"/>
        <v/>
      </c>
      <c r="E1256" s="53" t="str">
        <f t="shared" si="118"/>
        <v/>
      </c>
      <c r="F1256" s="53" t="str">
        <f t="shared" si="119"/>
        <v/>
      </c>
      <c r="G1256" s="50"/>
      <c r="H1256" s="53">
        <f t="shared" si="114"/>
        <v>0</v>
      </c>
    </row>
    <row r="1257" spans="2:8" ht="12.75" hidden="1" customHeight="1">
      <c r="B1257" s="46" t="str">
        <f t="shared" si="115"/>
        <v/>
      </c>
      <c r="C1257" s="47" t="str">
        <f t="shared" si="116"/>
        <v/>
      </c>
      <c r="D1257" s="52" t="str">
        <f t="shared" si="117"/>
        <v/>
      </c>
      <c r="E1257" s="53" t="str">
        <f t="shared" si="118"/>
        <v/>
      </c>
      <c r="F1257" s="53" t="str">
        <f t="shared" si="119"/>
        <v/>
      </c>
      <c r="G1257" s="50"/>
      <c r="H1257" s="53">
        <f t="shared" si="114"/>
        <v>0</v>
      </c>
    </row>
    <row r="1258" spans="2:8" ht="12.75" hidden="1" customHeight="1">
      <c r="B1258" s="46" t="str">
        <f t="shared" si="115"/>
        <v/>
      </c>
      <c r="C1258" s="47" t="str">
        <f t="shared" si="116"/>
        <v/>
      </c>
      <c r="D1258" s="52" t="str">
        <f t="shared" si="117"/>
        <v/>
      </c>
      <c r="E1258" s="53" t="str">
        <f t="shared" si="118"/>
        <v/>
      </c>
      <c r="F1258" s="53" t="str">
        <f t="shared" si="119"/>
        <v/>
      </c>
      <c r="G1258" s="50"/>
      <c r="H1258" s="53">
        <f t="shared" si="114"/>
        <v>0</v>
      </c>
    </row>
    <row r="1259" spans="2:8" ht="12.75" hidden="1" customHeight="1">
      <c r="B1259" s="46" t="str">
        <f t="shared" si="115"/>
        <v/>
      </c>
      <c r="C1259" s="47" t="str">
        <f t="shared" si="116"/>
        <v/>
      </c>
      <c r="D1259" s="52" t="str">
        <f t="shared" si="117"/>
        <v/>
      </c>
      <c r="E1259" s="53" t="str">
        <f t="shared" si="118"/>
        <v/>
      </c>
      <c r="F1259" s="53" t="str">
        <f t="shared" si="119"/>
        <v/>
      </c>
      <c r="G1259" s="50"/>
      <c r="H1259" s="53">
        <f t="shared" si="114"/>
        <v>0</v>
      </c>
    </row>
    <row r="1260" spans="2:8" ht="12.75" hidden="1" customHeight="1">
      <c r="B1260" s="46" t="str">
        <f t="shared" si="115"/>
        <v/>
      </c>
      <c r="C1260" s="47" t="str">
        <f t="shared" si="116"/>
        <v/>
      </c>
      <c r="D1260" s="52" t="str">
        <f t="shared" si="117"/>
        <v/>
      </c>
      <c r="E1260" s="53" t="str">
        <f t="shared" si="118"/>
        <v/>
      </c>
      <c r="F1260" s="53" t="str">
        <f t="shared" si="119"/>
        <v/>
      </c>
      <c r="G1260" s="50"/>
      <c r="H1260" s="53">
        <f t="shared" si="114"/>
        <v>0</v>
      </c>
    </row>
    <row r="1261" spans="2:8" ht="12.75" hidden="1" customHeight="1">
      <c r="B1261" s="46" t="str">
        <f t="shared" si="115"/>
        <v/>
      </c>
      <c r="C1261" s="47" t="str">
        <f t="shared" si="116"/>
        <v/>
      </c>
      <c r="D1261" s="52" t="str">
        <f t="shared" si="117"/>
        <v/>
      </c>
      <c r="E1261" s="53" t="str">
        <f t="shared" si="118"/>
        <v/>
      </c>
      <c r="F1261" s="53" t="str">
        <f t="shared" si="119"/>
        <v/>
      </c>
      <c r="G1261" s="50"/>
      <c r="H1261" s="53">
        <f t="shared" si="114"/>
        <v>0</v>
      </c>
    </row>
    <row r="1262" spans="2:8" ht="12.75" hidden="1" customHeight="1">
      <c r="B1262" s="46" t="str">
        <f t="shared" si="115"/>
        <v/>
      </c>
      <c r="C1262" s="47" t="str">
        <f t="shared" si="116"/>
        <v/>
      </c>
      <c r="D1262" s="52" t="str">
        <f t="shared" si="117"/>
        <v/>
      </c>
      <c r="E1262" s="53" t="str">
        <f t="shared" si="118"/>
        <v/>
      </c>
      <c r="F1262" s="53" t="str">
        <f t="shared" si="119"/>
        <v/>
      </c>
      <c r="G1262" s="50"/>
      <c r="H1262" s="53">
        <f t="shared" si="114"/>
        <v>0</v>
      </c>
    </row>
    <row r="1263" spans="2:8" ht="12.75" hidden="1" customHeight="1">
      <c r="B1263" s="46" t="str">
        <f t="shared" si="115"/>
        <v/>
      </c>
      <c r="C1263" s="47" t="str">
        <f t="shared" si="116"/>
        <v/>
      </c>
      <c r="D1263" s="52" t="str">
        <f t="shared" si="117"/>
        <v/>
      </c>
      <c r="E1263" s="53" t="str">
        <f t="shared" si="118"/>
        <v/>
      </c>
      <c r="F1263" s="53" t="str">
        <f t="shared" si="119"/>
        <v/>
      </c>
      <c r="G1263" s="50"/>
      <c r="H1263" s="53">
        <f t="shared" si="114"/>
        <v>0</v>
      </c>
    </row>
    <row r="1264" spans="2:8" ht="12.75" hidden="1" customHeight="1">
      <c r="B1264" s="46" t="str">
        <f t="shared" si="115"/>
        <v/>
      </c>
      <c r="C1264" s="47" t="str">
        <f t="shared" si="116"/>
        <v/>
      </c>
      <c r="D1264" s="52" t="str">
        <f t="shared" si="117"/>
        <v/>
      </c>
      <c r="E1264" s="53" t="str">
        <f t="shared" si="118"/>
        <v/>
      </c>
      <c r="F1264" s="53" t="str">
        <f t="shared" si="119"/>
        <v/>
      </c>
      <c r="G1264" s="50"/>
      <c r="H1264" s="53">
        <f t="shared" si="114"/>
        <v>0</v>
      </c>
    </row>
    <row r="1265" spans="2:8" ht="12.75" hidden="1" customHeight="1">
      <c r="B1265" s="46" t="str">
        <f t="shared" si="115"/>
        <v/>
      </c>
      <c r="C1265" s="47" t="str">
        <f t="shared" si="116"/>
        <v/>
      </c>
      <c r="D1265" s="52" t="str">
        <f t="shared" si="117"/>
        <v/>
      </c>
      <c r="E1265" s="53" t="str">
        <f t="shared" si="118"/>
        <v/>
      </c>
      <c r="F1265" s="53" t="str">
        <f t="shared" si="119"/>
        <v/>
      </c>
      <c r="G1265" s="50"/>
      <c r="H1265" s="53">
        <f t="shared" si="114"/>
        <v>0</v>
      </c>
    </row>
    <row r="1266" spans="2:8" ht="12.75" hidden="1" customHeight="1">
      <c r="B1266" s="46" t="str">
        <f t="shared" si="115"/>
        <v/>
      </c>
      <c r="C1266" s="47" t="str">
        <f t="shared" si="116"/>
        <v/>
      </c>
      <c r="D1266" s="52" t="str">
        <f t="shared" si="117"/>
        <v/>
      </c>
      <c r="E1266" s="53" t="str">
        <f t="shared" si="118"/>
        <v/>
      </c>
      <c r="F1266" s="53" t="str">
        <f t="shared" si="119"/>
        <v/>
      </c>
      <c r="G1266" s="50"/>
      <c r="H1266" s="53">
        <f t="shared" si="114"/>
        <v>0</v>
      </c>
    </row>
    <row r="1267" spans="2:8" ht="12.75" hidden="1" customHeight="1">
      <c r="B1267" s="46" t="str">
        <f t="shared" si="115"/>
        <v/>
      </c>
      <c r="C1267" s="47" t="str">
        <f t="shared" si="116"/>
        <v/>
      </c>
      <c r="D1267" s="52" t="str">
        <f t="shared" si="117"/>
        <v/>
      </c>
      <c r="E1267" s="53" t="str">
        <f t="shared" si="118"/>
        <v/>
      </c>
      <c r="F1267" s="53" t="str">
        <f t="shared" si="119"/>
        <v/>
      </c>
      <c r="G1267" s="50"/>
      <c r="H1267" s="53">
        <f t="shared" si="114"/>
        <v>0</v>
      </c>
    </row>
    <row r="1268" spans="2:8" ht="12.75" hidden="1" customHeight="1">
      <c r="B1268" s="46" t="str">
        <f t="shared" si="115"/>
        <v/>
      </c>
      <c r="C1268" s="47" t="str">
        <f t="shared" si="116"/>
        <v/>
      </c>
      <c r="D1268" s="52" t="str">
        <f t="shared" si="117"/>
        <v/>
      </c>
      <c r="E1268" s="53" t="str">
        <f t="shared" si="118"/>
        <v/>
      </c>
      <c r="F1268" s="53" t="str">
        <f t="shared" si="119"/>
        <v/>
      </c>
      <c r="G1268" s="50"/>
      <c r="H1268" s="53">
        <f t="shared" si="114"/>
        <v>0</v>
      </c>
    </row>
    <row r="1269" spans="2:8" ht="12.75" hidden="1" customHeight="1">
      <c r="B1269" s="46" t="str">
        <f t="shared" si="115"/>
        <v/>
      </c>
      <c r="C1269" s="47" t="str">
        <f t="shared" si="116"/>
        <v/>
      </c>
      <c r="D1269" s="52" t="str">
        <f t="shared" si="117"/>
        <v/>
      </c>
      <c r="E1269" s="53" t="str">
        <f t="shared" si="118"/>
        <v/>
      </c>
      <c r="F1269" s="53" t="str">
        <f t="shared" si="119"/>
        <v/>
      </c>
      <c r="G1269" s="50"/>
      <c r="H1269" s="53">
        <f t="shared" si="114"/>
        <v>0</v>
      </c>
    </row>
    <row r="1270" spans="2:8" ht="12.75" hidden="1" customHeight="1">
      <c r="B1270" s="46" t="str">
        <f t="shared" si="115"/>
        <v/>
      </c>
      <c r="C1270" s="47" t="str">
        <f t="shared" si="116"/>
        <v/>
      </c>
      <c r="D1270" s="52" t="str">
        <f t="shared" si="117"/>
        <v/>
      </c>
      <c r="E1270" s="53" t="str">
        <f t="shared" si="118"/>
        <v/>
      </c>
      <c r="F1270" s="53" t="str">
        <f t="shared" si="119"/>
        <v/>
      </c>
      <c r="G1270" s="50"/>
      <c r="H1270" s="53">
        <f t="shared" si="114"/>
        <v>0</v>
      </c>
    </row>
    <row r="1271" spans="2:8" ht="12.75" hidden="1" customHeight="1">
      <c r="B1271" s="46" t="str">
        <f t="shared" si="115"/>
        <v/>
      </c>
      <c r="C1271" s="47" t="str">
        <f t="shared" si="116"/>
        <v/>
      </c>
      <c r="D1271" s="52" t="str">
        <f t="shared" si="117"/>
        <v/>
      </c>
      <c r="E1271" s="53" t="str">
        <f t="shared" si="118"/>
        <v/>
      </c>
      <c r="F1271" s="53" t="str">
        <f t="shared" si="119"/>
        <v/>
      </c>
      <c r="G1271" s="50"/>
      <c r="H1271" s="53">
        <f t="shared" si="114"/>
        <v>0</v>
      </c>
    </row>
    <row r="1272" spans="2:8" ht="12.75" hidden="1" customHeight="1">
      <c r="B1272" s="46" t="str">
        <f t="shared" si="115"/>
        <v/>
      </c>
      <c r="C1272" s="47" t="str">
        <f t="shared" si="116"/>
        <v/>
      </c>
      <c r="D1272" s="52" t="str">
        <f t="shared" si="117"/>
        <v/>
      </c>
      <c r="E1272" s="53" t="str">
        <f t="shared" si="118"/>
        <v/>
      </c>
      <c r="F1272" s="53" t="str">
        <f t="shared" si="119"/>
        <v/>
      </c>
      <c r="G1272" s="50"/>
      <c r="H1272" s="53">
        <f t="shared" si="114"/>
        <v>0</v>
      </c>
    </row>
    <row r="1273" spans="2:8" ht="12.75" hidden="1" customHeight="1">
      <c r="B1273" s="46" t="str">
        <f t="shared" si="115"/>
        <v/>
      </c>
      <c r="C1273" s="47" t="str">
        <f t="shared" si="116"/>
        <v/>
      </c>
      <c r="D1273" s="52" t="str">
        <f t="shared" si="117"/>
        <v/>
      </c>
      <c r="E1273" s="53" t="str">
        <f t="shared" si="118"/>
        <v/>
      </c>
      <c r="F1273" s="53" t="str">
        <f t="shared" si="119"/>
        <v/>
      </c>
      <c r="G1273" s="50"/>
      <c r="H1273" s="53">
        <f t="shared" si="114"/>
        <v>0</v>
      </c>
    </row>
    <row r="1274" spans="2:8" ht="12.75" hidden="1" customHeight="1">
      <c r="B1274" s="46" t="str">
        <f t="shared" si="115"/>
        <v/>
      </c>
      <c r="C1274" s="47" t="str">
        <f t="shared" si="116"/>
        <v/>
      </c>
      <c r="D1274" s="52" t="str">
        <f t="shared" si="117"/>
        <v/>
      </c>
      <c r="E1274" s="53" t="str">
        <f t="shared" si="118"/>
        <v/>
      </c>
      <c r="F1274" s="53" t="str">
        <f t="shared" si="119"/>
        <v/>
      </c>
      <c r="G1274" s="50"/>
      <c r="H1274" s="53">
        <f t="shared" si="114"/>
        <v>0</v>
      </c>
    </row>
    <row r="1275" spans="2:8" ht="12.75" hidden="1" customHeight="1">
      <c r="B1275" s="46" t="str">
        <f t="shared" si="115"/>
        <v/>
      </c>
      <c r="C1275" s="47" t="str">
        <f t="shared" si="116"/>
        <v/>
      </c>
      <c r="D1275" s="52" t="str">
        <f t="shared" si="117"/>
        <v/>
      </c>
      <c r="E1275" s="53" t="str">
        <f t="shared" si="118"/>
        <v/>
      </c>
      <c r="F1275" s="53" t="str">
        <f t="shared" si="119"/>
        <v/>
      </c>
      <c r="G1275" s="50"/>
      <c r="H1275" s="53">
        <f t="shared" si="114"/>
        <v>0</v>
      </c>
    </row>
    <row r="1276" spans="2:8" ht="12.75" hidden="1" customHeight="1">
      <c r="B1276" s="46" t="str">
        <f t="shared" si="115"/>
        <v/>
      </c>
      <c r="C1276" s="47" t="str">
        <f t="shared" si="116"/>
        <v/>
      </c>
      <c r="D1276" s="52" t="str">
        <f t="shared" si="117"/>
        <v/>
      </c>
      <c r="E1276" s="53" t="str">
        <f t="shared" si="118"/>
        <v/>
      </c>
      <c r="F1276" s="53" t="str">
        <f t="shared" si="119"/>
        <v/>
      </c>
      <c r="G1276" s="50"/>
      <c r="H1276" s="53">
        <f t="shared" si="114"/>
        <v>0</v>
      </c>
    </row>
    <row r="1277" spans="2:8" ht="12.75" hidden="1" customHeight="1">
      <c r="B1277" s="46" t="str">
        <f t="shared" si="115"/>
        <v/>
      </c>
      <c r="C1277" s="47" t="str">
        <f t="shared" si="116"/>
        <v/>
      </c>
      <c r="D1277" s="52" t="str">
        <f t="shared" si="117"/>
        <v/>
      </c>
      <c r="E1277" s="53" t="str">
        <f t="shared" si="118"/>
        <v/>
      </c>
      <c r="F1277" s="53" t="str">
        <f t="shared" si="119"/>
        <v/>
      </c>
      <c r="G1277" s="50"/>
      <c r="H1277" s="53">
        <f t="shared" si="114"/>
        <v>0</v>
      </c>
    </row>
    <row r="1278" spans="2:8" ht="12.75" hidden="1" customHeight="1">
      <c r="B1278" s="46" t="str">
        <f t="shared" si="115"/>
        <v/>
      </c>
      <c r="C1278" s="47" t="str">
        <f t="shared" si="116"/>
        <v/>
      </c>
      <c r="D1278" s="52" t="str">
        <f t="shared" si="117"/>
        <v/>
      </c>
      <c r="E1278" s="53" t="str">
        <f t="shared" si="118"/>
        <v/>
      </c>
      <c r="F1278" s="53" t="str">
        <f t="shared" si="119"/>
        <v/>
      </c>
      <c r="G1278" s="50"/>
      <c r="H1278" s="53">
        <f t="shared" si="114"/>
        <v>0</v>
      </c>
    </row>
    <row r="1279" spans="2:8" ht="12.75" hidden="1" customHeight="1">
      <c r="B1279" s="46" t="str">
        <f t="shared" si="115"/>
        <v/>
      </c>
      <c r="C1279" s="47" t="str">
        <f t="shared" si="116"/>
        <v/>
      </c>
      <c r="D1279" s="52" t="str">
        <f t="shared" si="117"/>
        <v/>
      </c>
      <c r="E1279" s="53" t="str">
        <f t="shared" si="118"/>
        <v/>
      </c>
      <c r="F1279" s="53" t="str">
        <f t="shared" si="119"/>
        <v/>
      </c>
      <c r="G1279" s="50"/>
      <c r="H1279" s="53">
        <f t="shared" si="114"/>
        <v>0</v>
      </c>
    </row>
    <row r="1280" spans="2:8" ht="12.75" hidden="1" customHeight="1">
      <c r="B1280" s="46" t="str">
        <f t="shared" si="115"/>
        <v/>
      </c>
      <c r="C1280" s="47" t="str">
        <f t="shared" si="116"/>
        <v/>
      </c>
      <c r="D1280" s="52" t="str">
        <f t="shared" si="117"/>
        <v/>
      </c>
      <c r="E1280" s="53" t="str">
        <f t="shared" si="118"/>
        <v/>
      </c>
      <c r="F1280" s="53" t="str">
        <f t="shared" si="119"/>
        <v/>
      </c>
      <c r="G1280" s="50"/>
      <c r="H1280" s="53">
        <f t="shared" si="114"/>
        <v>0</v>
      </c>
    </row>
    <row r="1281" spans="2:8" ht="12.75" hidden="1" customHeight="1">
      <c r="B1281" s="46" t="str">
        <f t="shared" si="115"/>
        <v/>
      </c>
      <c r="C1281" s="47" t="str">
        <f t="shared" si="116"/>
        <v/>
      </c>
      <c r="D1281" s="52" t="str">
        <f t="shared" si="117"/>
        <v/>
      </c>
      <c r="E1281" s="53" t="str">
        <f t="shared" si="118"/>
        <v/>
      </c>
      <c r="F1281" s="53" t="str">
        <f t="shared" si="119"/>
        <v/>
      </c>
      <c r="G1281" s="50"/>
      <c r="H1281" s="53">
        <f t="shared" si="114"/>
        <v>0</v>
      </c>
    </row>
    <row r="1282" spans="2:8" ht="12.75" hidden="1" customHeight="1">
      <c r="B1282" s="46" t="str">
        <f t="shared" si="115"/>
        <v/>
      </c>
      <c r="C1282" s="47" t="str">
        <f t="shared" si="116"/>
        <v/>
      </c>
      <c r="D1282" s="52" t="str">
        <f t="shared" si="117"/>
        <v/>
      </c>
      <c r="E1282" s="53" t="str">
        <f t="shared" si="118"/>
        <v/>
      </c>
      <c r="F1282" s="53" t="str">
        <f t="shared" si="119"/>
        <v/>
      </c>
      <c r="G1282" s="50"/>
      <c r="H1282" s="53">
        <f t="shared" si="114"/>
        <v>0</v>
      </c>
    </row>
    <row r="1283" spans="2:8" ht="12.75" hidden="1" customHeight="1">
      <c r="B1283" s="46" t="str">
        <f t="shared" si="115"/>
        <v/>
      </c>
      <c r="C1283" s="47" t="str">
        <f t="shared" si="116"/>
        <v/>
      </c>
      <c r="D1283" s="52" t="str">
        <f t="shared" si="117"/>
        <v/>
      </c>
      <c r="E1283" s="53" t="str">
        <f t="shared" si="118"/>
        <v/>
      </c>
      <c r="F1283" s="53" t="str">
        <f t="shared" si="119"/>
        <v/>
      </c>
      <c r="G1283" s="50"/>
      <c r="H1283" s="53">
        <f t="shared" si="114"/>
        <v>0</v>
      </c>
    </row>
    <row r="1284" spans="2:8" ht="12.75" hidden="1" customHeight="1">
      <c r="B1284" s="46" t="str">
        <f t="shared" si="115"/>
        <v/>
      </c>
      <c r="C1284" s="47" t="str">
        <f t="shared" si="116"/>
        <v/>
      </c>
      <c r="D1284" s="52" t="str">
        <f t="shared" si="117"/>
        <v/>
      </c>
      <c r="E1284" s="53" t="str">
        <f t="shared" si="118"/>
        <v/>
      </c>
      <c r="F1284" s="53" t="str">
        <f t="shared" si="119"/>
        <v/>
      </c>
      <c r="G1284" s="50"/>
      <c r="H1284" s="53">
        <f t="shared" si="114"/>
        <v>0</v>
      </c>
    </row>
    <row r="1285" spans="2:8" ht="12.75" hidden="1" customHeight="1">
      <c r="B1285" s="46" t="str">
        <f t="shared" si="115"/>
        <v/>
      </c>
      <c r="C1285" s="47" t="str">
        <f t="shared" si="116"/>
        <v/>
      </c>
      <c r="D1285" s="52" t="str">
        <f t="shared" si="117"/>
        <v/>
      </c>
      <c r="E1285" s="53" t="str">
        <f t="shared" si="118"/>
        <v/>
      </c>
      <c r="F1285" s="53" t="str">
        <f t="shared" si="119"/>
        <v/>
      </c>
      <c r="G1285" s="50"/>
      <c r="H1285" s="53">
        <f t="shared" si="114"/>
        <v>0</v>
      </c>
    </row>
    <row r="1286" spans="2:8" ht="12.75" hidden="1" customHeight="1">
      <c r="B1286" s="46" t="str">
        <f t="shared" si="115"/>
        <v/>
      </c>
      <c r="C1286" s="47" t="str">
        <f t="shared" si="116"/>
        <v/>
      </c>
      <c r="D1286" s="52" t="str">
        <f t="shared" si="117"/>
        <v/>
      </c>
      <c r="E1286" s="53" t="str">
        <f t="shared" si="118"/>
        <v/>
      </c>
      <c r="F1286" s="53" t="str">
        <f t="shared" si="119"/>
        <v/>
      </c>
      <c r="G1286" s="50"/>
      <c r="H1286" s="53">
        <f t="shared" si="114"/>
        <v>0</v>
      </c>
    </row>
    <row r="1287" spans="2:8" ht="12.75" hidden="1" customHeight="1">
      <c r="B1287" s="46" t="str">
        <f t="shared" si="115"/>
        <v/>
      </c>
      <c r="C1287" s="47" t="str">
        <f t="shared" si="116"/>
        <v/>
      </c>
      <c r="D1287" s="52" t="str">
        <f t="shared" si="117"/>
        <v/>
      </c>
      <c r="E1287" s="53" t="str">
        <f t="shared" si="118"/>
        <v/>
      </c>
      <c r="F1287" s="53" t="str">
        <f t="shared" si="119"/>
        <v/>
      </c>
      <c r="G1287" s="50"/>
      <c r="H1287" s="53">
        <f t="shared" si="114"/>
        <v>0</v>
      </c>
    </row>
    <row r="1288" spans="2:8" ht="12.75" hidden="1" customHeight="1">
      <c r="B1288" s="46" t="str">
        <f t="shared" si="115"/>
        <v/>
      </c>
      <c r="C1288" s="47" t="str">
        <f t="shared" si="116"/>
        <v/>
      </c>
      <c r="D1288" s="52" t="str">
        <f t="shared" si="117"/>
        <v/>
      </c>
      <c r="E1288" s="53" t="str">
        <f t="shared" si="118"/>
        <v/>
      </c>
      <c r="F1288" s="53" t="str">
        <f t="shared" si="119"/>
        <v/>
      </c>
      <c r="G1288" s="50"/>
      <c r="H1288" s="53">
        <f t="shared" si="114"/>
        <v>0</v>
      </c>
    </row>
    <row r="1289" spans="2:8" ht="12.75" hidden="1" customHeight="1">
      <c r="B1289" s="46" t="str">
        <f t="shared" si="115"/>
        <v/>
      </c>
      <c r="C1289" s="47" t="str">
        <f t="shared" si="116"/>
        <v/>
      </c>
      <c r="D1289" s="52" t="str">
        <f t="shared" si="117"/>
        <v/>
      </c>
      <c r="E1289" s="53" t="str">
        <f t="shared" si="118"/>
        <v/>
      </c>
      <c r="F1289" s="53" t="str">
        <f t="shared" si="119"/>
        <v/>
      </c>
      <c r="G1289" s="50"/>
      <c r="H1289" s="53">
        <f t="shared" si="114"/>
        <v>0</v>
      </c>
    </row>
    <row r="1290" spans="2:8" ht="12.75" hidden="1" customHeight="1">
      <c r="B1290" s="46" t="str">
        <f t="shared" si="115"/>
        <v/>
      </c>
      <c r="C1290" s="47" t="str">
        <f t="shared" si="116"/>
        <v/>
      </c>
      <c r="D1290" s="52" t="str">
        <f t="shared" si="117"/>
        <v/>
      </c>
      <c r="E1290" s="53" t="str">
        <f t="shared" si="118"/>
        <v/>
      </c>
      <c r="F1290" s="53" t="str">
        <f t="shared" si="119"/>
        <v/>
      </c>
      <c r="G1290" s="50"/>
      <c r="H1290" s="53">
        <f t="shared" si="114"/>
        <v>0</v>
      </c>
    </row>
    <row r="1291" spans="2:8" ht="12.75" hidden="1" customHeight="1">
      <c r="B1291" s="46" t="str">
        <f t="shared" si="115"/>
        <v/>
      </c>
      <c r="C1291" s="47" t="str">
        <f t="shared" si="116"/>
        <v/>
      </c>
      <c r="D1291" s="52" t="str">
        <f t="shared" si="117"/>
        <v/>
      </c>
      <c r="E1291" s="53" t="str">
        <f t="shared" si="118"/>
        <v/>
      </c>
      <c r="F1291" s="53" t="str">
        <f t="shared" si="119"/>
        <v/>
      </c>
      <c r="G1291" s="50"/>
      <c r="H1291" s="53">
        <f t="shared" si="114"/>
        <v>0</v>
      </c>
    </row>
    <row r="1292" spans="2:8" ht="12.75" hidden="1" customHeight="1">
      <c r="B1292" s="46" t="str">
        <f t="shared" si="115"/>
        <v/>
      </c>
      <c r="C1292" s="47" t="str">
        <f t="shared" si="116"/>
        <v/>
      </c>
      <c r="D1292" s="52" t="str">
        <f t="shared" si="117"/>
        <v/>
      </c>
      <c r="E1292" s="53" t="str">
        <f t="shared" si="118"/>
        <v/>
      </c>
      <c r="F1292" s="53" t="str">
        <f t="shared" si="119"/>
        <v/>
      </c>
      <c r="G1292" s="50"/>
      <c r="H1292" s="53">
        <f t="shared" si="114"/>
        <v>0</v>
      </c>
    </row>
    <row r="1293" spans="2:8" ht="12.75" hidden="1" customHeight="1">
      <c r="B1293" s="46" t="str">
        <f t="shared" si="115"/>
        <v/>
      </c>
      <c r="C1293" s="47" t="str">
        <f t="shared" si="116"/>
        <v/>
      </c>
      <c r="D1293" s="52" t="str">
        <f t="shared" si="117"/>
        <v/>
      </c>
      <c r="E1293" s="53" t="str">
        <f t="shared" si="118"/>
        <v/>
      </c>
      <c r="F1293" s="53" t="str">
        <f t="shared" si="119"/>
        <v/>
      </c>
      <c r="G1293" s="50"/>
      <c r="H1293" s="53">
        <f t="shared" si="114"/>
        <v>0</v>
      </c>
    </row>
    <row r="1294" spans="2:8" ht="12.75" hidden="1" customHeight="1">
      <c r="B1294" s="46" t="str">
        <f t="shared" si="115"/>
        <v/>
      </c>
      <c r="C1294" s="47" t="str">
        <f t="shared" si="116"/>
        <v/>
      </c>
      <c r="D1294" s="52" t="str">
        <f t="shared" si="117"/>
        <v/>
      </c>
      <c r="E1294" s="53" t="str">
        <f t="shared" si="118"/>
        <v/>
      </c>
      <c r="F1294" s="53" t="str">
        <f t="shared" si="119"/>
        <v/>
      </c>
      <c r="G1294" s="50"/>
      <c r="H1294" s="53">
        <f t="shared" si="114"/>
        <v>0</v>
      </c>
    </row>
    <row r="1295" spans="2:8" ht="12.75" hidden="1" customHeight="1">
      <c r="B1295" s="46" t="str">
        <f t="shared" si="115"/>
        <v/>
      </c>
      <c r="C1295" s="47" t="str">
        <f t="shared" si="116"/>
        <v/>
      </c>
      <c r="D1295" s="52" t="str">
        <f t="shared" si="117"/>
        <v/>
      </c>
      <c r="E1295" s="53" t="str">
        <f t="shared" si="118"/>
        <v/>
      </c>
      <c r="F1295" s="53" t="str">
        <f t="shared" si="119"/>
        <v/>
      </c>
      <c r="G1295" s="50"/>
      <c r="H1295" s="53">
        <f t="shared" si="114"/>
        <v>0</v>
      </c>
    </row>
    <row r="1296" spans="2:8" ht="12.75" hidden="1" customHeight="1">
      <c r="B1296" s="46" t="str">
        <f t="shared" si="115"/>
        <v/>
      </c>
      <c r="C1296" s="47" t="str">
        <f t="shared" si="116"/>
        <v/>
      </c>
      <c r="D1296" s="52" t="str">
        <f t="shared" si="117"/>
        <v/>
      </c>
      <c r="E1296" s="53" t="str">
        <f t="shared" si="118"/>
        <v/>
      </c>
      <c r="F1296" s="53" t="str">
        <f t="shared" si="119"/>
        <v/>
      </c>
      <c r="G1296" s="50"/>
      <c r="H1296" s="53">
        <f t="shared" si="114"/>
        <v>0</v>
      </c>
    </row>
    <row r="1297" spans="2:8" ht="12.75" hidden="1" customHeight="1">
      <c r="B1297" s="46" t="str">
        <f t="shared" si="115"/>
        <v/>
      </c>
      <c r="C1297" s="47" t="str">
        <f t="shared" si="116"/>
        <v/>
      </c>
      <c r="D1297" s="52" t="str">
        <f t="shared" si="117"/>
        <v/>
      </c>
      <c r="E1297" s="53" t="str">
        <f t="shared" si="118"/>
        <v/>
      </c>
      <c r="F1297" s="53" t="str">
        <f t="shared" si="119"/>
        <v/>
      </c>
      <c r="G1297" s="50"/>
      <c r="H1297" s="53">
        <f t="shared" si="114"/>
        <v>0</v>
      </c>
    </row>
    <row r="1298" spans="2:8" ht="12.75" hidden="1" customHeight="1">
      <c r="B1298" s="46" t="str">
        <f t="shared" si="115"/>
        <v/>
      </c>
      <c r="C1298" s="47" t="str">
        <f t="shared" si="116"/>
        <v/>
      </c>
      <c r="D1298" s="52" t="str">
        <f t="shared" si="117"/>
        <v/>
      </c>
      <c r="E1298" s="53" t="str">
        <f t="shared" si="118"/>
        <v/>
      </c>
      <c r="F1298" s="53" t="str">
        <f t="shared" si="119"/>
        <v/>
      </c>
      <c r="G1298" s="50"/>
      <c r="H1298" s="53">
        <f t="shared" si="114"/>
        <v>0</v>
      </c>
    </row>
    <row r="1299" spans="2:8" ht="12.75" hidden="1" customHeight="1">
      <c r="B1299" s="46" t="str">
        <f t="shared" si="115"/>
        <v/>
      </c>
      <c r="C1299" s="47" t="str">
        <f t="shared" si="116"/>
        <v/>
      </c>
      <c r="D1299" s="52" t="str">
        <f t="shared" si="117"/>
        <v/>
      </c>
      <c r="E1299" s="53" t="str">
        <f t="shared" si="118"/>
        <v/>
      </c>
      <c r="F1299" s="53" t="str">
        <f t="shared" si="119"/>
        <v/>
      </c>
      <c r="G1299" s="50"/>
      <c r="H1299" s="53">
        <f t="shared" si="114"/>
        <v>0</v>
      </c>
    </row>
    <row r="1300" spans="2:8" ht="12.75" hidden="1" customHeight="1">
      <c r="B1300" s="46" t="str">
        <f t="shared" si="115"/>
        <v/>
      </c>
      <c r="C1300" s="47" t="str">
        <f t="shared" si="116"/>
        <v/>
      </c>
      <c r="D1300" s="52" t="str">
        <f t="shared" si="117"/>
        <v/>
      </c>
      <c r="E1300" s="53" t="str">
        <f t="shared" si="118"/>
        <v/>
      </c>
      <c r="F1300" s="53" t="str">
        <f t="shared" si="119"/>
        <v/>
      </c>
      <c r="G1300" s="50"/>
      <c r="H1300" s="53">
        <f t="shared" si="114"/>
        <v>0</v>
      </c>
    </row>
    <row r="1301" spans="2:8" ht="12.75" hidden="1" customHeight="1">
      <c r="B1301" s="46" t="str">
        <f t="shared" si="115"/>
        <v/>
      </c>
      <c r="C1301" s="47" t="str">
        <f t="shared" si="116"/>
        <v/>
      </c>
      <c r="D1301" s="52" t="str">
        <f t="shared" si="117"/>
        <v/>
      </c>
      <c r="E1301" s="53" t="str">
        <f t="shared" si="118"/>
        <v/>
      </c>
      <c r="F1301" s="53" t="str">
        <f t="shared" si="119"/>
        <v/>
      </c>
      <c r="G1301" s="50"/>
      <c r="H1301" s="53">
        <f t="shared" si="114"/>
        <v>0</v>
      </c>
    </row>
    <row r="1302" spans="2:8" ht="12.75" hidden="1" customHeight="1">
      <c r="B1302" s="46" t="str">
        <f t="shared" si="115"/>
        <v/>
      </c>
      <c r="C1302" s="47" t="str">
        <f t="shared" si="116"/>
        <v/>
      </c>
      <c r="D1302" s="52" t="str">
        <f t="shared" si="117"/>
        <v/>
      </c>
      <c r="E1302" s="53" t="str">
        <f t="shared" si="118"/>
        <v/>
      </c>
      <c r="F1302" s="53" t="str">
        <f t="shared" si="119"/>
        <v/>
      </c>
      <c r="G1302" s="50"/>
      <c r="H1302" s="53">
        <f t="shared" si="114"/>
        <v>0</v>
      </c>
    </row>
    <row r="1303" spans="2:8" ht="12.75" hidden="1" customHeight="1">
      <c r="B1303" s="46" t="str">
        <f t="shared" si="115"/>
        <v/>
      </c>
      <c r="C1303" s="47" t="str">
        <f t="shared" si="116"/>
        <v/>
      </c>
      <c r="D1303" s="52" t="str">
        <f t="shared" si="117"/>
        <v/>
      </c>
      <c r="E1303" s="53" t="str">
        <f t="shared" si="118"/>
        <v/>
      </c>
      <c r="F1303" s="53" t="str">
        <f t="shared" si="119"/>
        <v/>
      </c>
      <c r="G1303" s="50"/>
      <c r="H1303" s="53">
        <f t="shared" si="114"/>
        <v>0</v>
      </c>
    </row>
    <row r="1304" spans="2:8" ht="12.75" hidden="1" customHeight="1">
      <c r="B1304" s="46" t="str">
        <f t="shared" si="115"/>
        <v/>
      </c>
      <c r="C1304" s="47" t="str">
        <f t="shared" si="116"/>
        <v/>
      </c>
      <c r="D1304" s="52" t="str">
        <f t="shared" si="117"/>
        <v/>
      </c>
      <c r="E1304" s="53" t="str">
        <f t="shared" si="118"/>
        <v/>
      </c>
      <c r="F1304" s="53" t="str">
        <f t="shared" si="119"/>
        <v/>
      </c>
      <c r="G1304" s="50"/>
      <c r="H1304" s="53">
        <f t="shared" si="114"/>
        <v>0</v>
      </c>
    </row>
    <row r="1305" spans="2:8" ht="12.75" hidden="1" customHeight="1">
      <c r="B1305" s="46" t="str">
        <f t="shared" si="115"/>
        <v/>
      </c>
      <c r="C1305" s="47" t="str">
        <f t="shared" si="116"/>
        <v/>
      </c>
      <c r="D1305" s="52" t="str">
        <f t="shared" si="117"/>
        <v/>
      </c>
      <c r="E1305" s="53" t="str">
        <f t="shared" si="118"/>
        <v/>
      </c>
      <c r="F1305" s="53" t="str">
        <f t="shared" si="119"/>
        <v/>
      </c>
      <c r="G1305" s="50"/>
      <c r="H1305" s="53">
        <f t="shared" ref="H1305:H1368" si="120">IF(B1305="",0,ROUND(H1304-E1305-G1305,2))</f>
        <v>0</v>
      </c>
    </row>
    <row r="1306" spans="2:8" ht="12.75" hidden="1" customHeight="1">
      <c r="B1306" s="46" t="str">
        <f t="shared" ref="B1306:B1369" si="121">IF(B1305&lt;$D$16,IF(H1305&gt;0,B1305+1,""),"")</f>
        <v/>
      </c>
      <c r="C1306" s="47" t="str">
        <f t="shared" ref="C1306:C1369" si="122">IF(B1306="","",IF(B1306&lt;=$D$16,IF(payments_per_year=26,DATE(YEAR(start_date),MONTH(start_date),DAY(start_date)+14*B1306),IF(payments_per_year=52,DATE(YEAR(start_date),MONTH(start_date),DAY(start_date)+7*B1306),DATE(YEAR(start_date),MONTH(start_date)+B1306*12/$D$11,DAY(start_date)))),""))</f>
        <v/>
      </c>
      <c r="D1306" s="52" t="str">
        <f t="shared" ref="D1306:D1369" si="123">IF(C1306="","",IF($D$15+F1306&gt;H1305,ROUND(H1305+F1306,2),$D$15))</f>
        <v/>
      </c>
      <c r="E1306" s="53" t="str">
        <f t="shared" ref="E1306:E1369" si="124">IF(C1306="","",D1306-F1306)</f>
        <v/>
      </c>
      <c r="F1306" s="53" t="str">
        <f t="shared" ref="F1306:F1369" si="125">IF(C1306="","",ROUND(H1305*$D$9/payments_per_year,2))</f>
        <v/>
      </c>
      <c r="G1306" s="50"/>
      <c r="H1306" s="53">
        <f t="shared" si="120"/>
        <v>0</v>
      </c>
    </row>
    <row r="1307" spans="2:8" ht="12.75" hidden="1" customHeight="1">
      <c r="B1307" s="46" t="str">
        <f t="shared" si="121"/>
        <v/>
      </c>
      <c r="C1307" s="47" t="str">
        <f t="shared" si="122"/>
        <v/>
      </c>
      <c r="D1307" s="52" t="str">
        <f t="shared" si="123"/>
        <v/>
      </c>
      <c r="E1307" s="53" t="str">
        <f t="shared" si="124"/>
        <v/>
      </c>
      <c r="F1307" s="53" t="str">
        <f t="shared" si="125"/>
        <v/>
      </c>
      <c r="G1307" s="50"/>
      <c r="H1307" s="53">
        <f t="shared" si="120"/>
        <v>0</v>
      </c>
    </row>
    <row r="1308" spans="2:8" ht="12.75" hidden="1" customHeight="1">
      <c r="B1308" s="46" t="str">
        <f t="shared" si="121"/>
        <v/>
      </c>
      <c r="C1308" s="47" t="str">
        <f t="shared" si="122"/>
        <v/>
      </c>
      <c r="D1308" s="52" t="str">
        <f t="shared" si="123"/>
        <v/>
      </c>
      <c r="E1308" s="53" t="str">
        <f t="shared" si="124"/>
        <v/>
      </c>
      <c r="F1308" s="53" t="str">
        <f t="shared" si="125"/>
        <v/>
      </c>
      <c r="G1308" s="50"/>
      <c r="H1308" s="53">
        <f t="shared" si="120"/>
        <v>0</v>
      </c>
    </row>
    <row r="1309" spans="2:8" ht="12.75" hidden="1" customHeight="1">
      <c r="B1309" s="46" t="str">
        <f t="shared" si="121"/>
        <v/>
      </c>
      <c r="C1309" s="47" t="str">
        <f t="shared" si="122"/>
        <v/>
      </c>
      <c r="D1309" s="52" t="str">
        <f t="shared" si="123"/>
        <v/>
      </c>
      <c r="E1309" s="53" t="str">
        <f t="shared" si="124"/>
        <v/>
      </c>
      <c r="F1309" s="53" t="str">
        <f t="shared" si="125"/>
        <v/>
      </c>
      <c r="G1309" s="50"/>
      <c r="H1309" s="53">
        <f t="shared" si="120"/>
        <v>0</v>
      </c>
    </row>
    <row r="1310" spans="2:8" ht="12.75" hidden="1" customHeight="1">
      <c r="B1310" s="46" t="str">
        <f t="shared" si="121"/>
        <v/>
      </c>
      <c r="C1310" s="47" t="str">
        <f t="shared" si="122"/>
        <v/>
      </c>
      <c r="D1310" s="52" t="str">
        <f t="shared" si="123"/>
        <v/>
      </c>
      <c r="E1310" s="53" t="str">
        <f t="shared" si="124"/>
        <v/>
      </c>
      <c r="F1310" s="53" t="str">
        <f t="shared" si="125"/>
        <v/>
      </c>
      <c r="G1310" s="50"/>
      <c r="H1310" s="53">
        <f t="shared" si="120"/>
        <v>0</v>
      </c>
    </row>
    <row r="1311" spans="2:8" ht="12.75" hidden="1" customHeight="1">
      <c r="B1311" s="46" t="str">
        <f t="shared" si="121"/>
        <v/>
      </c>
      <c r="C1311" s="47" t="str">
        <f t="shared" si="122"/>
        <v/>
      </c>
      <c r="D1311" s="52" t="str">
        <f t="shared" si="123"/>
        <v/>
      </c>
      <c r="E1311" s="53" t="str">
        <f t="shared" si="124"/>
        <v/>
      </c>
      <c r="F1311" s="53" t="str">
        <f t="shared" si="125"/>
        <v/>
      </c>
      <c r="G1311" s="50"/>
      <c r="H1311" s="53">
        <f t="shared" si="120"/>
        <v>0</v>
      </c>
    </row>
    <row r="1312" spans="2:8" ht="12.75" hidden="1" customHeight="1">
      <c r="B1312" s="46" t="str">
        <f t="shared" si="121"/>
        <v/>
      </c>
      <c r="C1312" s="47" t="str">
        <f t="shared" si="122"/>
        <v/>
      </c>
      <c r="D1312" s="52" t="str">
        <f t="shared" si="123"/>
        <v/>
      </c>
      <c r="E1312" s="53" t="str">
        <f t="shared" si="124"/>
        <v/>
      </c>
      <c r="F1312" s="53" t="str">
        <f t="shared" si="125"/>
        <v/>
      </c>
      <c r="G1312" s="50"/>
      <c r="H1312" s="53">
        <f t="shared" si="120"/>
        <v>0</v>
      </c>
    </row>
    <row r="1313" spans="2:8" ht="12.75" hidden="1" customHeight="1">
      <c r="B1313" s="46" t="str">
        <f t="shared" si="121"/>
        <v/>
      </c>
      <c r="C1313" s="47" t="str">
        <f t="shared" si="122"/>
        <v/>
      </c>
      <c r="D1313" s="52" t="str">
        <f t="shared" si="123"/>
        <v/>
      </c>
      <c r="E1313" s="53" t="str">
        <f t="shared" si="124"/>
        <v/>
      </c>
      <c r="F1313" s="53" t="str">
        <f t="shared" si="125"/>
        <v/>
      </c>
      <c r="G1313" s="50"/>
      <c r="H1313" s="53">
        <f t="shared" si="120"/>
        <v>0</v>
      </c>
    </row>
    <row r="1314" spans="2:8" ht="12.75" hidden="1" customHeight="1">
      <c r="B1314" s="46" t="str">
        <f t="shared" si="121"/>
        <v/>
      </c>
      <c r="C1314" s="47" t="str">
        <f t="shared" si="122"/>
        <v/>
      </c>
      <c r="D1314" s="52" t="str">
        <f t="shared" si="123"/>
        <v/>
      </c>
      <c r="E1314" s="53" t="str">
        <f t="shared" si="124"/>
        <v/>
      </c>
      <c r="F1314" s="53" t="str">
        <f t="shared" si="125"/>
        <v/>
      </c>
      <c r="G1314" s="50"/>
      <c r="H1314" s="53">
        <f t="shared" si="120"/>
        <v>0</v>
      </c>
    </row>
    <row r="1315" spans="2:8" ht="12.75" hidden="1" customHeight="1">
      <c r="B1315" s="46" t="str">
        <f t="shared" si="121"/>
        <v/>
      </c>
      <c r="C1315" s="47" t="str">
        <f t="shared" si="122"/>
        <v/>
      </c>
      <c r="D1315" s="52" t="str">
        <f t="shared" si="123"/>
        <v/>
      </c>
      <c r="E1315" s="53" t="str">
        <f t="shared" si="124"/>
        <v/>
      </c>
      <c r="F1315" s="53" t="str">
        <f t="shared" si="125"/>
        <v/>
      </c>
      <c r="G1315" s="50"/>
      <c r="H1315" s="53">
        <f t="shared" si="120"/>
        <v>0</v>
      </c>
    </row>
    <row r="1316" spans="2:8" ht="12.75" hidden="1" customHeight="1">
      <c r="B1316" s="46" t="str">
        <f t="shared" si="121"/>
        <v/>
      </c>
      <c r="C1316" s="47" t="str">
        <f t="shared" si="122"/>
        <v/>
      </c>
      <c r="D1316" s="52" t="str">
        <f t="shared" si="123"/>
        <v/>
      </c>
      <c r="E1316" s="53" t="str">
        <f t="shared" si="124"/>
        <v/>
      </c>
      <c r="F1316" s="53" t="str">
        <f t="shared" si="125"/>
        <v/>
      </c>
      <c r="G1316" s="50"/>
      <c r="H1316" s="53">
        <f t="shared" si="120"/>
        <v>0</v>
      </c>
    </row>
    <row r="1317" spans="2:8" ht="12.75" hidden="1" customHeight="1">
      <c r="B1317" s="46" t="str">
        <f t="shared" si="121"/>
        <v/>
      </c>
      <c r="C1317" s="47" t="str">
        <f t="shared" si="122"/>
        <v/>
      </c>
      <c r="D1317" s="52" t="str">
        <f t="shared" si="123"/>
        <v/>
      </c>
      <c r="E1317" s="53" t="str">
        <f t="shared" si="124"/>
        <v/>
      </c>
      <c r="F1317" s="53" t="str">
        <f t="shared" si="125"/>
        <v/>
      </c>
      <c r="G1317" s="50"/>
      <c r="H1317" s="53">
        <f t="shared" si="120"/>
        <v>0</v>
      </c>
    </row>
    <row r="1318" spans="2:8" ht="12.75" hidden="1" customHeight="1">
      <c r="B1318" s="46" t="str">
        <f t="shared" si="121"/>
        <v/>
      </c>
      <c r="C1318" s="47" t="str">
        <f t="shared" si="122"/>
        <v/>
      </c>
      <c r="D1318" s="52" t="str">
        <f t="shared" si="123"/>
        <v/>
      </c>
      <c r="E1318" s="53" t="str">
        <f t="shared" si="124"/>
        <v/>
      </c>
      <c r="F1318" s="53" t="str">
        <f t="shared" si="125"/>
        <v/>
      </c>
      <c r="G1318" s="50"/>
      <c r="H1318" s="53">
        <f t="shared" si="120"/>
        <v>0</v>
      </c>
    </row>
    <row r="1319" spans="2:8" ht="12.75" hidden="1" customHeight="1">
      <c r="B1319" s="46" t="str">
        <f t="shared" si="121"/>
        <v/>
      </c>
      <c r="C1319" s="47" t="str">
        <f t="shared" si="122"/>
        <v/>
      </c>
      <c r="D1319" s="52" t="str">
        <f t="shared" si="123"/>
        <v/>
      </c>
      <c r="E1319" s="53" t="str">
        <f t="shared" si="124"/>
        <v/>
      </c>
      <c r="F1319" s="53" t="str">
        <f t="shared" si="125"/>
        <v/>
      </c>
      <c r="G1319" s="50"/>
      <c r="H1319" s="53">
        <f t="shared" si="120"/>
        <v>0</v>
      </c>
    </row>
    <row r="1320" spans="2:8" ht="12.75" hidden="1" customHeight="1">
      <c r="B1320" s="46" t="str">
        <f t="shared" si="121"/>
        <v/>
      </c>
      <c r="C1320" s="47" t="str">
        <f t="shared" si="122"/>
        <v/>
      </c>
      <c r="D1320" s="52" t="str">
        <f t="shared" si="123"/>
        <v/>
      </c>
      <c r="E1320" s="53" t="str">
        <f t="shared" si="124"/>
        <v/>
      </c>
      <c r="F1320" s="53" t="str">
        <f t="shared" si="125"/>
        <v/>
      </c>
      <c r="G1320" s="50"/>
      <c r="H1320" s="53">
        <f t="shared" si="120"/>
        <v>0</v>
      </c>
    </row>
    <row r="1321" spans="2:8" ht="12.75" hidden="1" customHeight="1">
      <c r="B1321" s="46" t="str">
        <f t="shared" si="121"/>
        <v/>
      </c>
      <c r="C1321" s="47" t="str">
        <f t="shared" si="122"/>
        <v/>
      </c>
      <c r="D1321" s="52" t="str">
        <f t="shared" si="123"/>
        <v/>
      </c>
      <c r="E1321" s="53" t="str">
        <f t="shared" si="124"/>
        <v/>
      </c>
      <c r="F1321" s="53" t="str">
        <f t="shared" si="125"/>
        <v/>
      </c>
      <c r="G1321" s="50"/>
      <c r="H1321" s="53">
        <f t="shared" si="120"/>
        <v>0</v>
      </c>
    </row>
    <row r="1322" spans="2:8" ht="12.75" hidden="1" customHeight="1">
      <c r="B1322" s="46" t="str">
        <f t="shared" si="121"/>
        <v/>
      </c>
      <c r="C1322" s="47" t="str">
        <f t="shared" si="122"/>
        <v/>
      </c>
      <c r="D1322" s="52" t="str">
        <f t="shared" si="123"/>
        <v/>
      </c>
      <c r="E1322" s="53" t="str">
        <f t="shared" si="124"/>
        <v/>
      </c>
      <c r="F1322" s="53" t="str">
        <f t="shared" si="125"/>
        <v/>
      </c>
      <c r="G1322" s="50"/>
      <c r="H1322" s="53">
        <f t="shared" si="120"/>
        <v>0</v>
      </c>
    </row>
    <row r="1323" spans="2:8" ht="12.75" hidden="1" customHeight="1">
      <c r="B1323" s="46" t="str">
        <f t="shared" si="121"/>
        <v/>
      </c>
      <c r="C1323" s="47" t="str">
        <f t="shared" si="122"/>
        <v/>
      </c>
      <c r="D1323" s="52" t="str">
        <f t="shared" si="123"/>
        <v/>
      </c>
      <c r="E1323" s="53" t="str">
        <f t="shared" si="124"/>
        <v/>
      </c>
      <c r="F1323" s="53" t="str">
        <f t="shared" si="125"/>
        <v/>
      </c>
      <c r="G1323" s="50"/>
      <c r="H1323" s="53">
        <f t="shared" si="120"/>
        <v>0</v>
      </c>
    </row>
    <row r="1324" spans="2:8" ht="12.75" hidden="1" customHeight="1">
      <c r="B1324" s="46" t="str">
        <f t="shared" si="121"/>
        <v/>
      </c>
      <c r="C1324" s="47" t="str">
        <f t="shared" si="122"/>
        <v/>
      </c>
      <c r="D1324" s="52" t="str">
        <f t="shared" si="123"/>
        <v/>
      </c>
      <c r="E1324" s="53" t="str">
        <f t="shared" si="124"/>
        <v/>
      </c>
      <c r="F1324" s="53" t="str">
        <f t="shared" si="125"/>
        <v/>
      </c>
      <c r="G1324" s="50"/>
      <c r="H1324" s="53">
        <f t="shared" si="120"/>
        <v>0</v>
      </c>
    </row>
    <row r="1325" spans="2:8" ht="12.75" hidden="1" customHeight="1">
      <c r="B1325" s="46" t="str">
        <f t="shared" si="121"/>
        <v/>
      </c>
      <c r="C1325" s="47" t="str">
        <f t="shared" si="122"/>
        <v/>
      </c>
      <c r="D1325" s="52" t="str">
        <f t="shared" si="123"/>
        <v/>
      </c>
      <c r="E1325" s="53" t="str">
        <f t="shared" si="124"/>
        <v/>
      </c>
      <c r="F1325" s="53" t="str">
        <f t="shared" si="125"/>
        <v/>
      </c>
      <c r="G1325" s="50"/>
      <c r="H1325" s="53">
        <f t="shared" si="120"/>
        <v>0</v>
      </c>
    </row>
    <row r="1326" spans="2:8" ht="12.75" hidden="1" customHeight="1">
      <c r="B1326" s="46" t="str">
        <f t="shared" si="121"/>
        <v/>
      </c>
      <c r="C1326" s="47" t="str">
        <f t="shared" si="122"/>
        <v/>
      </c>
      <c r="D1326" s="52" t="str">
        <f t="shared" si="123"/>
        <v/>
      </c>
      <c r="E1326" s="53" t="str">
        <f t="shared" si="124"/>
        <v/>
      </c>
      <c r="F1326" s="53" t="str">
        <f t="shared" si="125"/>
        <v/>
      </c>
      <c r="G1326" s="50"/>
      <c r="H1326" s="53">
        <f t="shared" si="120"/>
        <v>0</v>
      </c>
    </row>
    <row r="1327" spans="2:8" ht="12.75" hidden="1" customHeight="1">
      <c r="B1327" s="46" t="str">
        <f t="shared" si="121"/>
        <v/>
      </c>
      <c r="C1327" s="47" t="str">
        <f t="shared" si="122"/>
        <v/>
      </c>
      <c r="D1327" s="52" t="str">
        <f t="shared" si="123"/>
        <v/>
      </c>
      <c r="E1327" s="53" t="str">
        <f t="shared" si="124"/>
        <v/>
      </c>
      <c r="F1327" s="53" t="str">
        <f t="shared" si="125"/>
        <v/>
      </c>
      <c r="G1327" s="50"/>
      <c r="H1327" s="53">
        <f t="shared" si="120"/>
        <v>0</v>
      </c>
    </row>
    <row r="1328" spans="2:8" ht="12.75" hidden="1" customHeight="1">
      <c r="B1328" s="46" t="str">
        <f t="shared" si="121"/>
        <v/>
      </c>
      <c r="C1328" s="47" t="str">
        <f t="shared" si="122"/>
        <v/>
      </c>
      <c r="D1328" s="52" t="str">
        <f t="shared" si="123"/>
        <v/>
      </c>
      <c r="E1328" s="53" t="str">
        <f t="shared" si="124"/>
        <v/>
      </c>
      <c r="F1328" s="53" t="str">
        <f t="shared" si="125"/>
        <v/>
      </c>
      <c r="G1328" s="50"/>
      <c r="H1328" s="53">
        <f t="shared" si="120"/>
        <v>0</v>
      </c>
    </row>
    <row r="1329" spans="2:8" ht="12.75" hidden="1" customHeight="1">
      <c r="B1329" s="46" t="str">
        <f t="shared" si="121"/>
        <v/>
      </c>
      <c r="C1329" s="47" t="str">
        <f t="shared" si="122"/>
        <v/>
      </c>
      <c r="D1329" s="52" t="str">
        <f t="shared" si="123"/>
        <v/>
      </c>
      <c r="E1329" s="53" t="str">
        <f t="shared" si="124"/>
        <v/>
      </c>
      <c r="F1329" s="53" t="str">
        <f t="shared" si="125"/>
        <v/>
      </c>
      <c r="G1329" s="50"/>
      <c r="H1329" s="53">
        <f t="shared" si="120"/>
        <v>0</v>
      </c>
    </row>
    <row r="1330" spans="2:8" ht="12.75" hidden="1" customHeight="1">
      <c r="B1330" s="46" t="str">
        <f t="shared" si="121"/>
        <v/>
      </c>
      <c r="C1330" s="47" t="str">
        <f t="shared" si="122"/>
        <v/>
      </c>
      <c r="D1330" s="52" t="str">
        <f t="shared" si="123"/>
        <v/>
      </c>
      <c r="E1330" s="53" t="str">
        <f t="shared" si="124"/>
        <v/>
      </c>
      <c r="F1330" s="53" t="str">
        <f t="shared" si="125"/>
        <v/>
      </c>
      <c r="G1330" s="50"/>
      <c r="H1330" s="53">
        <f t="shared" si="120"/>
        <v>0</v>
      </c>
    </row>
    <row r="1331" spans="2:8" ht="12.75" hidden="1" customHeight="1">
      <c r="B1331" s="46" t="str">
        <f t="shared" si="121"/>
        <v/>
      </c>
      <c r="C1331" s="47" t="str">
        <f t="shared" si="122"/>
        <v/>
      </c>
      <c r="D1331" s="52" t="str">
        <f t="shared" si="123"/>
        <v/>
      </c>
      <c r="E1331" s="53" t="str">
        <f t="shared" si="124"/>
        <v/>
      </c>
      <c r="F1331" s="53" t="str">
        <f t="shared" si="125"/>
        <v/>
      </c>
      <c r="G1331" s="50"/>
      <c r="H1331" s="53">
        <f t="shared" si="120"/>
        <v>0</v>
      </c>
    </row>
    <row r="1332" spans="2:8" ht="12.75" hidden="1" customHeight="1">
      <c r="B1332" s="46" t="str">
        <f t="shared" si="121"/>
        <v/>
      </c>
      <c r="C1332" s="47" t="str">
        <f t="shared" si="122"/>
        <v/>
      </c>
      <c r="D1332" s="52" t="str">
        <f t="shared" si="123"/>
        <v/>
      </c>
      <c r="E1332" s="53" t="str">
        <f t="shared" si="124"/>
        <v/>
      </c>
      <c r="F1332" s="53" t="str">
        <f t="shared" si="125"/>
        <v/>
      </c>
      <c r="G1332" s="50"/>
      <c r="H1332" s="53">
        <f t="shared" si="120"/>
        <v>0</v>
      </c>
    </row>
    <row r="1333" spans="2:8" ht="12.75" hidden="1" customHeight="1">
      <c r="B1333" s="46" t="str">
        <f t="shared" si="121"/>
        <v/>
      </c>
      <c r="C1333" s="47" t="str">
        <f t="shared" si="122"/>
        <v/>
      </c>
      <c r="D1333" s="52" t="str">
        <f t="shared" si="123"/>
        <v/>
      </c>
      <c r="E1333" s="53" t="str">
        <f t="shared" si="124"/>
        <v/>
      </c>
      <c r="F1333" s="53" t="str">
        <f t="shared" si="125"/>
        <v/>
      </c>
      <c r="G1333" s="50"/>
      <c r="H1333" s="53">
        <f t="shared" si="120"/>
        <v>0</v>
      </c>
    </row>
    <row r="1334" spans="2:8" ht="12.75" hidden="1" customHeight="1">
      <c r="B1334" s="46" t="str">
        <f t="shared" si="121"/>
        <v/>
      </c>
      <c r="C1334" s="47" t="str">
        <f t="shared" si="122"/>
        <v/>
      </c>
      <c r="D1334" s="52" t="str">
        <f t="shared" si="123"/>
        <v/>
      </c>
      <c r="E1334" s="53" t="str">
        <f t="shared" si="124"/>
        <v/>
      </c>
      <c r="F1334" s="53" t="str">
        <f t="shared" si="125"/>
        <v/>
      </c>
      <c r="G1334" s="50"/>
      <c r="H1334" s="53">
        <f t="shared" si="120"/>
        <v>0</v>
      </c>
    </row>
    <row r="1335" spans="2:8" ht="12.75" hidden="1" customHeight="1">
      <c r="B1335" s="46" t="str">
        <f t="shared" si="121"/>
        <v/>
      </c>
      <c r="C1335" s="47" t="str">
        <f t="shared" si="122"/>
        <v/>
      </c>
      <c r="D1335" s="52" t="str">
        <f t="shared" si="123"/>
        <v/>
      </c>
      <c r="E1335" s="53" t="str">
        <f t="shared" si="124"/>
        <v/>
      </c>
      <c r="F1335" s="53" t="str">
        <f t="shared" si="125"/>
        <v/>
      </c>
      <c r="G1335" s="50"/>
      <c r="H1335" s="53">
        <f t="shared" si="120"/>
        <v>0</v>
      </c>
    </row>
    <row r="1336" spans="2:8" ht="12.75" hidden="1" customHeight="1">
      <c r="B1336" s="46" t="str">
        <f t="shared" si="121"/>
        <v/>
      </c>
      <c r="C1336" s="47" t="str">
        <f t="shared" si="122"/>
        <v/>
      </c>
      <c r="D1336" s="52" t="str">
        <f t="shared" si="123"/>
        <v/>
      </c>
      <c r="E1336" s="53" t="str">
        <f t="shared" si="124"/>
        <v/>
      </c>
      <c r="F1336" s="53" t="str">
        <f t="shared" si="125"/>
        <v/>
      </c>
      <c r="G1336" s="50"/>
      <c r="H1336" s="53">
        <f t="shared" si="120"/>
        <v>0</v>
      </c>
    </row>
    <row r="1337" spans="2:8" ht="12.75" hidden="1" customHeight="1">
      <c r="B1337" s="46" t="str">
        <f t="shared" si="121"/>
        <v/>
      </c>
      <c r="C1337" s="47" t="str">
        <f t="shared" si="122"/>
        <v/>
      </c>
      <c r="D1337" s="52" t="str">
        <f t="shared" si="123"/>
        <v/>
      </c>
      <c r="E1337" s="53" t="str">
        <f t="shared" si="124"/>
        <v/>
      </c>
      <c r="F1337" s="53" t="str">
        <f t="shared" si="125"/>
        <v/>
      </c>
      <c r="G1337" s="50"/>
      <c r="H1337" s="53">
        <f t="shared" si="120"/>
        <v>0</v>
      </c>
    </row>
    <row r="1338" spans="2:8" ht="12.75" hidden="1" customHeight="1">
      <c r="B1338" s="46" t="str">
        <f t="shared" si="121"/>
        <v/>
      </c>
      <c r="C1338" s="47" t="str">
        <f t="shared" si="122"/>
        <v/>
      </c>
      <c r="D1338" s="52" t="str">
        <f t="shared" si="123"/>
        <v/>
      </c>
      <c r="E1338" s="53" t="str">
        <f t="shared" si="124"/>
        <v/>
      </c>
      <c r="F1338" s="53" t="str">
        <f t="shared" si="125"/>
        <v/>
      </c>
      <c r="G1338" s="50"/>
      <c r="H1338" s="53">
        <f t="shared" si="120"/>
        <v>0</v>
      </c>
    </row>
    <row r="1339" spans="2:8" ht="12.75" hidden="1" customHeight="1">
      <c r="B1339" s="46" t="str">
        <f t="shared" si="121"/>
        <v/>
      </c>
      <c r="C1339" s="47" t="str">
        <f t="shared" si="122"/>
        <v/>
      </c>
      <c r="D1339" s="52" t="str">
        <f t="shared" si="123"/>
        <v/>
      </c>
      <c r="E1339" s="53" t="str">
        <f t="shared" si="124"/>
        <v/>
      </c>
      <c r="F1339" s="53" t="str">
        <f t="shared" si="125"/>
        <v/>
      </c>
      <c r="G1339" s="50"/>
      <c r="H1339" s="53">
        <f t="shared" si="120"/>
        <v>0</v>
      </c>
    </row>
    <row r="1340" spans="2:8" ht="12.75" hidden="1" customHeight="1">
      <c r="B1340" s="46" t="str">
        <f t="shared" si="121"/>
        <v/>
      </c>
      <c r="C1340" s="47" t="str">
        <f t="shared" si="122"/>
        <v/>
      </c>
      <c r="D1340" s="52" t="str">
        <f t="shared" si="123"/>
        <v/>
      </c>
      <c r="E1340" s="53" t="str">
        <f t="shared" si="124"/>
        <v/>
      </c>
      <c r="F1340" s="53" t="str">
        <f t="shared" si="125"/>
        <v/>
      </c>
      <c r="G1340" s="50"/>
      <c r="H1340" s="53">
        <f t="shared" si="120"/>
        <v>0</v>
      </c>
    </row>
    <row r="1341" spans="2:8" ht="12.75" hidden="1" customHeight="1">
      <c r="B1341" s="46" t="str">
        <f t="shared" si="121"/>
        <v/>
      </c>
      <c r="C1341" s="47" t="str">
        <f t="shared" si="122"/>
        <v/>
      </c>
      <c r="D1341" s="52" t="str">
        <f t="shared" si="123"/>
        <v/>
      </c>
      <c r="E1341" s="53" t="str">
        <f t="shared" si="124"/>
        <v/>
      </c>
      <c r="F1341" s="53" t="str">
        <f t="shared" si="125"/>
        <v/>
      </c>
      <c r="G1341" s="50"/>
      <c r="H1341" s="53">
        <f t="shared" si="120"/>
        <v>0</v>
      </c>
    </row>
    <row r="1342" spans="2:8" ht="12.75" hidden="1" customHeight="1">
      <c r="B1342" s="46" t="str">
        <f t="shared" si="121"/>
        <v/>
      </c>
      <c r="C1342" s="47" t="str">
        <f t="shared" si="122"/>
        <v/>
      </c>
      <c r="D1342" s="52" t="str">
        <f t="shared" si="123"/>
        <v/>
      </c>
      <c r="E1342" s="53" t="str">
        <f t="shared" si="124"/>
        <v/>
      </c>
      <c r="F1342" s="53" t="str">
        <f t="shared" si="125"/>
        <v/>
      </c>
      <c r="G1342" s="50"/>
      <c r="H1342" s="53">
        <f t="shared" si="120"/>
        <v>0</v>
      </c>
    </row>
    <row r="1343" spans="2:8" ht="12.75" hidden="1" customHeight="1">
      <c r="B1343" s="46" t="str">
        <f t="shared" si="121"/>
        <v/>
      </c>
      <c r="C1343" s="47" t="str">
        <f t="shared" si="122"/>
        <v/>
      </c>
      <c r="D1343" s="52" t="str">
        <f t="shared" si="123"/>
        <v/>
      </c>
      <c r="E1343" s="53" t="str">
        <f t="shared" si="124"/>
        <v/>
      </c>
      <c r="F1343" s="53" t="str">
        <f t="shared" si="125"/>
        <v/>
      </c>
      <c r="G1343" s="50"/>
      <c r="H1343" s="53">
        <f t="shared" si="120"/>
        <v>0</v>
      </c>
    </row>
    <row r="1344" spans="2:8" ht="12.75" hidden="1" customHeight="1">
      <c r="B1344" s="46" t="str">
        <f t="shared" si="121"/>
        <v/>
      </c>
      <c r="C1344" s="47" t="str">
        <f t="shared" si="122"/>
        <v/>
      </c>
      <c r="D1344" s="52" t="str">
        <f t="shared" si="123"/>
        <v/>
      </c>
      <c r="E1344" s="53" t="str">
        <f t="shared" si="124"/>
        <v/>
      </c>
      <c r="F1344" s="53" t="str">
        <f t="shared" si="125"/>
        <v/>
      </c>
      <c r="G1344" s="50"/>
      <c r="H1344" s="53">
        <f t="shared" si="120"/>
        <v>0</v>
      </c>
    </row>
    <row r="1345" spans="2:8" ht="12.75" hidden="1" customHeight="1">
      <c r="B1345" s="46" t="str">
        <f t="shared" si="121"/>
        <v/>
      </c>
      <c r="C1345" s="47" t="str">
        <f t="shared" si="122"/>
        <v/>
      </c>
      <c r="D1345" s="52" t="str">
        <f t="shared" si="123"/>
        <v/>
      </c>
      <c r="E1345" s="53" t="str">
        <f t="shared" si="124"/>
        <v/>
      </c>
      <c r="F1345" s="53" t="str">
        <f t="shared" si="125"/>
        <v/>
      </c>
      <c r="G1345" s="50"/>
      <c r="H1345" s="53">
        <f t="shared" si="120"/>
        <v>0</v>
      </c>
    </row>
    <row r="1346" spans="2:8" ht="12.75" hidden="1" customHeight="1">
      <c r="B1346" s="46" t="str">
        <f t="shared" si="121"/>
        <v/>
      </c>
      <c r="C1346" s="47" t="str">
        <f t="shared" si="122"/>
        <v/>
      </c>
      <c r="D1346" s="52" t="str">
        <f t="shared" si="123"/>
        <v/>
      </c>
      <c r="E1346" s="53" t="str">
        <f t="shared" si="124"/>
        <v/>
      </c>
      <c r="F1346" s="53" t="str">
        <f t="shared" si="125"/>
        <v/>
      </c>
      <c r="G1346" s="50"/>
      <c r="H1346" s="53">
        <f t="shared" si="120"/>
        <v>0</v>
      </c>
    </row>
    <row r="1347" spans="2:8" ht="12.75" hidden="1" customHeight="1">
      <c r="B1347" s="46" t="str">
        <f t="shared" si="121"/>
        <v/>
      </c>
      <c r="C1347" s="47" t="str">
        <f t="shared" si="122"/>
        <v/>
      </c>
      <c r="D1347" s="52" t="str">
        <f t="shared" si="123"/>
        <v/>
      </c>
      <c r="E1347" s="53" t="str">
        <f t="shared" si="124"/>
        <v/>
      </c>
      <c r="F1347" s="53" t="str">
        <f t="shared" si="125"/>
        <v/>
      </c>
      <c r="G1347" s="50"/>
      <c r="H1347" s="53">
        <f t="shared" si="120"/>
        <v>0</v>
      </c>
    </row>
    <row r="1348" spans="2:8" ht="12.75" hidden="1" customHeight="1">
      <c r="B1348" s="46" t="str">
        <f t="shared" si="121"/>
        <v/>
      </c>
      <c r="C1348" s="47" t="str">
        <f t="shared" si="122"/>
        <v/>
      </c>
      <c r="D1348" s="52" t="str">
        <f t="shared" si="123"/>
        <v/>
      </c>
      <c r="E1348" s="53" t="str">
        <f t="shared" si="124"/>
        <v/>
      </c>
      <c r="F1348" s="53" t="str">
        <f t="shared" si="125"/>
        <v/>
      </c>
      <c r="G1348" s="50"/>
      <c r="H1348" s="53">
        <f t="shared" si="120"/>
        <v>0</v>
      </c>
    </row>
    <row r="1349" spans="2:8" ht="12.75" hidden="1" customHeight="1">
      <c r="B1349" s="46" t="str">
        <f t="shared" si="121"/>
        <v/>
      </c>
      <c r="C1349" s="47" t="str">
        <f t="shared" si="122"/>
        <v/>
      </c>
      <c r="D1349" s="52" t="str">
        <f t="shared" si="123"/>
        <v/>
      </c>
      <c r="E1349" s="53" t="str">
        <f t="shared" si="124"/>
        <v/>
      </c>
      <c r="F1349" s="53" t="str">
        <f t="shared" si="125"/>
        <v/>
      </c>
      <c r="G1349" s="50"/>
      <c r="H1349" s="53">
        <f t="shared" si="120"/>
        <v>0</v>
      </c>
    </row>
    <row r="1350" spans="2:8" ht="12.75" hidden="1" customHeight="1">
      <c r="B1350" s="46" t="str">
        <f t="shared" si="121"/>
        <v/>
      </c>
      <c r="C1350" s="47" t="str">
        <f t="shared" si="122"/>
        <v/>
      </c>
      <c r="D1350" s="52" t="str">
        <f t="shared" si="123"/>
        <v/>
      </c>
      <c r="E1350" s="53" t="str">
        <f t="shared" si="124"/>
        <v/>
      </c>
      <c r="F1350" s="53" t="str">
        <f t="shared" si="125"/>
        <v/>
      </c>
      <c r="G1350" s="50"/>
      <c r="H1350" s="53">
        <f t="shared" si="120"/>
        <v>0</v>
      </c>
    </row>
    <row r="1351" spans="2:8" ht="12.75" hidden="1" customHeight="1">
      <c r="B1351" s="46" t="str">
        <f t="shared" si="121"/>
        <v/>
      </c>
      <c r="C1351" s="47" t="str">
        <f t="shared" si="122"/>
        <v/>
      </c>
      <c r="D1351" s="52" t="str">
        <f t="shared" si="123"/>
        <v/>
      </c>
      <c r="E1351" s="53" t="str">
        <f t="shared" si="124"/>
        <v/>
      </c>
      <c r="F1351" s="53" t="str">
        <f t="shared" si="125"/>
        <v/>
      </c>
      <c r="G1351" s="50"/>
      <c r="H1351" s="53">
        <f t="shared" si="120"/>
        <v>0</v>
      </c>
    </row>
    <row r="1352" spans="2:8" ht="12.75" hidden="1" customHeight="1">
      <c r="B1352" s="46" t="str">
        <f t="shared" si="121"/>
        <v/>
      </c>
      <c r="C1352" s="47" t="str">
        <f t="shared" si="122"/>
        <v/>
      </c>
      <c r="D1352" s="52" t="str">
        <f t="shared" si="123"/>
        <v/>
      </c>
      <c r="E1352" s="53" t="str">
        <f t="shared" si="124"/>
        <v/>
      </c>
      <c r="F1352" s="53" t="str">
        <f t="shared" si="125"/>
        <v/>
      </c>
      <c r="G1352" s="50"/>
      <c r="H1352" s="53">
        <f t="shared" si="120"/>
        <v>0</v>
      </c>
    </row>
    <row r="1353" spans="2:8" ht="12.75" hidden="1" customHeight="1">
      <c r="B1353" s="46" t="str">
        <f t="shared" si="121"/>
        <v/>
      </c>
      <c r="C1353" s="47" t="str">
        <f t="shared" si="122"/>
        <v/>
      </c>
      <c r="D1353" s="52" t="str">
        <f t="shared" si="123"/>
        <v/>
      </c>
      <c r="E1353" s="53" t="str">
        <f t="shared" si="124"/>
        <v/>
      </c>
      <c r="F1353" s="53" t="str">
        <f t="shared" si="125"/>
        <v/>
      </c>
      <c r="G1353" s="50"/>
      <c r="H1353" s="53">
        <f t="shared" si="120"/>
        <v>0</v>
      </c>
    </row>
    <row r="1354" spans="2:8" ht="12.75" hidden="1" customHeight="1">
      <c r="B1354" s="46" t="str">
        <f t="shared" si="121"/>
        <v/>
      </c>
      <c r="C1354" s="47" t="str">
        <f t="shared" si="122"/>
        <v/>
      </c>
      <c r="D1354" s="52" t="str">
        <f t="shared" si="123"/>
        <v/>
      </c>
      <c r="E1354" s="53" t="str">
        <f t="shared" si="124"/>
        <v/>
      </c>
      <c r="F1354" s="53" t="str">
        <f t="shared" si="125"/>
        <v/>
      </c>
      <c r="G1354" s="50"/>
      <c r="H1354" s="53">
        <f t="shared" si="120"/>
        <v>0</v>
      </c>
    </row>
    <row r="1355" spans="2:8" ht="12.75" hidden="1" customHeight="1">
      <c r="B1355" s="46" t="str">
        <f t="shared" si="121"/>
        <v/>
      </c>
      <c r="C1355" s="47" t="str">
        <f t="shared" si="122"/>
        <v/>
      </c>
      <c r="D1355" s="52" t="str">
        <f t="shared" si="123"/>
        <v/>
      </c>
      <c r="E1355" s="53" t="str">
        <f t="shared" si="124"/>
        <v/>
      </c>
      <c r="F1355" s="53" t="str">
        <f t="shared" si="125"/>
        <v/>
      </c>
      <c r="G1355" s="50"/>
      <c r="H1355" s="53">
        <f t="shared" si="120"/>
        <v>0</v>
      </c>
    </row>
    <row r="1356" spans="2:8" ht="12.75" hidden="1" customHeight="1">
      <c r="B1356" s="46" t="str">
        <f t="shared" si="121"/>
        <v/>
      </c>
      <c r="C1356" s="47" t="str">
        <f t="shared" si="122"/>
        <v/>
      </c>
      <c r="D1356" s="52" t="str">
        <f t="shared" si="123"/>
        <v/>
      </c>
      <c r="E1356" s="53" t="str">
        <f t="shared" si="124"/>
        <v/>
      </c>
      <c r="F1356" s="53" t="str">
        <f t="shared" si="125"/>
        <v/>
      </c>
      <c r="G1356" s="50"/>
      <c r="H1356" s="53">
        <f t="shared" si="120"/>
        <v>0</v>
      </c>
    </row>
    <row r="1357" spans="2:8" ht="12.75" hidden="1" customHeight="1">
      <c r="B1357" s="46" t="str">
        <f t="shared" si="121"/>
        <v/>
      </c>
      <c r="C1357" s="47" t="str">
        <f t="shared" si="122"/>
        <v/>
      </c>
      <c r="D1357" s="52" t="str">
        <f t="shared" si="123"/>
        <v/>
      </c>
      <c r="E1357" s="53" t="str">
        <f t="shared" si="124"/>
        <v/>
      </c>
      <c r="F1357" s="53" t="str">
        <f t="shared" si="125"/>
        <v/>
      </c>
      <c r="G1357" s="50"/>
      <c r="H1357" s="53">
        <f t="shared" si="120"/>
        <v>0</v>
      </c>
    </row>
    <row r="1358" spans="2:8" ht="12.75" hidden="1" customHeight="1">
      <c r="B1358" s="46" t="str">
        <f t="shared" si="121"/>
        <v/>
      </c>
      <c r="C1358" s="47" t="str">
        <f t="shared" si="122"/>
        <v/>
      </c>
      <c r="D1358" s="52" t="str">
        <f t="shared" si="123"/>
        <v/>
      </c>
      <c r="E1358" s="53" t="str">
        <f t="shared" si="124"/>
        <v/>
      </c>
      <c r="F1358" s="53" t="str">
        <f t="shared" si="125"/>
        <v/>
      </c>
      <c r="G1358" s="50"/>
      <c r="H1358" s="53">
        <f t="shared" si="120"/>
        <v>0</v>
      </c>
    </row>
    <row r="1359" spans="2:8" ht="12.75" hidden="1" customHeight="1">
      <c r="B1359" s="46" t="str">
        <f t="shared" si="121"/>
        <v/>
      </c>
      <c r="C1359" s="47" t="str">
        <f t="shared" si="122"/>
        <v/>
      </c>
      <c r="D1359" s="52" t="str">
        <f t="shared" si="123"/>
        <v/>
      </c>
      <c r="E1359" s="53" t="str">
        <f t="shared" si="124"/>
        <v/>
      </c>
      <c r="F1359" s="53" t="str">
        <f t="shared" si="125"/>
        <v/>
      </c>
      <c r="G1359" s="50"/>
      <c r="H1359" s="53">
        <f t="shared" si="120"/>
        <v>0</v>
      </c>
    </row>
    <row r="1360" spans="2:8" ht="12.75" hidden="1" customHeight="1">
      <c r="B1360" s="46" t="str">
        <f t="shared" si="121"/>
        <v/>
      </c>
      <c r="C1360" s="47" t="str">
        <f t="shared" si="122"/>
        <v/>
      </c>
      <c r="D1360" s="52" t="str">
        <f t="shared" si="123"/>
        <v/>
      </c>
      <c r="E1360" s="53" t="str">
        <f t="shared" si="124"/>
        <v/>
      </c>
      <c r="F1360" s="53" t="str">
        <f t="shared" si="125"/>
        <v/>
      </c>
      <c r="G1360" s="50"/>
      <c r="H1360" s="53">
        <f t="shared" si="120"/>
        <v>0</v>
      </c>
    </row>
    <row r="1361" spans="2:8" ht="12.75" hidden="1" customHeight="1">
      <c r="B1361" s="46" t="str">
        <f t="shared" si="121"/>
        <v/>
      </c>
      <c r="C1361" s="47" t="str">
        <f t="shared" si="122"/>
        <v/>
      </c>
      <c r="D1361" s="52" t="str">
        <f t="shared" si="123"/>
        <v/>
      </c>
      <c r="E1361" s="53" t="str">
        <f t="shared" si="124"/>
        <v/>
      </c>
      <c r="F1361" s="53" t="str">
        <f t="shared" si="125"/>
        <v/>
      </c>
      <c r="G1361" s="50"/>
      <c r="H1361" s="53">
        <f t="shared" si="120"/>
        <v>0</v>
      </c>
    </row>
    <row r="1362" spans="2:8" ht="12.75" hidden="1" customHeight="1">
      <c r="B1362" s="46" t="str">
        <f t="shared" si="121"/>
        <v/>
      </c>
      <c r="C1362" s="47" t="str">
        <f t="shared" si="122"/>
        <v/>
      </c>
      <c r="D1362" s="52" t="str">
        <f t="shared" si="123"/>
        <v/>
      </c>
      <c r="E1362" s="53" t="str">
        <f t="shared" si="124"/>
        <v/>
      </c>
      <c r="F1362" s="53" t="str">
        <f t="shared" si="125"/>
        <v/>
      </c>
      <c r="G1362" s="50"/>
      <c r="H1362" s="53">
        <f t="shared" si="120"/>
        <v>0</v>
      </c>
    </row>
    <row r="1363" spans="2:8" ht="12.75" hidden="1" customHeight="1">
      <c r="B1363" s="46" t="str">
        <f t="shared" si="121"/>
        <v/>
      </c>
      <c r="C1363" s="47" t="str">
        <f t="shared" si="122"/>
        <v/>
      </c>
      <c r="D1363" s="52" t="str">
        <f t="shared" si="123"/>
        <v/>
      </c>
      <c r="E1363" s="53" t="str">
        <f t="shared" si="124"/>
        <v/>
      </c>
      <c r="F1363" s="53" t="str">
        <f t="shared" si="125"/>
        <v/>
      </c>
      <c r="G1363" s="50"/>
      <c r="H1363" s="53">
        <f t="shared" si="120"/>
        <v>0</v>
      </c>
    </row>
    <row r="1364" spans="2:8" ht="12.75" hidden="1" customHeight="1">
      <c r="B1364" s="46" t="str">
        <f t="shared" si="121"/>
        <v/>
      </c>
      <c r="C1364" s="47" t="str">
        <f t="shared" si="122"/>
        <v/>
      </c>
      <c r="D1364" s="52" t="str">
        <f t="shared" si="123"/>
        <v/>
      </c>
      <c r="E1364" s="53" t="str">
        <f t="shared" si="124"/>
        <v/>
      </c>
      <c r="F1364" s="53" t="str">
        <f t="shared" si="125"/>
        <v/>
      </c>
      <c r="G1364" s="50"/>
      <c r="H1364" s="53">
        <f t="shared" si="120"/>
        <v>0</v>
      </c>
    </row>
    <row r="1365" spans="2:8" ht="12.75" hidden="1" customHeight="1">
      <c r="B1365" s="46" t="str">
        <f t="shared" si="121"/>
        <v/>
      </c>
      <c r="C1365" s="47" t="str">
        <f t="shared" si="122"/>
        <v/>
      </c>
      <c r="D1365" s="52" t="str">
        <f t="shared" si="123"/>
        <v/>
      </c>
      <c r="E1365" s="53" t="str">
        <f t="shared" si="124"/>
        <v/>
      </c>
      <c r="F1365" s="53" t="str">
        <f t="shared" si="125"/>
        <v/>
      </c>
      <c r="G1365" s="50"/>
      <c r="H1365" s="53">
        <f t="shared" si="120"/>
        <v>0</v>
      </c>
    </row>
    <row r="1366" spans="2:8" ht="12.75" hidden="1" customHeight="1">
      <c r="B1366" s="46" t="str">
        <f t="shared" si="121"/>
        <v/>
      </c>
      <c r="C1366" s="47" t="str">
        <f t="shared" si="122"/>
        <v/>
      </c>
      <c r="D1366" s="52" t="str">
        <f t="shared" si="123"/>
        <v/>
      </c>
      <c r="E1366" s="53" t="str">
        <f t="shared" si="124"/>
        <v/>
      </c>
      <c r="F1366" s="53" t="str">
        <f t="shared" si="125"/>
        <v/>
      </c>
      <c r="G1366" s="50"/>
      <c r="H1366" s="53">
        <f t="shared" si="120"/>
        <v>0</v>
      </c>
    </row>
    <row r="1367" spans="2:8" ht="12.75" hidden="1" customHeight="1">
      <c r="B1367" s="46" t="str">
        <f t="shared" si="121"/>
        <v/>
      </c>
      <c r="C1367" s="47" t="str">
        <f t="shared" si="122"/>
        <v/>
      </c>
      <c r="D1367" s="52" t="str">
        <f t="shared" si="123"/>
        <v/>
      </c>
      <c r="E1367" s="53" t="str">
        <f t="shared" si="124"/>
        <v/>
      </c>
      <c r="F1367" s="53" t="str">
        <f t="shared" si="125"/>
        <v/>
      </c>
      <c r="G1367" s="50"/>
      <c r="H1367" s="53">
        <f t="shared" si="120"/>
        <v>0</v>
      </c>
    </row>
    <row r="1368" spans="2:8" ht="12.75" hidden="1" customHeight="1">
      <c r="B1368" s="46" t="str">
        <f t="shared" si="121"/>
        <v/>
      </c>
      <c r="C1368" s="47" t="str">
        <f t="shared" si="122"/>
        <v/>
      </c>
      <c r="D1368" s="52" t="str">
        <f t="shared" si="123"/>
        <v/>
      </c>
      <c r="E1368" s="53" t="str">
        <f t="shared" si="124"/>
        <v/>
      </c>
      <c r="F1368" s="53" t="str">
        <f t="shared" si="125"/>
        <v/>
      </c>
      <c r="G1368" s="50"/>
      <c r="H1368" s="53">
        <f t="shared" si="120"/>
        <v>0</v>
      </c>
    </row>
    <row r="1369" spans="2:8" ht="12.75" hidden="1" customHeight="1">
      <c r="B1369" s="46" t="str">
        <f t="shared" si="121"/>
        <v/>
      </c>
      <c r="C1369" s="47" t="str">
        <f t="shared" si="122"/>
        <v/>
      </c>
      <c r="D1369" s="52" t="str">
        <f t="shared" si="123"/>
        <v/>
      </c>
      <c r="E1369" s="53" t="str">
        <f t="shared" si="124"/>
        <v/>
      </c>
      <c r="F1369" s="53" t="str">
        <f t="shared" si="125"/>
        <v/>
      </c>
      <c r="G1369" s="50"/>
      <c r="H1369" s="53">
        <f t="shared" ref="H1369:H1432" si="126">IF(B1369="",0,ROUND(H1368-E1369-G1369,2))</f>
        <v>0</v>
      </c>
    </row>
    <row r="1370" spans="2:8" ht="12.75" hidden="1" customHeight="1">
      <c r="B1370" s="46" t="str">
        <f t="shared" ref="B1370:B1433" si="127">IF(B1369&lt;$D$16,IF(H1369&gt;0,B1369+1,""),"")</f>
        <v/>
      </c>
      <c r="C1370" s="47" t="str">
        <f t="shared" ref="C1370:C1433" si="128">IF(B1370="","",IF(B1370&lt;=$D$16,IF(payments_per_year=26,DATE(YEAR(start_date),MONTH(start_date),DAY(start_date)+14*B1370),IF(payments_per_year=52,DATE(YEAR(start_date),MONTH(start_date),DAY(start_date)+7*B1370),DATE(YEAR(start_date),MONTH(start_date)+B1370*12/$D$11,DAY(start_date)))),""))</f>
        <v/>
      </c>
      <c r="D1370" s="52" t="str">
        <f t="shared" ref="D1370:D1433" si="129">IF(C1370="","",IF($D$15+F1370&gt;H1369,ROUND(H1369+F1370,2),$D$15))</f>
        <v/>
      </c>
      <c r="E1370" s="53" t="str">
        <f t="shared" ref="E1370:E1433" si="130">IF(C1370="","",D1370-F1370)</f>
        <v/>
      </c>
      <c r="F1370" s="53" t="str">
        <f t="shared" ref="F1370:F1433" si="131">IF(C1370="","",ROUND(H1369*$D$9/payments_per_year,2))</f>
        <v/>
      </c>
      <c r="G1370" s="50"/>
      <c r="H1370" s="53">
        <f t="shared" si="126"/>
        <v>0</v>
      </c>
    </row>
    <row r="1371" spans="2:8" ht="12.75" hidden="1" customHeight="1">
      <c r="B1371" s="46" t="str">
        <f t="shared" si="127"/>
        <v/>
      </c>
      <c r="C1371" s="47" t="str">
        <f t="shared" si="128"/>
        <v/>
      </c>
      <c r="D1371" s="52" t="str">
        <f t="shared" si="129"/>
        <v/>
      </c>
      <c r="E1371" s="53" t="str">
        <f t="shared" si="130"/>
        <v/>
      </c>
      <c r="F1371" s="53" t="str">
        <f t="shared" si="131"/>
        <v/>
      </c>
      <c r="G1371" s="50"/>
      <c r="H1371" s="53">
        <f t="shared" si="126"/>
        <v>0</v>
      </c>
    </row>
    <row r="1372" spans="2:8" ht="12.75" hidden="1" customHeight="1">
      <c r="B1372" s="46" t="str">
        <f t="shared" si="127"/>
        <v/>
      </c>
      <c r="C1372" s="47" t="str">
        <f t="shared" si="128"/>
        <v/>
      </c>
      <c r="D1372" s="52" t="str">
        <f t="shared" si="129"/>
        <v/>
      </c>
      <c r="E1372" s="53" t="str">
        <f t="shared" si="130"/>
        <v/>
      </c>
      <c r="F1372" s="53" t="str">
        <f t="shared" si="131"/>
        <v/>
      </c>
      <c r="G1372" s="50"/>
      <c r="H1372" s="53">
        <f t="shared" si="126"/>
        <v>0</v>
      </c>
    </row>
    <row r="1373" spans="2:8" ht="12.75" hidden="1" customHeight="1">
      <c r="B1373" s="46" t="str">
        <f t="shared" si="127"/>
        <v/>
      </c>
      <c r="C1373" s="47" t="str">
        <f t="shared" si="128"/>
        <v/>
      </c>
      <c r="D1373" s="52" t="str">
        <f t="shared" si="129"/>
        <v/>
      </c>
      <c r="E1373" s="53" t="str">
        <f t="shared" si="130"/>
        <v/>
      </c>
      <c r="F1373" s="53" t="str">
        <f t="shared" si="131"/>
        <v/>
      </c>
      <c r="G1373" s="50"/>
      <c r="H1373" s="53">
        <f t="shared" si="126"/>
        <v>0</v>
      </c>
    </row>
    <row r="1374" spans="2:8" ht="12.75" hidden="1" customHeight="1">
      <c r="B1374" s="46" t="str">
        <f t="shared" si="127"/>
        <v/>
      </c>
      <c r="C1374" s="47" t="str">
        <f t="shared" si="128"/>
        <v/>
      </c>
      <c r="D1374" s="52" t="str">
        <f t="shared" si="129"/>
        <v/>
      </c>
      <c r="E1374" s="53" t="str">
        <f t="shared" si="130"/>
        <v/>
      </c>
      <c r="F1374" s="53" t="str">
        <f t="shared" si="131"/>
        <v/>
      </c>
      <c r="G1374" s="50"/>
      <c r="H1374" s="53">
        <f t="shared" si="126"/>
        <v>0</v>
      </c>
    </row>
    <row r="1375" spans="2:8" ht="12.75" hidden="1" customHeight="1">
      <c r="B1375" s="46" t="str">
        <f t="shared" si="127"/>
        <v/>
      </c>
      <c r="C1375" s="47" t="str">
        <f t="shared" si="128"/>
        <v/>
      </c>
      <c r="D1375" s="52" t="str">
        <f t="shared" si="129"/>
        <v/>
      </c>
      <c r="E1375" s="53" t="str">
        <f t="shared" si="130"/>
        <v/>
      </c>
      <c r="F1375" s="53" t="str">
        <f t="shared" si="131"/>
        <v/>
      </c>
      <c r="G1375" s="50"/>
      <c r="H1375" s="53">
        <f t="shared" si="126"/>
        <v>0</v>
      </c>
    </row>
    <row r="1376" spans="2:8" ht="12.75" hidden="1" customHeight="1">
      <c r="B1376" s="46" t="str">
        <f t="shared" si="127"/>
        <v/>
      </c>
      <c r="C1376" s="47" t="str">
        <f t="shared" si="128"/>
        <v/>
      </c>
      <c r="D1376" s="52" t="str">
        <f t="shared" si="129"/>
        <v/>
      </c>
      <c r="E1376" s="53" t="str">
        <f t="shared" si="130"/>
        <v/>
      </c>
      <c r="F1376" s="53" t="str">
        <f t="shared" si="131"/>
        <v/>
      </c>
      <c r="G1376" s="50"/>
      <c r="H1376" s="53">
        <f t="shared" si="126"/>
        <v>0</v>
      </c>
    </row>
    <row r="1377" spans="2:8" ht="12.75" hidden="1" customHeight="1">
      <c r="B1377" s="46" t="str">
        <f t="shared" si="127"/>
        <v/>
      </c>
      <c r="C1377" s="47" t="str">
        <f t="shared" si="128"/>
        <v/>
      </c>
      <c r="D1377" s="52" t="str">
        <f t="shared" si="129"/>
        <v/>
      </c>
      <c r="E1377" s="53" t="str">
        <f t="shared" si="130"/>
        <v/>
      </c>
      <c r="F1377" s="53" t="str">
        <f t="shared" si="131"/>
        <v/>
      </c>
      <c r="G1377" s="50"/>
      <c r="H1377" s="53">
        <f t="shared" si="126"/>
        <v>0</v>
      </c>
    </row>
    <row r="1378" spans="2:8" ht="12.75" hidden="1" customHeight="1">
      <c r="B1378" s="46" t="str">
        <f t="shared" si="127"/>
        <v/>
      </c>
      <c r="C1378" s="47" t="str">
        <f t="shared" si="128"/>
        <v/>
      </c>
      <c r="D1378" s="52" t="str">
        <f t="shared" si="129"/>
        <v/>
      </c>
      <c r="E1378" s="53" t="str">
        <f t="shared" si="130"/>
        <v/>
      </c>
      <c r="F1378" s="53" t="str">
        <f t="shared" si="131"/>
        <v/>
      </c>
      <c r="G1378" s="50"/>
      <c r="H1378" s="53">
        <f t="shared" si="126"/>
        <v>0</v>
      </c>
    </row>
    <row r="1379" spans="2:8" ht="12.75" hidden="1" customHeight="1">
      <c r="B1379" s="46" t="str">
        <f t="shared" si="127"/>
        <v/>
      </c>
      <c r="C1379" s="47" t="str">
        <f t="shared" si="128"/>
        <v/>
      </c>
      <c r="D1379" s="52" t="str">
        <f t="shared" si="129"/>
        <v/>
      </c>
      <c r="E1379" s="53" t="str">
        <f t="shared" si="130"/>
        <v/>
      </c>
      <c r="F1379" s="53" t="str">
        <f t="shared" si="131"/>
        <v/>
      </c>
      <c r="G1379" s="50"/>
      <c r="H1379" s="53">
        <f t="shared" si="126"/>
        <v>0</v>
      </c>
    </row>
    <row r="1380" spans="2:8" ht="12.75" hidden="1" customHeight="1">
      <c r="B1380" s="46" t="str">
        <f t="shared" si="127"/>
        <v/>
      </c>
      <c r="C1380" s="47" t="str">
        <f t="shared" si="128"/>
        <v/>
      </c>
      <c r="D1380" s="52" t="str">
        <f t="shared" si="129"/>
        <v/>
      </c>
      <c r="E1380" s="53" t="str">
        <f t="shared" si="130"/>
        <v/>
      </c>
      <c r="F1380" s="53" t="str">
        <f t="shared" si="131"/>
        <v/>
      </c>
      <c r="G1380" s="50"/>
      <c r="H1380" s="53">
        <f t="shared" si="126"/>
        <v>0</v>
      </c>
    </row>
    <row r="1381" spans="2:8" ht="12.75" hidden="1" customHeight="1">
      <c r="B1381" s="46" t="str">
        <f t="shared" si="127"/>
        <v/>
      </c>
      <c r="C1381" s="47" t="str">
        <f t="shared" si="128"/>
        <v/>
      </c>
      <c r="D1381" s="52" t="str">
        <f t="shared" si="129"/>
        <v/>
      </c>
      <c r="E1381" s="53" t="str">
        <f t="shared" si="130"/>
        <v/>
      </c>
      <c r="F1381" s="53" t="str">
        <f t="shared" si="131"/>
        <v/>
      </c>
      <c r="G1381" s="50"/>
      <c r="H1381" s="53">
        <f t="shared" si="126"/>
        <v>0</v>
      </c>
    </row>
    <row r="1382" spans="2:8" ht="12.75" hidden="1" customHeight="1">
      <c r="B1382" s="46" t="str">
        <f t="shared" si="127"/>
        <v/>
      </c>
      <c r="C1382" s="47" t="str">
        <f t="shared" si="128"/>
        <v/>
      </c>
      <c r="D1382" s="52" t="str">
        <f t="shared" si="129"/>
        <v/>
      </c>
      <c r="E1382" s="53" t="str">
        <f t="shared" si="130"/>
        <v/>
      </c>
      <c r="F1382" s="53" t="str">
        <f t="shared" si="131"/>
        <v/>
      </c>
      <c r="G1382" s="50"/>
      <c r="H1382" s="53">
        <f t="shared" si="126"/>
        <v>0</v>
      </c>
    </row>
    <row r="1383" spans="2:8" ht="12.75" hidden="1" customHeight="1">
      <c r="B1383" s="46" t="str">
        <f t="shared" si="127"/>
        <v/>
      </c>
      <c r="C1383" s="47" t="str">
        <f t="shared" si="128"/>
        <v/>
      </c>
      <c r="D1383" s="52" t="str">
        <f t="shared" si="129"/>
        <v/>
      </c>
      <c r="E1383" s="53" t="str">
        <f t="shared" si="130"/>
        <v/>
      </c>
      <c r="F1383" s="53" t="str">
        <f t="shared" si="131"/>
        <v/>
      </c>
      <c r="G1383" s="50"/>
      <c r="H1383" s="53">
        <f t="shared" si="126"/>
        <v>0</v>
      </c>
    </row>
    <row r="1384" spans="2:8" ht="12.75" hidden="1" customHeight="1">
      <c r="B1384" s="46" t="str">
        <f t="shared" si="127"/>
        <v/>
      </c>
      <c r="C1384" s="47" t="str">
        <f t="shared" si="128"/>
        <v/>
      </c>
      <c r="D1384" s="52" t="str">
        <f t="shared" si="129"/>
        <v/>
      </c>
      <c r="E1384" s="53" t="str">
        <f t="shared" si="130"/>
        <v/>
      </c>
      <c r="F1384" s="53" t="str">
        <f t="shared" si="131"/>
        <v/>
      </c>
      <c r="G1384" s="50"/>
      <c r="H1384" s="53">
        <f t="shared" si="126"/>
        <v>0</v>
      </c>
    </row>
    <row r="1385" spans="2:8" ht="12.75" hidden="1" customHeight="1">
      <c r="B1385" s="46" t="str">
        <f t="shared" si="127"/>
        <v/>
      </c>
      <c r="C1385" s="47" t="str">
        <f t="shared" si="128"/>
        <v/>
      </c>
      <c r="D1385" s="52" t="str">
        <f t="shared" si="129"/>
        <v/>
      </c>
      <c r="E1385" s="53" t="str">
        <f t="shared" si="130"/>
        <v/>
      </c>
      <c r="F1385" s="53" t="str">
        <f t="shared" si="131"/>
        <v/>
      </c>
      <c r="G1385" s="50"/>
      <c r="H1385" s="53">
        <f t="shared" si="126"/>
        <v>0</v>
      </c>
    </row>
    <row r="1386" spans="2:8" ht="12.75" hidden="1" customHeight="1">
      <c r="B1386" s="46" t="str">
        <f t="shared" si="127"/>
        <v/>
      </c>
      <c r="C1386" s="47" t="str">
        <f t="shared" si="128"/>
        <v/>
      </c>
      <c r="D1386" s="52" t="str">
        <f t="shared" si="129"/>
        <v/>
      </c>
      <c r="E1386" s="53" t="str">
        <f t="shared" si="130"/>
        <v/>
      </c>
      <c r="F1386" s="53" t="str">
        <f t="shared" si="131"/>
        <v/>
      </c>
      <c r="G1386" s="50"/>
      <c r="H1386" s="53">
        <f t="shared" si="126"/>
        <v>0</v>
      </c>
    </row>
    <row r="1387" spans="2:8" ht="12.75" hidden="1" customHeight="1">
      <c r="B1387" s="46" t="str">
        <f t="shared" si="127"/>
        <v/>
      </c>
      <c r="C1387" s="47" t="str">
        <f t="shared" si="128"/>
        <v/>
      </c>
      <c r="D1387" s="52" t="str">
        <f t="shared" si="129"/>
        <v/>
      </c>
      <c r="E1387" s="53" t="str">
        <f t="shared" si="130"/>
        <v/>
      </c>
      <c r="F1387" s="53" t="str">
        <f t="shared" si="131"/>
        <v/>
      </c>
      <c r="G1387" s="50"/>
      <c r="H1387" s="53">
        <f t="shared" si="126"/>
        <v>0</v>
      </c>
    </row>
    <row r="1388" spans="2:8" ht="12.75" hidden="1" customHeight="1">
      <c r="B1388" s="46" t="str">
        <f t="shared" si="127"/>
        <v/>
      </c>
      <c r="C1388" s="47" t="str">
        <f t="shared" si="128"/>
        <v/>
      </c>
      <c r="D1388" s="52" t="str">
        <f t="shared" si="129"/>
        <v/>
      </c>
      <c r="E1388" s="53" t="str">
        <f t="shared" si="130"/>
        <v/>
      </c>
      <c r="F1388" s="53" t="str">
        <f t="shared" si="131"/>
        <v/>
      </c>
      <c r="G1388" s="50"/>
      <c r="H1388" s="53">
        <f t="shared" si="126"/>
        <v>0</v>
      </c>
    </row>
    <row r="1389" spans="2:8" ht="12.75" hidden="1" customHeight="1">
      <c r="B1389" s="46" t="str">
        <f t="shared" si="127"/>
        <v/>
      </c>
      <c r="C1389" s="47" t="str">
        <f t="shared" si="128"/>
        <v/>
      </c>
      <c r="D1389" s="52" t="str">
        <f t="shared" si="129"/>
        <v/>
      </c>
      <c r="E1389" s="53" t="str">
        <f t="shared" si="130"/>
        <v/>
      </c>
      <c r="F1389" s="53" t="str">
        <f t="shared" si="131"/>
        <v/>
      </c>
      <c r="G1389" s="50"/>
      <c r="H1389" s="53">
        <f t="shared" si="126"/>
        <v>0</v>
      </c>
    </row>
    <row r="1390" spans="2:8" ht="12.75" hidden="1" customHeight="1">
      <c r="B1390" s="46" t="str">
        <f t="shared" si="127"/>
        <v/>
      </c>
      <c r="C1390" s="47" t="str">
        <f t="shared" si="128"/>
        <v/>
      </c>
      <c r="D1390" s="52" t="str">
        <f t="shared" si="129"/>
        <v/>
      </c>
      <c r="E1390" s="53" t="str">
        <f t="shared" si="130"/>
        <v/>
      </c>
      <c r="F1390" s="53" t="str">
        <f t="shared" si="131"/>
        <v/>
      </c>
      <c r="G1390" s="50"/>
      <c r="H1390" s="53">
        <f t="shared" si="126"/>
        <v>0</v>
      </c>
    </row>
    <row r="1391" spans="2:8" ht="12.75" hidden="1" customHeight="1">
      <c r="B1391" s="46" t="str">
        <f t="shared" si="127"/>
        <v/>
      </c>
      <c r="C1391" s="47" t="str">
        <f t="shared" si="128"/>
        <v/>
      </c>
      <c r="D1391" s="52" t="str">
        <f t="shared" si="129"/>
        <v/>
      </c>
      <c r="E1391" s="53" t="str">
        <f t="shared" si="130"/>
        <v/>
      </c>
      <c r="F1391" s="53" t="str">
        <f t="shared" si="131"/>
        <v/>
      </c>
      <c r="G1391" s="50"/>
      <c r="H1391" s="53">
        <f t="shared" si="126"/>
        <v>0</v>
      </c>
    </row>
    <row r="1392" spans="2:8" ht="12.75" hidden="1" customHeight="1">
      <c r="B1392" s="46" t="str">
        <f t="shared" si="127"/>
        <v/>
      </c>
      <c r="C1392" s="47" t="str">
        <f t="shared" si="128"/>
        <v/>
      </c>
      <c r="D1392" s="52" t="str">
        <f t="shared" si="129"/>
        <v/>
      </c>
      <c r="E1392" s="53" t="str">
        <f t="shared" si="130"/>
        <v/>
      </c>
      <c r="F1392" s="53" t="str">
        <f t="shared" si="131"/>
        <v/>
      </c>
      <c r="G1392" s="50"/>
      <c r="H1392" s="53">
        <f t="shared" si="126"/>
        <v>0</v>
      </c>
    </row>
    <row r="1393" spans="2:8" ht="12.75" hidden="1" customHeight="1">
      <c r="B1393" s="46" t="str">
        <f t="shared" si="127"/>
        <v/>
      </c>
      <c r="C1393" s="47" t="str">
        <f t="shared" si="128"/>
        <v/>
      </c>
      <c r="D1393" s="52" t="str">
        <f t="shared" si="129"/>
        <v/>
      </c>
      <c r="E1393" s="53" t="str">
        <f t="shared" si="130"/>
        <v/>
      </c>
      <c r="F1393" s="53" t="str">
        <f t="shared" si="131"/>
        <v/>
      </c>
      <c r="G1393" s="50"/>
      <c r="H1393" s="53">
        <f t="shared" si="126"/>
        <v>0</v>
      </c>
    </row>
    <row r="1394" spans="2:8" ht="12.75" hidden="1" customHeight="1">
      <c r="B1394" s="46" t="str">
        <f t="shared" si="127"/>
        <v/>
      </c>
      <c r="C1394" s="47" t="str">
        <f t="shared" si="128"/>
        <v/>
      </c>
      <c r="D1394" s="52" t="str">
        <f t="shared" si="129"/>
        <v/>
      </c>
      <c r="E1394" s="53" t="str">
        <f t="shared" si="130"/>
        <v/>
      </c>
      <c r="F1394" s="53" t="str">
        <f t="shared" si="131"/>
        <v/>
      </c>
      <c r="G1394" s="50"/>
      <c r="H1394" s="53">
        <f t="shared" si="126"/>
        <v>0</v>
      </c>
    </row>
    <row r="1395" spans="2:8" ht="12.75" hidden="1" customHeight="1">
      <c r="B1395" s="46" t="str">
        <f t="shared" si="127"/>
        <v/>
      </c>
      <c r="C1395" s="47" t="str">
        <f t="shared" si="128"/>
        <v/>
      </c>
      <c r="D1395" s="52" t="str">
        <f t="shared" si="129"/>
        <v/>
      </c>
      <c r="E1395" s="53" t="str">
        <f t="shared" si="130"/>
        <v/>
      </c>
      <c r="F1395" s="53" t="str">
        <f t="shared" si="131"/>
        <v/>
      </c>
      <c r="G1395" s="50"/>
      <c r="H1395" s="53">
        <f t="shared" si="126"/>
        <v>0</v>
      </c>
    </row>
    <row r="1396" spans="2:8" ht="12.75" hidden="1" customHeight="1">
      <c r="B1396" s="46" t="str">
        <f t="shared" si="127"/>
        <v/>
      </c>
      <c r="C1396" s="47" t="str">
        <f t="shared" si="128"/>
        <v/>
      </c>
      <c r="D1396" s="52" t="str">
        <f t="shared" si="129"/>
        <v/>
      </c>
      <c r="E1396" s="53" t="str">
        <f t="shared" si="130"/>
        <v/>
      </c>
      <c r="F1396" s="53" t="str">
        <f t="shared" si="131"/>
        <v/>
      </c>
      <c r="G1396" s="50"/>
      <c r="H1396" s="53">
        <f t="shared" si="126"/>
        <v>0</v>
      </c>
    </row>
    <row r="1397" spans="2:8" ht="12.75" hidden="1" customHeight="1">
      <c r="B1397" s="46" t="str">
        <f t="shared" si="127"/>
        <v/>
      </c>
      <c r="C1397" s="47" t="str">
        <f t="shared" si="128"/>
        <v/>
      </c>
      <c r="D1397" s="52" t="str">
        <f t="shared" si="129"/>
        <v/>
      </c>
      <c r="E1397" s="53" t="str">
        <f t="shared" si="130"/>
        <v/>
      </c>
      <c r="F1397" s="53" t="str">
        <f t="shared" si="131"/>
        <v/>
      </c>
      <c r="G1397" s="50"/>
      <c r="H1397" s="53">
        <f t="shared" si="126"/>
        <v>0</v>
      </c>
    </row>
    <row r="1398" spans="2:8" ht="12.75" hidden="1" customHeight="1">
      <c r="B1398" s="46" t="str">
        <f t="shared" si="127"/>
        <v/>
      </c>
      <c r="C1398" s="47" t="str">
        <f t="shared" si="128"/>
        <v/>
      </c>
      <c r="D1398" s="52" t="str">
        <f t="shared" si="129"/>
        <v/>
      </c>
      <c r="E1398" s="53" t="str">
        <f t="shared" si="130"/>
        <v/>
      </c>
      <c r="F1398" s="53" t="str">
        <f t="shared" si="131"/>
        <v/>
      </c>
      <c r="G1398" s="50"/>
      <c r="H1398" s="53">
        <f t="shared" si="126"/>
        <v>0</v>
      </c>
    </row>
    <row r="1399" spans="2:8" ht="12.75" hidden="1" customHeight="1">
      <c r="B1399" s="46" t="str">
        <f t="shared" si="127"/>
        <v/>
      </c>
      <c r="C1399" s="47" t="str">
        <f t="shared" si="128"/>
        <v/>
      </c>
      <c r="D1399" s="52" t="str">
        <f t="shared" si="129"/>
        <v/>
      </c>
      <c r="E1399" s="53" t="str">
        <f t="shared" si="130"/>
        <v/>
      </c>
      <c r="F1399" s="53" t="str">
        <f t="shared" si="131"/>
        <v/>
      </c>
      <c r="G1399" s="50"/>
      <c r="H1399" s="53">
        <f t="shared" si="126"/>
        <v>0</v>
      </c>
    </row>
    <row r="1400" spans="2:8" ht="12.75" hidden="1" customHeight="1">
      <c r="B1400" s="46" t="str">
        <f t="shared" si="127"/>
        <v/>
      </c>
      <c r="C1400" s="47" t="str">
        <f t="shared" si="128"/>
        <v/>
      </c>
      <c r="D1400" s="52" t="str">
        <f t="shared" si="129"/>
        <v/>
      </c>
      <c r="E1400" s="53" t="str">
        <f t="shared" si="130"/>
        <v/>
      </c>
      <c r="F1400" s="53" t="str">
        <f t="shared" si="131"/>
        <v/>
      </c>
      <c r="G1400" s="50"/>
      <c r="H1400" s="53">
        <f t="shared" si="126"/>
        <v>0</v>
      </c>
    </row>
    <row r="1401" spans="2:8" ht="12.75" hidden="1" customHeight="1">
      <c r="B1401" s="46" t="str">
        <f t="shared" si="127"/>
        <v/>
      </c>
      <c r="C1401" s="47" t="str">
        <f t="shared" si="128"/>
        <v/>
      </c>
      <c r="D1401" s="52" t="str">
        <f t="shared" si="129"/>
        <v/>
      </c>
      <c r="E1401" s="53" t="str">
        <f t="shared" si="130"/>
        <v/>
      </c>
      <c r="F1401" s="53" t="str">
        <f t="shared" si="131"/>
        <v/>
      </c>
      <c r="G1401" s="50"/>
      <c r="H1401" s="53">
        <f t="shared" si="126"/>
        <v>0</v>
      </c>
    </row>
    <row r="1402" spans="2:8" ht="12.75" hidden="1" customHeight="1">
      <c r="B1402" s="46" t="str">
        <f t="shared" si="127"/>
        <v/>
      </c>
      <c r="C1402" s="47" t="str">
        <f t="shared" si="128"/>
        <v/>
      </c>
      <c r="D1402" s="52" t="str">
        <f t="shared" si="129"/>
        <v/>
      </c>
      <c r="E1402" s="53" t="str">
        <f t="shared" si="130"/>
        <v/>
      </c>
      <c r="F1402" s="53" t="str">
        <f t="shared" si="131"/>
        <v/>
      </c>
      <c r="G1402" s="50"/>
      <c r="H1402" s="53">
        <f t="shared" si="126"/>
        <v>0</v>
      </c>
    </row>
    <row r="1403" spans="2:8" ht="12.75" hidden="1" customHeight="1">
      <c r="B1403" s="46" t="str">
        <f t="shared" si="127"/>
        <v/>
      </c>
      <c r="C1403" s="47" t="str">
        <f t="shared" si="128"/>
        <v/>
      </c>
      <c r="D1403" s="52" t="str">
        <f t="shared" si="129"/>
        <v/>
      </c>
      <c r="E1403" s="53" t="str">
        <f t="shared" si="130"/>
        <v/>
      </c>
      <c r="F1403" s="53" t="str">
        <f t="shared" si="131"/>
        <v/>
      </c>
      <c r="G1403" s="50"/>
      <c r="H1403" s="53">
        <f t="shared" si="126"/>
        <v>0</v>
      </c>
    </row>
    <row r="1404" spans="2:8" ht="12.75" hidden="1" customHeight="1">
      <c r="B1404" s="46" t="str">
        <f t="shared" si="127"/>
        <v/>
      </c>
      <c r="C1404" s="47" t="str">
        <f t="shared" si="128"/>
        <v/>
      </c>
      <c r="D1404" s="52" t="str">
        <f t="shared" si="129"/>
        <v/>
      </c>
      <c r="E1404" s="53" t="str">
        <f t="shared" si="130"/>
        <v/>
      </c>
      <c r="F1404" s="53" t="str">
        <f t="shared" si="131"/>
        <v/>
      </c>
      <c r="G1404" s="50"/>
      <c r="H1404" s="53">
        <f t="shared" si="126"/>
        <v>0</v>
      </c>
    </row>
    <row r="1405" spans="2:8" ht="12.75" hidden="1" customHeight="1">
      <c r="B1405" s="46" t="str">
        <f t="shared" si="127"/>
        <v/>
      </c>
      <c r="C1405" s="47" t="str">
        <f t="shared" si="128"/>
        <v/>
      </c>
      <c r="D1405" s="52" t="str">
        <f t="shared" si="129"/>
        <v/>
      </c>
      <c r="E1405" s="53" t="str">
        <f t="shared" si="130"/>
        <v/>
      </c>
      <c r="F1405" s="53" t="str">
        <f t="shared" si="131"/>
        <v/>
      </c>
      <c r="G1405" s="50"/>
      <c r="H1405" s="53">
        <f t="shared" si="126"/>
        <v>0</v>
      </c>
    </row>
    <row r="1406" spans="2:8" ht="12.75" hidden="1" customHeight="1">
      <c r="B1406" s="46" t="str">
        <f t="shared" si="127"/>
        <v/>
      </c>
      <c r="C1406" s="47" t="str">
        <f t="shared" si="128"/>
        <v/>
      </c>
      <c r="D1406" s="52" t="str">
        <f t="shared" si="129"/>
        <v/>
      </c>
      <c r="E1406" s="53" t="str">
        <f t="shared" si="130"/>
        <v/>
      </c>
      <c r="F1406" s="53" t="str">
        <f t="shared" si="131"/>
        <v/>
      </c>
      <c r="G1406" s="50"/>
      <c r="H1406" s="53">
        <f t="shared" si="126"/>
        <v>0</v>
      </c>
    </row>
    <row r="1407" spans="2:8" ht="12.75" hidden="1" customHeight="1">
      <c r="B1407" s="46" t="str">
        <f t="shared" si="127"/>
        <v/>
      </c>
      <c r="C1407" s="47" t="str">
        <f t="shared" si="128"/>
        <v/>
      </c>
      <c r="D1407" s="52" t="str">
        <f t="shared" si="129"/>
        <v/>
      </c>
      <c r="E1407" s="53" t="str">
        <f t="shared" si="130"/>
        <v/>
      </c>
      <c r="F1407" s="53" t="str">
        <f t="shared" si="131"/>
        <v/>
      </c>
      <c r="G1407" s="50"/>
      <c r="H1407" s="53">
        <f t="shared" si="126"/>
        <v>0</v>
      </c>
    </row>
    <row r="1408" spans="2:8" ht="12.75" hidden="1" customHeight="1">
      <c r="B1408" s="46" t="str">
        <f t="shared" si="127"/>
        <v/>
      </c>
      <c r="C1408" s="47" t="str">
        <f t="shared" si="128"/>
        <v/>
      </c>
      <c r="D1408" s="52" t="str">
        <f t="shared" si="129"/>
        <v/>
      </c>
      <c r="E1408" s="53" t="str">
        <f t="shared" si="130"/>
        <v/>
      </c>
      <c r="F1408" s="53" t="str">
        <f t="shared" si="131"/>
        <v/>
      </c>
      <c r="G1408" s="50"/>
      <c r="H1408" s="53">
        <f t="shared" si="126"/>
        <v>0</v>
      </c>
    </row>
    <row r="1409" spans="2:8" ht="12.75" hidden="1" customHeight="1">
      <c r="B1409" s="46" t="str">
        <f t="shared" si="127"/>
        <v/>
      </c>
      <c r="C1409" s="47" t="str">
        <f t="shared" si="128"/>
        <v/>
      </c>
      <c r="D1409" s="52" t="str">
        <f t="shared" si="129"/>
        <v/>
      </c>
      <c r="E1409" s="53" t="str">
        <f t="shared" si="130"/>
        <v/>
      </c>
      <c r="F1409" s="53" t="str">
        <f t="shared" si="131"/>
        <v/>
      </c>
      <c r="G1409" s="50"/>
      <c r="H1409" s="53">
        <f t="shared" si="126"/>
        <v>0</v>
      </c>
    </row>
    <row r="1410" spans="2:8" ht="12.75" hidden="1" customHeight="1">
      <c r="B1410" s="46" t="str">
        <f t="shared" si="127"/>
        <v/>
      </c>
      <c r="C1410" s="47" t="str">
        <f t="shared" si="128"/>
        <v/>
      </c>
      <c r="D1410" s="52" t="str">
        <f t="shared" si="129"/>
        <v/>
      </c>
      <c r="E1410" s="53" t="str">
        <f t="shared" si="130"/>
        <v/>
      </c>
      <c r="F1410" s="53" t="str">
        <f t="shared" si="131"/>
        <v/>
      </c>
      <c r="G1410" s="50"/>
      <c r="H1410" s="53">
        <f t="shared" si="126"/>
        <v>0</v>
      </c>
    </row>
    <row r="1411" spans="2:8" ht="12.75" hidden="1" customHeight="1">
      <c r="B1411" s="46" t="str">
        <f t="shared" si="127"/>
        <v/>
      </c>
      <c r="C1411" s="47" t="str">
        <f t="shared" si="128"/>
        <v/>
      </c>
      <c r="D1411" s="52" t="str">
        <f t="shared" si="129"/>
        <v/>
      </c>
      <c r="E1411" s="53" t="str">
        <f t="shared" si="130"/>
        <v/>
      </c>
      <c r="F1411" s="53" t="str">
        <f t="shared" si="131"/>
        <v/>
      </c>
      <c r="G1411" s="50"/>
      <c r="H1411" s="53">
        <f t="shared" si="126"/>
        <v>0</v>
      </c>
    </row>
    <row r="1412" spans="2:8" ht="12.75" hidden="1" customHeight="1">
      <c r="B1412" s="46" t="str">
        <f t="shared" si="127"/>
        <v/>
      </c>
      <c r="C1412" s="47" t="str">
        <f t="shared" si="128"/>
        <v/>
      </c>
      <c r="D1412" s="52" t="str">
        <f t="shared" si="129"/>
        <v/>
      </c>
      <c r="E1412" s="53" t="str">
        <f t="shared" si="130"/>
        <v/>
      </c>
      <c r="F1412" s="53" t="str">
        <f t="shared" si="131"/>
        <v/>
      </c>
      <c r="G1412" s="50"/>
      <c r="H1412" s="53">
        <f t="shared" si="126"/>
        <v>0</v>
      </c>
    </row>
    <row r="1413" spans="2:8" ht="12.75" hidden="1" customHeight="1">
      <c r="B1413" s="46" t="str">
        <f t="shared" si="127"/>
        <v/>
      </c>
      <c r="C1413" s="47" t="str">
        <f t="shared" si="128"/>
        <v/>
      </c>
      <c r="D1413" s="52" t="str">
        <f t="shared" si="129"/>
        <v/>
      </c>
      <c r="E1413" s="53" t="str">
        <f t="shared" si="130"/>
        <v/>
      </c>
      <c r="F1413" s="53" t="str">
        <f t="shared" si="131"/>
        <v/>
      </c>
      <c r="G1413" s="50"/>
      <c r="H1413" s="53">
        <f t="shared" si="126"/>
        <v>0</v>
      </c>
    </row>
    <row r="1414" spans="2:8" ht="12.75" hidden="1" customHeight="1">
      <c r="B1414" s="46" t="str">
        <f t="shared" si="127"/>
        <v/>
      </c>
      <c r="C1414" s="47" t="str">
        <f t="shared" si="128"/>
        <v/>
      </c>
      <c r="D1414" s="52" t="str">
        <f t="shared" si="129"/>
        <v/>
      </c>
      <c r="E1414" s="53" t="str">
        <f t="shared" si="130"/>
        <v/>
      </c>
      <c r="F1414" s="53" t="str">
        <f t="shared" si="131"/>
        <v/>
      </c>
      <c r="G1414" s="50"/>
      <c r="H1414" s="53">
        <f t="shared" si="126"/>
        <v>0</v>
      </c>
    </row>
    <row r="1415" spans="2:8" ht="12.75" hidden="1" customHeight="1">
      <c r="B1415" s="46" t="str">
        <f t="shared" si="127"/>
        <v/>
      </c>
      <c r="C1415" s="47" t="str">
        <f t="shared" si="128"/>
        <v/>
      </c>
      <c r="D1415" s="52" t="str">
        <f t="shared" si="129"/>
        <v/>
      </c>
      <c r="E1415" s="53" t="str">
        <f t="shared" si="130"/>
        <v/>
      </c>
      <c r="F1415" s="53" t="str">
        <f t="shared" si="131"/>
        <v/>
      </c>
      <c r="G1415" s="50"/>
      <c r="H1415" s="53">
        <f t="shared" si="126"/>
        <v>0</v>
      </c>
    </row>
    <row r="1416" spans="2:8" ht="12.75" hidden="1" customHeight="1">
      <c r="B1416" s="46" t="str">
        <f t="shared" si="127"/>
        <v/>
      </c>
      <c r="C1416" s="47" t="str">
        <f t="shared" si="128"/>
        <v/>
      </c>
      <c r="D1416" s="52" t="str">
        <f t="shared" si="129"/>
        <v/>
      </c>
      <c r="E1416" s="53" t="str">
        <f t="shared" si="130"/>
        <v/>
      </c>
      <c r="F1416" s="53" t="str">
        <f t="shared" si="131"/>
        <v/>
      </c>
      <c r="G1416" s="50"/>
      <c r="H1416" s="53">
        <f t="shared" si="126"/>
        <v>0</v>
      </c>
    </row>
    <row r="1417" spans="2:8" ht="12.75" hidden="1" customHeight="1">
      <c r="B1417" s="46" t="str">
        <f t="shared" si="127"/>
        <v/>
      </c>
      <c r="C1417" s="47" t="str">
        <f t="shared" si="128"/>
        <v/>
      </c>
      <c r="D1417" s="52" t="str">
        <f t="shared" si="129"/>
        <v/>
      </c>
      <c r="E1417" s="53" t="str">
        <f t="shared" si="130"/>
        <v/>
      </c>
      <c r="F1417" s="53" t="str">
        <f t="shared" si="131"/>
        <v/>
      </c>
      <c r="G1417" s="50"/>
      <c r="H1417" s="53">
        <f t="shared" si="126"/>
        <v>0</v>
      </c>
    </row>
    <row r="1418" spans="2:8" ht="12.75" hidden="1" customHeight="1">
      <c r="B1418" s="46" t="str">
        <f t="shared" si="127"/>
        <v/>
      </c>
      <c r="C1418" s="47" t="str">
        <f t="shared" si="128"/>
        <v/>
      </c>
      <c r="D1418" s="52" t="str">
        <f t="shared" si="129"/>
        <v/>
      </c>
      <c r="E1418" s="53" t="str">
        <f t="shared" si="130"/>
        <v/>
      </c>
      <c r="F1418" s="53" t="str">
        <f t="shared" si="131"/>
        <v/>
      </c>
      <c r="G1418" s="50"/>
      <c r="H1418" s="53">
        <f t="shared" si="126"/>
        <v>0</v>
      </c>
    </row>
    <row r="1419" spans="2:8" ht="12.75" hidden="1" customHeight="1">
      <c r="B1419" s="46" t="str">
        <f t="shared" si="127"/>
        <v/>
      </c>
      <c r="C1419" s="47" t="str">
        <f t="shared" si="128"/>
        <v/>
      </c>
      <c r="D1419" s="52" t="str">
        <f t="shared" si="129"/>
        <v/>
      </c>
      <c r="E1419" s="53" t="str">
        <f t="shared" si="130"/>
        <v/>
      </c>
      <c r="F1419" s="53" t="str">
        <f t="shared" si="131"/>
        <v/>
      </c>
      <c r="G1419" s="50"/>
      <c r="H1419" s="53">
        <f t="shared" si="126"/>
        <v>0</v>
      </c>
    </row>
    <row r="1420" spans="2:8" ht="12.75" hidden="1" customHeight="1">
      <c r="B1420" s="46" t="str">
        <f t="shared" si="127"/>
        <v/>
      </c>
      <c r="C1420" s="47" t="str">
        <f t="shared" si="128"/>
        <v/>
      </c>
      <c r="D1420" s="52" t="str">
        <f t="shared" si="129"/>
        <v/>
      </c>
      <c r="E1420" s="53" t="str">
        <f t="shared" si="130"/>
        <v/>
      </c>
      <c r="F1420" s="53" t="str">
        <f t="shared" si="131"/>
        <v/>
      </c>
      <c r="G1420" s="50"/>
      <c r="H1420" s="53">
        <f t="shared" si="126"/>
        <v>0</v>
      </c>
    </row>
    <row r="1421" spans="2:8" ht="12.75" hidden="1" customHeight="1">
      <c r="B1421" s="46" t="str">
        <f t="shared" si="127"/>
        <v/>
      </c>
      <c r="C1421" s="47" t="str">
        <f t="shared" si="128"/>
        <v/>
      </c>
      <c r="D1421" s="52" t="str">
        <f t="shared" si="129"/>
        <v/>
      </c>
      <c r="E1421" s="53" t="str">
        <f t="shared" si="130"/>
        <v/>
      </c>
      <c r="F1421" s="53" t="str">
        <f t="shared" si="131"/>
        <v/>
      </c>
      <c r="G1421" s="50"/>
      <c r="H1421" s="53">
        <f t="shared" si="126"/>
        <v>0</v>
      </c>
    </row>
    <row r="1422" spans="2:8" ht="12.75" hidden="1" customHeight="1">
      <c r="B1422" s="46" t="str">
        <f t="shared" si="127"/>
        <v/>
      </c>
      <c r="C1422" s="47" t="str">
        <f t="shared" si="128"/>
        <v/>
      </c>
      <c r="D1422" s="52" t="str">
        <f t="shared" si="129"/>
        <v/>
      </c>
      <c r="E1422" s="53" t="str">
        <f t="shared" si="130"/>
        <v/>
      </c>
      <c r="F1422" s="53" t="str">
        <f t="shared" si="131"/>
        <v/>
      </c>
      <c r="G1422" s="50"/>
      <c r="H1422" s="53">
        <f t="shared" si="126"/>
        <v>0</v>
      </c>
    </row>
    <row r="1423" spans="2:8" ht="12.75" hidden="1" customHeight="1">
      <c r="B1423" s="46" t="str">
        <f t="shared" si="127"/>
        <v/>
      </c>
      <c r="C1423" s="47" t="str">
        <f t="shared" si="128"/>
        <v/>
      </c>
      <c r="D1423" s="52" t="str">
        <f t="shared" si="129"/>
        <v/>
      </c>
      <c r="E1423" s="53" t="str">
        <f t="shared" si="130"/>
        <v/>
      </c>
      <c r="F1423" s="53" t="str">
        <f t="shared" si="131"/>
        <v/>
      </c>
      <c r="G1423" s="50"/>
      <c r="H1423" s="53">
        <f t="shared" si="126"/>
        <v>0</v>
      </c>
    </row>
    <row r="1424" spans="2:8" ht="12.75" hidden="1" customHeight="1">
      <c r="B1424" s="46" t="str">
        <f t="shared" si="127"/>
        <v/>
      </c>
      <c r="C1424" s="47" t="str">
        <f t="shared" si="128"/>
        <v/>
      </c>
      <c r="D1424" s="52" t="str">
        <f t="shared" si="129"/>
        <v/>
      </c>
      <c r="E1424" s="53" t="str">
        <f t="shared" si="130"/>
        <v/>
      </c>
      <c r="F1424" s="53" t="str">
        <f t="shared" si="131"/>
        <v/>
      </c>
      <c r="G1424" s="50"/>
      <c r="H1424" s="53">
        <f t="shared" si="126"/>
        <v>0</v>
      </c>
    </row>
    <row r="1425" spans="2:8" ht="12.75" hidden="1" customHeight="1">
      <c r="B1425" s="46" t="str">
        <f t="shared" si="127"/>
        <v/>
      </c>
      <c r="C1425" s="47" t="str">
        <f t="shared" si="128"/>
        <v/>
      </c>
      <c r="D1425" s="52" t="str">
        <f t="shared" si="129"/>
        <v/>
      </c>
      <c r="E1425" s="53" t="str">
        <f t="shared" si="130"/>
        <v/>
      </c>
      <c r="F1425" s="53" t="str">
        <f t="shared" si="131"/>
        <v/>
      </c>
      <c r="G1425" s="50"/>
      <c r="H1425" s="53">
        <f t="shared" si="126"/>
        <v>0</v>
      </c>
    </row>
    <row r="1426" spans="2:8" ht="12.75" hidden="1" customHeight="1">
      <c r="B1426" s="46" t="str">
        <f t="shared" si="127"/>
        <v/>
      </c>
      <c r="C1426" s="47" t="str">
        <f t="shared" si="128"/>
        <v/>
      </c>
      <c r="D1426" s="52" t="str">
        <f t="shared" si="129"/>
        <v/>
      </c>
      <c r="E1426" s="53" t="str">
        <f t="shared" si="130"/>
        <v/>
      </c>
      <c r="F1426" s="53" t="str">
        <f t="shared" si="131"/>
        <v/>
      </c>
      <c r="G1426" s="50"/>
      <c r="H1426" s="53">
        <f t="shared" si="126"/>
        <v>0</v>
      </c>
    </row>
    <row r="1427" spans="2:8" ht="12.75" hidden="1" customHeight="1">
      <c r="B1427" s="46" t="str">
        <f t="shared" si="127"/>
        <v/>
      </c>
      <c r="C1427" s="47" t="str">
        <f t="shared" si="128"/>
        <v/>
      </c>
      <c r="D1427" s="52" t="str">
        <f t="shared" si="129"/>
        <v/>
      </c>
      <c r="E1427" s="53" t="str">
        <f t="shared" si="130"/>
        <v/>
      </c>
      <c r="F1427" s="53" t="str">
        <f t="shared" si="131"/>
        <v/>
      </c>
      <c r="G1427" s="50"/>
      <c r="H1427" s="53">
        <f t="shared" si="126"/>
        <v>0</v>
      </c>
    </row>
    <row r="1428" spans="2:8" ht="12.75" hidden="1" customHeight="1">
      <c r="B1428" s="46" t="str">
        <f t="shared" si="127"/>
        <v/>
      </c>
      <c r="C1428" s="47" t="str">
        <f t="shared" si="128"/>
        <v/>
      </c>
      <c r="D1428" s="52" t="str">
        <f t="shared" si="129"/>
        <v/>
      </c>
      <c r="E1428" s="53" t="str">
        <f t="shared" si="130"/>
        <v/>
      </c>
      <c r="F1428" s="53" t="str">
        <f t="shared" si="131"/>
        <v/>
      </c>
      <c r="G1428" s="50"/>
      <c r="H1428" s="53">
        <f t="shared" si="126"/>
        <v>0</v>
      </c>
    </row>
    <row r="1429" spans="2:8" ht="12.75" hidden="1" customHeight="1">
      <c r="B1429" s="46" t="str">
        <f t="shared" si="127"/>
        <v/>
      </c>
      <c r="C1429" s="47" t="str">
        <f t="shared" si="128"/>
        <v/>
      </c>
      <c r="D1429" s="52" t="str">
        <f t="shared" si="129"/>
        <v/>
      </c>
      <c r="E1429" s="53" t="str">
        <f t="shared" si="130"/>
        <v/>
      </c>
      <c r="F1429" s="53" t="str">
        <f t="shared" si="131"/>
        <v/>
      </c>
      <c r="G1429" s="50"/>
      <c r="H1429" s="53">
        <f t="shared" si="126"/>
        <v>0</v>
      </c>
    </row>
    <row r="1430" spans="2:8" ht="12.75" hidden="1" customHeight="1">
      <c r="B1430" s="46" t="str">
        <f t="shared" si="127"/>
        <v/>
      </c>
      <c r="C1430" s="47" t="str">
        <f t="shared" si="128"/>
        <v/>
      </c>
      <c r="D1430" s="52" t="str">
        <f t="shared" si="129"/>
        <v/>
      </c>
      <c r="E1430" s="53" t="str">
        <f t="shared" si="130"/>
        <v/>
      </c>
      <c r="F1430" s="53" t="str">
        <f t="shared" si="131"/>
        <v/>
      </c>
      <c r="G1430" s="50"/>
      <c r="H1430" s="53">
        <f t="shared" si="126"/>
        <v>0</v>
      </c>
    </row>
    <row r="1431" spans="2:8" ht="12.75" hidden="1" customHeight="1">
      <c r="B1431" s="46" t="str">
        <f t="shared" si="127"/>
        <v/>
      </c>
      <c r="C1431" s="47" t="str">
        <f t="shared" si="128"/>
        <v/>
      </c>
      <c r="D1431" s="52" t="str">
        <f t="shared" si="129"/>
        <v/>
      </c>
      <c r="E1431" s="53" t="str">
        <f t="shared" si="130"/>
        <v/>
      </c>
      <c r="F1431" s="53" t="str">
        <f t="shared" si="131"/>
        <v/>
      </c>
      <c r="G1431" s="50"/>
      <c r="H1431" s="53">
        <f t="shared" si="126"/>
        <v>0</v>
      </c>
    </row>
    <row r="1432" spans="2:8" ht="12.75" hidden="1" customHeight="1">
      <c r="B1432" s="46" t="str">
        <f t="shared" si="127"/>
        <v/>
      </c>
      <c r="C1432" s="47" t="str">
        <f t="shared" si="128"/>
        <v/>
      </c>
      <c r="D1432" s="52" t="str">
        <f t="shared" si="129"/>
        <v/>
      </c>
      <c r="E1432" s="53" t="str">
        <f t="shared" si="130"/>
        <v/>
      </c>
      <c r="F1432" s="53" t="str">
        <f t="shared" si="131"/>
        <v/>
      </c>
      <c r="G1432" s="50"/>
      <c r="H1432" s="53">
        <f t="shared" si="126"/>
        <v>0</v>
      </c>
    </row>
    <row r="1433" spans="2:8" ht="12.75" hidden="1" customHeight="1">
      <c r="B1433" s="46" t="str">
        <f t="shared" si="127"/>
        <v/>
      </c>
      <c r="C1433" s="47" t="str">
        <f t="shared" si="128"/>
        <v/>
      </c>
      <c r="D1433" s="52" t="str">
        <f t="shared" si="129"/>
        <v/>
      </c>
      <c r="E1433" s="53" t="str">
        <f t="shared" si="130"/>
        <v/>
      </c>
      <c r="F1433" s="53" t="str">
        <f t="shared" si="131"/>
        <v/>
      </c>
      <c r="G1433" s="50"/>
      <c r="H1433" s="53">
        <f t="shared" ref="H1433:H1496" si="132">IF(B1433="",0,ROUND(H1432-E1433-G1433,2))</f>
        <v>0</v>
      </c>
    </row>
    <row r="1434" spans="2:8" ht="12.75" hidden="1" customHeight="1">
      <c r="B1434" s="46" t="str">
        <f t="shared" ref="B1434:B1497" si="133">IF(B1433&lt;$D$16,IF(H1433&gt;0,B1433+1,""),"")</f>
        <v/>
      </c>
      <c r="C1434" s="47" t="str">
        <f t="shared" ref="C1434:C1497" si="134">IF(B1434="","",IF(B1434&lt;=$D$16,IF(payments_per_year=26,DATE(YEAR(start_date),MONTH(start_date),DAY(start_date)+14*B1434),IF(payments_per_year=52,DATE(YEAR(start_date),MONTH(start_date),DAY(start_date)+7*B1434),DATE(YEAR(start_date),MONTH(start_date)+B1434*12/$D$11,DAY(start_date)))),""))</f>
        <v/>
      </c>
      <c r="D1434" s="52" t="str">
        <f t="shared" ref="D1434:D1497" si="135">IF(C1434="","",IF($D$15+F1434&gt;H1433,ROUND(H1433+F1434,2),$D$15))</f>
        <v/>
      </c>
      <c r="E1434" s="53" t="str">
        <f t="shared" ref="E1434:E1497" si="136">IF(C1434="","",D1434-F1434)</f>
        <v/>
      </c>
      <c r="F1434" s="53" t="str">
        <f t="shared" ref="F1434:F1497" si="137">IF(C1434="","",ROUND(H1433*$D$9/payments_per_year,2))</f>
        <v/>
      </c>
      <c r="G1434" s="50"/>
      <c r="H1434" s="53">
        <f t="shared" si="132"/>
        <v>0</v>
      </c>
    </row>
    <row r="1435" spans="2:8" ht="12.75" hidden="1" customHeight="1">
      <c r="B1435" s="46" t="str">
        <f t="shared" si="133"/>
        <v/>
      </c>
      <c r="C1435" s="47" t="str">
        <f t="shared" si="134"/>
        <v/>
      </c>
      <c r="D1435" s="52" t="str">
        <f t="shared" si="135"/>
        <v/>
      </c>
      <c r="E1435" s="53" t="str">
        <f t="shared" si="136"/>
        <v/>
      </c>
      <c r="F1435" s="53" t="str">
        <f t="shared" si="137"/>
        <v/>
      </c>
      <c r="G1435" s="50"/>
      <c r="H1435" s="53">
        <f t="shared" si="132"/>
        <v>0</v>
      </c>
    </row>
    <row r="1436" spans="2:8" ht="12.75" hidden="1" customHeight="1">
      <c r="B1436" s="46" t="str">
        <f t="shared" si="133"/>
        <v/>
      </c>
      <c r="C1436" s="47" t="str">
        <f t="shared" si="134"/>
        <v/>
      </c>
      <c r="D1436" s="52" t="str">
        <f t="shared" si="135"/>
        <v/>
      </c>
      <c r="E1436" s="53" t="str">
        <f t="shared" si="136"/>
        <v/>
      </c>
      <c r="F1436" s="53" t="str">
        <f t="shared" si="137"/>
        <v/>
      </c>
      <c r="G1436" s="50"/>
      <c r="H1436" s="53">
        <f t="shared" si="132"/>
        <v>0</v>
      </c>
    </row>
    <row r="1437" spans="2:8" ht="12.75" hidden="1" customHeight="1">
      <c r="B1437" s="46" t="str">
        <f t="shared" si="133"/>
        <v/>
      </c>
      <c r="C1437" s="47" t="str">
        <f t="shared" si="134"/>
        <v/>
      </c>
      <c r="D1437" s="52" t="str">
        <f t="shared" si="135"/>
        <v/>
      </c>
      <c r="E1437" s="53" t="str">
        <f t="shared" si="136"/>
        <v/>
      </c>
      <c r="F1437" s="53" t="str">
        <f t="shared" si="137"/>
        <v/>
      </c>
      <c r="G1437" s="50"/>
      <c r="H1437" s="53">
        <f t="shared" si="132"/>
        <v>0</v>
      </c>
    </row>
    <row r="1438" spans="2:8" ht="12.75" hidden="1" customHeight="1">
      <c r="B1438" s="46" t="str">
        <f t="shared" si="133"/>
        <v/>
      </c>
      <c r="C1438" s="47" t="str">
        <f t="shared" si="134"/>
        <v/>
      </c>
      <c r="D1438" s="52" t="str">
        <f t="shared" si="135"/>
        <v/>
      </c>
      <c r="E1438" s="53" t="str">
        <f t="shared" si="136"/>
        <v/>
      </c>
      <c r="F1438" s="53" t="str">
        <f t="shared" si="137"/>
        <v/>
      </c>
      <c r="G1438" s="50"/>
      <c r="H1438" s="53">
        <f t="shared" si="132"/>
        <v>0</v>
      </c>
    </row>
    <row r="1439" spans="2:8" ht="12.75" hidden="1" customHeight="1">
      <c r="B1439" s="46" t="str">
        <f t="shared" si="133"/>
        <v/>
      </c>
      <c r="C1439" s="47" t="str">
        <f t="shared" si="134"/>
        <v/>
      </c>
      <c r="D1439" s="52" t="str">
        <f t="shared" si="135"/>
        <v/>
      </c>
      <c r="E1439" s="53" t="str">
        <f t="shared" si="136"/>
        <v/>
      </c>
      <c r="F1439" s="53" t="str">
        <f t="shared" si="137"/>
        <v/>
      </c>
      <c r="G1439" s="50"/>
      <c r="H1439" s="53">
        <f t="shared" si="132"/>
        <v>0</v>
      </c>
    </row>
    <row r="1440" spans="2:8" ht="12.75" hidden="1" customHeight="1">
      <c r="B1440" s="46" t="str">
        <f t="shared" si="133"/>
        <v/>
      </c>
      <c r="C1440" s="47" t="str">
        <f t="shared" si="134"/>
        <v/>
      </c>
      <c r="D1440" s="52" t="str">
        <f t="shared" si="135"/>
        <v/>
      </c>
      <c r="E1440" s="53" t="str">
        <f t="shared" si="136"/>
        <v/>
      </c>
      <c r="F1440" s="53" t="str">
        <f t="shared" si="137"/>
        <v/>
      </c>
      <c r="G1440" s="50"/>
      <c r="H1440" s="53">
        <f t="shared" si="132"/>
        <v>0</v>
      </c>
    </row>
    <row r="1441" spans="2:8" ht="12.75" hidden="1" customHeight="1">
      <c r="B1441" s="46" t="str">
        <f t="shared" si="133"/>
        <v/>
      </c>
      <c r="C1441" s="47" t="str">
        <f t="shared" si="134"/>
        <v/>
      </c>
      <c r="D1441" s="52" t="str">
        <f t="shared" si="135"/>
        <v/>
      </c>
      <c r="E1441" s="53" t="str">
        <f t="shared" si="136"/>
        <v/>
      </c>
      <c r="F1441" s="53" t="str">
        <f t="shared" si="137"/>
        <v/>
      </c>
      <c r="G1441" s="50"/>
      <c r="H1441" s="53">
        <f t="shared" si="132"/>
        <v>0</v>
      </c>
    </row>
    <row r="1442" spans="2:8" ht="12.75" hidden="1" customHeight="1">
      <c r="B1442" s="46" t="str">
        <f t="shared" si="133"/>
        <v/>
      </c>
      <c r="C1442" s="47" t="str">
        <f t="shared" si="134"/>
        <v/>
      </c>
      <c r="D1442" s="52" t="str">
        <f t="shared" si="135"/>
        <v/>
      </c>
      <c r="E1442" s="53" t="str">
        <f t="shared" si="136"/>
        <v/>
      </c>
      <c r="F1442" s="53" t="str">
        <f t="shared" si="137"/>
        <v/>
      </c>
      <c r="G1442" s="50"/>
      <c r="H1442" s="53">
        <f t="shared" si="132"/>
        <v>0</v>
      </c>
    </row>
    <row r="1443" spans="2:8" ht="12.75" hidden="1" customHeight="1">
      <c r="B1443" s="46" t="str">
        <f t="shared" si="133"/>
        <v/>
      </c>
      <c r="C1443" s="47" t="str">
        <f t="shared" si="134"/>
        <v/>
      </c>
      <c r="D1443" s="52" t="str">
        <f t="shared" si="135"/>
        <v/>
      </c>
      <c r="E1443" s="53" t="str">
        <f t="shared" si="136"/>
        <v/>
      </c>
      <c r="F1443" s="53" t="str">
        <f t="shared" si="137"/>
        <v/>
      </c>
      <c r="G1443" s="50"/>
      <c r="H1443" s="53">
        <f t="shared" si="132"/>
        <v>0</v>
      </c>
    </row>
    <row r="1444" spans="2:8" ht="12.75" hidden="1" customHeight="1">
      <c r="B1444" s="46" t="str">
        <f t="shared" si="133"/>
        <v/>
      </c>
      <c r="C1444" s="47" t="str">
        <f t="shared" si="134"/>
        <v/>
      </c>
      <c r="D1444" s="52" t="str">
        <f t="shared" si="135"/>
        <v/>
      </c>
      <c r="E1444" s="53" t="str">
        <f t="shared" si="136"/>
        <v/>
      </c>
      <c r="F1444" s="53" t="str">
        <f t="shared" si="137"/>
        <v/>
      </c>
      <c r="G1444" s="50"/>
      <c r="H1444" s="53">
        <f t="shared" si="132"/>
        <v>0</v>
      </c>
    </row>
    <row r="1445" spans="2:8" ht="12.75" hidden="1" customHeight="1">
      <c r="B1445" s="46" t="str">
        <f t="shared" si="133"/>
        <v/>
      </c>
      <c r="C1445" s="47" t="str">
        <f t="shared" si="134"/>
        <v/>
      </c>
      <c r="D1445" s="52" t="str">
        <f t="shared" si="135"/>
        <v/>
      </c>
      <c r="E1445" s="53" t="str">
        <f t="shared" si="136"/>
        <v/>
      </c>
      <c r="F1445" s="53" t="str">
        <f t="shared" si="137"/>
        <v/>
      </c>
      <c r="G1445" s="50"/>
      <c r="H1445" s="53">
        <f t="shared" si="132"/>
        <v>0</v>
      </c>
    </row>
    <row r="1446" spans="2:8" ht="12.75" hidden="1" customHeight="1">
      <c r="B1446" s="46" t="str">
        <f t="shared" si="133"/>
        <v/>
      </c>
      <c r="C1446" s="47" t="str">
        <f t="shared" si="134"/>
        <v/>
      </c>
      <c r="D1446" s="52" t="str">
        <f t="shared" si="135"/>
        <v/>
      </c>
      <c r="E1446" s="53" t="str">
        <f t="shared" si="136"/>
        <v/>
      </c>
      <c r="F1446" s="53" t="str">
        <f t="shared" si="137"/>
        <v/>
      </c>
      <c r="G1446" s="50"/>
      <c r="H1446" s="53">
        <f t="shared" si="132"/>
        <v>0</v>
      </c>
    </row>
    <row r="1447" spans="2:8" ht="12.75" hidden="1" customHeight="1">
      <c r="B1447" s="46" t="str">
        <f t="shared" si="133"/>
        <v/>
      </c>
      <c r="C1447" s="47" t="str">
        <f t="shared" si="134"/>
        <v/>
      </c>
      <c r="D1447" s="52" t="str">
        <f t="shared" si="135"/>
        <v/>
      </c>
      <c r="E1447" s="53" t="str">
        <f t="shared" si="136"/>
        <v/>
      </c>
      <c r="F1447" s="53" t="str">
        <f t="shared" si="137"/>
        <v/>
      </c>
      <c r="G1447" s="50"/>
      <c r="H1447" s="53">
        <f t="shared" si="132"/>
        <v>0</v>
      </c>
    </row>
    <row r="1448" spans="2:8" ht="12.75" hidden="1" customHeight="1">
      <c r="B1448" s="46" t="str">
        <f t="shared" si="133"/>
        <v/>
      </c>
      <c r="C1448" s="47" t="str">
        <f t="shared" si="134"/>
        <v/>
      </c>
      <c r="D1448" s="52" t="str">
        <f t="shared" si="135"/>
        <v/>
      </c>
      <c r="E1448" s="53" t="str">
        <f t="shared" si="136"/>
        <v/>
      </c>
      <c r="F1448" s="53" t="str">
        <f t="shared" si="137"/>
        <v/>
      </c>
      <c r="G1448" s="50"/>
      <c r="H1448" s="53">
        <f t="shared" si="132"/>
        <v>0</v>
      </c>
    </row>
    <row r="1449" spans="2:8" ht="12.75" hidden="1" customHeight="1">
      <c r="B1449" s="46" t="str">
        <f t="shared" si="133"/>
        <v/>
      </c>
      <c r="C1449" s="47" t="str">
        <f t="shared" si="134"/>
        <v/>
      </c>
      <c r="D1449" s="52" t="str">
        <f t="shared" si="135"/>
        <v/>
      </c>
      <c r="E1449" s="53" t="str">
        <f t="shared" si="136"/>
        <v/>
      </c>
      <c r="F1449" s="53" t="str">
        <f t="shared" si="137"/>
        <v/>
      </c>
      <c r="G1449" s="50"/>
      <c r="H1449" s="53">
        <f t="shared" si="132"/>
        <v>0</v>
      </c>
    </row>
    <row r="1450" spans="2:8" ht="12.75" hidden="1" customHeight="1">
      <c r="B1450" s="46" t="str">
        <f t="shared" si="133"/>
        <v/>
      </c>
      <c r="C1450" s="47" t="str">
        <f t="shared" si="134"/>
        <v/>
      </c>
      <c r="D1450" s="52" t="str">
        <f t="shared" si="135"/>
        <v/>
      </c>
      <c r="E1450" s="53" t="str">
        <f t="shared" si="136"/>
        <v/>
      </c>
      <c r="F1450" s="53" t="str">
        <f t="shared" si="137"/>
        <v/>
      </c>
      <c r="G1450" s="50"/>
      <c r="H1450" s="53">
        <f t="shared" si="132"/>
        <v>0</v>
      </c>
    </row>
    <row r="1451" spans="2:8" ht="12.75" hidden="1" customHeight="1">
      <c r="B1451" s="46" t="str">
        <f t="shared" si="133"/>
        <v/>
      </c>
      <c r="C1451" s="47" t="str">
        <f t="shared" si="134"/>
        <v/>
      </c>
      <c r="D1451" s="52" t="str">
        <f t="shared" si="135"/>
        <v/>
      </c>
      <c r="E1451" s="53" t="str">
        <f t="shared" si="136"/>
        <v/>
      </c>
      <c r="F1451" s="53" t="str">
        <f t="shared" si="137"/>
        <v/>
      </c>
      <c r="G1451" s="50"/>
      <c r="H1451" s="53">
        <f t="shared" si="132"/>
        <v>0</v>
      </c>
    </row>
    <row r="1452" spans="2:8" ht="12.75" hidden="1" customHeight="1">
      <c r="B1452" s="46" t="str">
        <f t="shared" si="133"/>
        <v/>
      </c>
      <c r="C1452" s="47" t="str">
        <f t="shared" si="134"/>
        <v/>
      </c>
      <c r="D1452" s="52" t="str">
        <f t="shared" si="135"/>
        <v/>
      </c>
      <c r="E1452" s="53" t="str">
        <f t="shared" si="136"/>
        <v/>
      </c>
      <c r="F1452" s="53" t="str">
        <f t="shared" si="137"/>
        <v/>
      </c>
      <c r="G1452" s="50"/>
      <c r="H1452" s="53">
        <f t="shared" si="132"/>
        <v>0</v>
      </c>
    </row>
    <row r="1453" spans="2:8" ht="12.75" hidden="1" customHeight="1">
      <c r="B1453" s="46" t="str">
        <f t="shared" si="133"/>
        <v/>
      </c>
      <c r="C1453" s="47" t="str">
        <f t="shared" si="134"/>
        <v/>
      </c>
      <c r="D1453" s="52" t="str">
        <f t="shared" si="135"/>
        <v/>
      </c>
      <c r="E1453" s="53" t="str">
        <f t="shared" si="136"/>
        <v/>
      </c>
      <c r="F1453" s="53" t="str">
        <f t="shared" si="137"/>
        <v/>
      </c>
      <c r="G1453" s="50"/>
      <c r="H1453" s="53">
        <f t="shared" si="132"/>
        <v>0</v>
      </c>
    </row>
    <row r="1454" spans="2:8" ht="12.75" hidden="1" customHeight="1">
      <c r="B1454" s="46" t="str">
        <f t="shared" si="133"/>
        <v/>
      </c>
      <c r="C1454" s="47" t="str">
        <f t="shared" si="134"/>
        <v/>
      </c>
      <c r="D1454" s="52" t="str">
        <f t="shared" si="135"/>
        <v/>
      </c>
      <c r="E1454" s="53" t="str">
        <f t="shared" si="136"/>
        <v/>
      </c>
      <c r="F1454" s="53" t="str">
        <f t="shared" si="137"/>
        <v/>
      </c>
      <c r="G1454" s="50"/>
      <c r="H1454" s="53">
        <f t="shared" si="132"/>
        <v>0</v>
      </c>
    </row>
    <row r="1455" spans="2:8" ht="12.75" hidden="1" customHeight="1">
      <c r="B1455" s="46" t="str">
        <f t="shared" si="133"/>
        <v/>
      </c>
      <c r="C1455" s="47" t="str">
        <f t="shared" si="134"/>
        <v/>
      </c>
      <c r="D1455" s="52" t="str">
        <f t="shared" si="135"/>
        <v/>
      </c>
      <c r="E1455" s="53" t="str">
        <f t="shared" si="136"/>
        <v/>
      </c>
      <c r="F1455" s="53" t="str">
        <f t="shared" si="137"/>
        <v/>
      </c>
      <c r="G1455" s="50"/>
      <c r="H1455" s="53">
        <f t="shared" si="132"/>
        <v>0</v>
      </c>
    </row>
    <row r="1456" spans="2:8" ht="12.75" hidden="1" customHeight="1">
      <c r="B1456" s="46" t="str">
        <f t="shared" si="133"/>
        <v/>
      </c>
      <c r="C1456" s="47" t="str">
        <f t="shared" si="134"/>
        <v/>
      </c>
      <c r="D1456" s="52" t="str">
        <f t="shared" si="135"/>
        <v/>
      </c>
      <c r="E1456" s="53" t="str">
        <f t="shared" si="136"/>
        <v/>
      </c>
      <c r="F1456" s="53" t="str">
        <f t="shared" si="137"/>
        <v/>
      </c>
      <c r="G1456" s="50"/>
      <c r="H1456" s="53">
        <f t="shared" si="132"/>
        <v>0</v>
      </c>
    </row>
    <row r="1457" spans="2:8" ht="12.75" hidden="1" customHeight="1">
      <c r="B1457" s="46" t="str">
        <f t="shared" si="133"/>
        <v/>
      </c>
      <c r="C1457" s="47" t="str">
        <f t="shared" si="134"/>
        <v/>
      </c>
      <c r="D1457" s="52" t="str">
        <f t="shared" si="135"/>
        <v/>
      </c>
      <c r="E1457" s="53" t="str">
        <f t="shared" si="136"/>
        <v/>
      </c>
      <c r="F1457" s="53" t="str">
        <f t="shared" si="137"/>
        <v/>
      </c>
      <c r="G1457" s="50"/>
      <c r="H1457" s="53">
        <f t="shared" si="132"/>
        <v>0</v>
      </c>
    </row>
    <row r="1458" spans="2:8" ht="12.75" hidden="1" customHeight="1">
      <c r="B1458" s="46" t="str">
        <f t="shared" si="133"/>
        <v/>
      </c>
      <c r="C1458" s="47" t="str">
        <f t="shared" si="134"/>
        <v/>
      </c>
      <c r="D1458" s="52" t="str">
        <f t="shared" si="135"/>
        <v/>
      </c>
      <c r="E1458" s="53" t="str">
        <f t="shared" si="136"/>
        <v/>
      </c>
      <c r="F1458" s="53" t="str">
        <f t="shared" si="137"/>
        <v/>
      </c>
      <c r="G1458" s="50"/>
      <c r="H1458" s="53">
        <f t="shared" si="132"/>
        <v>0</v>
      </c>
    </row>
    <row r="1459" spans="2:8" ht="12.75" hidden="1" customHeight="1">
      <c r="B1459" s="46" t="str">
        <f t="shared" si="133"/>
        <v/>
      </c>
      <c r="C1459" s="47" t="str">
        <f t="shared" si="134"/>
        <v/>
      </c>
      <c r="D1459" s="52" t="str">
        <f t="shared" si="135"/>
        <v/>
      </c>
      <c r="E1459" s="53" t="str">
        <f t="shared" si="136"/>
        <v/>
      </c>
      <c r="F1459" s="53" t="str">
        <f t="shared" si="137"/>
        <v/>
      </c>
      <c r="G1459" s="50"/>
      <c r="H1459" s="53">
        <f t="shared" si="132"/>
        <v>0</v>
      </c>
    </row>
    <row r="1460" spans="2:8" ht="12.75" hidden="1" customHeight="1">
      <c r="B1460" s="46" t="str">
        <f t="shared" si="133"/>
        <v/>
      </c>
      <c r="C1460" s="47" t="str">
        <f t="shared" si="134"/>
        <v/>
      </c>
      <c r="D1460" s="52" t="str">
        <f t="shared" si="135"/>
        <v/>
      </c>
      <c r="E1460" s="53" t="str">
        <f t="shared" si="136"/>
        <v/>
      </c>
      <c r="F1460" s="53" t="str">
        <f t="shared" si="137"/>
        <v/>
      </c>
      <c r="G1460" s="50"/>
      <c r="H1460" s="53">
        <f t="shared" si="132"/>
        <v>0</v>
      </c>
    </row>
    <row r="1461" spans="2:8" ht="12.75" hidden="1" customHeight="1">
      <c r="B1461" s="46" t="str">
        <f t="shared" si="133"/>
        <v/>
      </c>
      <c r="C1461" s="47" t="str">
        <f t="shared" si="134"/>
        <v/>
      </c>
      <c r="D1461" s="52" t="str">
        <f t="shared" si="135"/>
        <v/>
      </c>
      <c r="E1461" s="53" t="str">
        <f t="shared" si="136"/>
        <v/>
      </c>
      <c r="F1461" s="53" t="str">
        <f t="shared" si="137"/>
        <v/>
      </c>
      <c r="G1461" s="50"/>
      <c r="H1461" s="53">
        <f t="shared" si="132"/>
        <v>0</v>
      </c>
    </row>
    <row r="1462" spans="2:8" ht="12.75" hidden="1" customHeight="1">
      <c r="B1462" s="46" t="str">
        <f t="shared" si="133"/>
        <v/>
      </c>
      <c r="C1462" s="47" t="str">
        <f t="shared" si="134"/>
        <v/>
      </c>
      <c r="D1462" s="52" t="str">
        <f t="shared" si="135"/>
        <v/>
      </c>
      <c r="E1462" s="53" t="str">
        <f t="shared" si="136"/>
        <v/>
      </c>
      <c r="F1462" s="53" t="str">
        <f t="shared" si="137"/>
        <v/>
      </c>
      <c r="G1462" s="50"/>
      <c r="H1462" s="53">
        <f t="shared" si="132"/>
        <v>0</v>
      </c>
    </row>
    <row r="1463" spans="2:8" ht="12.75" hidden="1" customHeight="1">
      <c r="B1463" s="46" t="str">
        <f t="shared" si="133"/>
        <v/>
      </c>
      <c r="C1463" s="47" t="str">
        <f t="shared" si="134"/>
        <v/>
      </c>
      <c r="D1463" s="52" t="str">
        <f t="shared" si="135"/>
        <v/>
      </c>
      <c r="E1463" s="53" t="str">
        <f t="shared" si="136"/>
        <v/>
      </c>
      <c r="F1463" s="53" t="str">
        <f t="shared" si="137"/>
        <v/>
      </c>
      <c r="G1463" s="50"/>
      <c r="H1463" s="53">
        <f t="shared" si="132"/>
        <v>0</v>
      </c>
    </row>
    <row r="1464" spans="2:8" ht="12.75" hidden="1" customHeight="1">
      <c r="B1464" s="46" t="str">
        <f t="shared" si="133"/>
        <v/>
      </c>
      <c r="C1464" s="47" t="str">
        <f t="shared" si="134"/>
        <v/>
      </c>
      <c r="D1464" s="52" t="str">
        <f t="shared" si="135"/>
        <v/>
      </c>
      <c r="E1464" s="53" t="str">
        <f t="shared" si="136"/>
        <v/>
      </c>
      <c r="F1464" s="53" t="str">
        <f t="shared" si="137"/>
        <v/>
      </c>
      <c r="G1464" s="50"/>
      <c r="H1464" s="53">
        <f t="shared" si="132"/>
        <v>0</v>
      </c>
    </row>
    <row r="1465" spans="2:8" ht="12.75" hidden="1" customHeight="1">
      <c r="B1465" s="46" t="str">
        <f t="shared" si="133"/>
        <v/>
      </c>
      <c r="C1465" s="47" t="str">
        <f t="shared" si="134"/>
        <v/>
      </c>
      <c r="D1465" s="52" t="str">
        <f t="shared" si="135"/>
        <v/>
      </c>
      <c r="E1465" s="53" t="str">
        <f t="shared" si="136"/>
        <v/>
      </c>
      <c r="F1465" s="53" t="str">
        <f t="shared" si="137"/>
        <v/>
      </c>
      <c r="G1465" s="50"/>
      <c r="H1465" s="53">
        <f t="shared" si="132"/>
        <v>0</v>
      </c>
    </row>
    <row r="1466" spans="2:8" ht="12.75" hidden="1" customHeight="1">
      <c r="B1466" s="46" t="str">
        <f t="shared" si="133"/>
        <v/>
      </c>
      <c r="C1466" s="47" t="str">
        <f t="shared" si="134"/>
        <v/>
      </c>
      <c r="D1466" s="52" t="str">
        <f t="shared" si="135"/>
        <v/>
      </c>
      <c r="E1466" s="53" t="str">
        <f t="shared" si="136"/>
        <v/>
      </c>
      <c r="F1466" s="53" t="str">
        <f t="shared" si="137"/>
        <v/>
      </c>
      <c r="G1466" s="50"/>
      <c r="H1466" s="53">
        <f t="shared" si="132"/>
        <v>0</v>
      </c>
    </row>
    <row r="1467" spans="2:8" ht="12.75" hidden="1" customHeight="1">
      <c r="B1467" s="46" t="str">
        <f t="shared" si="133"/>
        <v/>
      </c>
      <c r="C1467" s="47" t="str">
        <f t="shared" si="134"/>
        <v/>
      </c>
      <c r="D1467" s="52" t="str">
        <f t="shared" si="135"/>
        <v/>
      </c>
      <c r="E1467" s="53" t="str">
        <f t="shared" si="136"/>
        <v/>
      </c>
      <c r="F1467" s="53" t="str">
        <f t="shared" si="137"/>
        <v/>
      </c>
      <c r="G1467" s="50"/>
      <c r="H1467" s="53">
        <f t="shared" si="132"/>
        <v>0</v>
      </c>
    </row>
    <row r="1468" spans="2:8" ht="12.75" hidden="1" customHeight="1">
      <c r="B1468" s="46" t="str">
        <f t="shared" si="133"/>
        <v/>
      </c>
      <c r="C1468" s="47" t="str">
        <f t="shared" si="134"/>
        <v/>
      </c>
      <c r="D1468" s="52" t="str">
        <f t="shared" si="135"/>
        <v/>
      </c>
      <c r="E1468" s="53" t="str">
        <f t="shared" si="136"/>
        <v/>
      </c>
      <c r="F1468" s="53" t="str">
        <f t="shared" si="137"/>
        <v/>
      </c>
      <c r="G1468" s="50"/>
      <c r="H1468" s="53">
        <f t="shared" si="132"/>
        <v>0</v>
      </c>
    </row>
    <row r="1469" spans="2:8" ht="12.75" hidden="1" customHeight="1">
      <c r="B1469" s="46" t="str">
        <f t="shared" si="133"/>
        <v/>
      </c>
      <c r="C1469" s="47" t="str">
        <f t="shared" si="134"/>
        <v/>
      </c>
      <c r="D1469" s="52" t="str">
        <f t="shared" si="135"/>
        <v/>
      </c>
      <c r="E1469" s="53" t="str">
        <f t="shared" si="136"/>
        <v/>
      </c>
      <c r="F1469" s="53" t="str">
        <f t="shared" si="137"/>
        <v/>
      </c>
      <c r="G1469" s="50"/>
      <c r="H1469" s="53">
        <f t="shared" si="132"/>
        <v>0</v>
      </c>
    </row>
    <row r="1470" spans="2:8" ht="12.75" hidden="1" customHeight="1">
      <c r="B1470" s="46" t="str">
        <f t="shared" si="133"/>
        <v/>
      </c>
      <c r="C1470" s="47" t="str">
        <f t="shared" si="134"/>
        <v/>
      </c>
      <c r="D1470" s="52" t="str">
        <f t="shared" si="135"/>
        <v/>
      </c>
      <c r="E1470" s="53" t="str">
        <f t="shared" si="136"/>
        <v/>
      </c>
      <c r="F1470" s="53" t="str">
        <f t="shared" si="137"/>
        <v/>
      </c>
      <c r="G1470" s="50"/>
      <c r="H1470" s="53">
        <f t="shared" si="132"/>
        <v>0</v>
      </c>
    </row>
    <row r="1471" spans="2:8" ht="12.75" hidden="1" customHeight="1">
      <c r="B1471" s="46" t="str">
        <f t="shared" si="133"/>
        <v/>
      </c>
      <c r="C1471" s="47" t="str">
        <f t="shared" si="134"/>
        <v/>
      </c>
      <c r="D1471" s="52" t="str">
        <f t="shared" si="135"/>
        <v/>
      </c>
      <c r="E1471" s="53" t="str">
        <f t="shared" si="136"/>
        <v/>
      </c>
      <c r="F1471" s="53" t="str">
        <f t="shared" si="137"/>
        <v/>
      </c>
      <c r="G1471" s="50"/>
      <c r="H1471" s="53">
        <f t="shared" si="132"/>
        <v>0</v>
      </c>
    </row>
    <row r="1472" spans="2:8" ht="12.75" hidden="1" customHeight="1">
      <c r="B1472" s="46" t="str">
        <f t="shared" si="133"/>
        <v/>
      </c>
      <c r="C1472" s="47" t="str">
        <f t="shared" si="134"/>
        <v/>
      </c>
      <c r="D1472" s="52" t="str">
        <f t="shared" si="135"/>
        <v/>
      </c>
      <c r="E1472" s="53" t="str">
        <f t="shared" si="136"/>
        <v/>
      </c>
      <c r="F1472" s="53" t="str">
        <f t="shared" si="137"/>
        <v/>
      </c>
      <c r="G1472" s="50"/>
      <c r="H1472" s="53">
        <f t="shared" si="132"/>
        <v>0</v>
      </c>
    </row>
    <row r="1473" spans="2:8" ht="12.75" hidden="1" customHeight="1">
      <c r="B1473" s="46" t="str">
        <f t="shared" si="133"/>
        <v/>
      </c>
      <c r="C1473" s="47" t="str">
        <f t="shared" si="134"/>
        <v/>
      </c>
      <c r="D1473" s="52" t="str">
        <f t="shared" si="135"/>
        <v/>
      </c>
      <c r="E1473" s="53" t="str">
        <f t="shared" si="136"/>
        <v/>
      </c>
      <c r="F1473" s="53" t="str">
        <f t="shared" si="137"/>
        <v/>
      </c>
      <c r="G1473" s="50"/>
      <c r="H1473" s="53">
        <f t="shared" si="132"/>
        <v>0</v>
      </c>
    </row>
    <row r="1474" spans="2:8" ht="12.75" hidden="1" customHeight="1">
      <c r="B1474" s="46" t="str">
        <f t="shared" si="133"/>
        <v/>
      </c>
      <c r="C1474" s="47" t="str">
        <f t="shared" si="134"/>
        <v/>
      </c>
      <c r="D1474" s="52" t="str">
        <f t="shared" si="135"/>
        <v/>
      </c>
      <c r="E1474" s="53" t="str">
        <f t="shared" si="136"/>
        <v/>
      </c>
      <c r="F1474" s="53" t="str">
        <f t="shared" si="137"/>
        <v/>
      </c>
      <c r="G1474" s="50"/>
      <c r="H1474" s="53">
        <f t="shared" si="132"/>
        <v>0</v>
      </c>
    </row>
    <row r="1475" spans="2:8" ht="12.75" hidden="1" customHeight="1">
      <c r="B1475" s="46" t="str">
        <f t="shared" si="133"/>
        <v/>
      </c>
      <c r="C1475" s="47" t="str">
        <f t="shared" si="134"/>
        <v/>
      </c>
      <c r="D1475" s="52" t="str">
        <f t="shared" si="135"/>
        <v/>
      </c>
      <c r="E1475" s="53" t="str">
        <f t="shared" si="136"/>
        <v/>
      </c>
      <c r="F1475" s="53" t="str">
        <f t="shared" si="137"/>
        <v/>
      </c>
      <c r="G1475" s="50"/>
      <c r="H1475" s="53">
        <f t="shared" si="132"/>
        <v>0</v>
      </c>
    </row>
    <row r="1476" spans="2:8" ht="12.75" hidden="1" customHeight="1">
      <c r="B1476" s="46" t="str">
        <f t="shared" si="133"/>
        <v/>
      </c>
      <c r="C1476" s="47" t="str">
        <f t="shared" si="134"/>
        <v/>
      </c>
      <c r="D1476" s="52" t="str">
        <f t="shared" si="135"/>
        <v/>
      </c>
      <c r="E1476" s="53" t="str">
        <f t="shared" si="136"/>
        <v/>
      </c>
      <c r="F1476" s="53" t="str">
        <f t="shared" si="137"/>
        <v/>
      </c>
      <c r="G1476" s="50"/>
      <c r="H1476" s="53">
        <f t="shared" si="132"/>
        <v>0</v>
      </c>
    </row>
    <row r="1477" spans="2:8" ht="12.75" hidden="1" customHeight="1">
      <c r="B1477" s="46" t="str">
        <f t="shared" si="133"/>
        <v/>
      </c>
      <c r="C1477" s="47" t="str">
        <f t="shared" si="134"/>
        <v/>
      </c>
      <c r="D1477" s="52" t="str">
        <f t="shared" si="135"/>
        <v/>
      </c>
      <c r="E1477" s="53" t="str">
        <f t="shared" si="136"/>
        <v/>
      </c>
      <c r="F1477" s="53" t="str">
        <f t="shared" si="137"/>
        <v/>
      </c>
      <c r="G1477" s="50"/>
      <c r="H1477" s="53">
        <f t="shared" si="132"/>
        <v>0</v>
      </c>
    </row>
    <row r="1478" spans="2:8" ht="12.75" hidden="1" customHeight="1">
      <c r="B1478" s="46" t="str">
        <f t="shared" si="133"/>
        <v/>
      </c>
      <c r="C1478" s="47" t="str">
        <f t="shared" si="134"/>
        <v/>
      </c>
      <c r="D1478" s="52" t="str">
        <f t="shared" si="135"/>
        <v/>
      </c>
      <c r="E1478" s="53" t="str">
        <f t="shared" si="136"/>
        <v/>
      </c>
      <c r="F1478" s="53" t="str">
        <f t="shared" si="137"/>
        <v/>
      </c>
      <c r="G1478" s="50"/>
      <c r="H1478" s="53">
        <f t="shared" si="132"/>
        <v>0</v>
      </c>
    </row>
    <row r="1479" spans="2:8" ht="12.75" hidden="1" customHeight="1">
      <c r="B1479" s="46" t="str">
        <f t="shared" si="133"/>
        <v/>
      </c>
      <c r="C1479" s="47" t="str">
        <f t="shared" si="134"/>
        <v/>
      </c>
      <c r="D1479" s="52" t="str">
        <f t="shared" si="135"/>
        <v/>
      </c>
      <c r="E1479" s="53" t="str">
        <f t="shared" si="136"/>
        <v/>
      </c>
      <c r="F1479" s="53" t="str">
        <f t="shared" si="137"/>
        <v/>
      </c>
      <c r="G1479" s="50"/>
      <c r="H1479" s="53">
        <f t="shared" si="132"/>
        <v>0</v>
      </c>
    </row>
    <row r="1480" spans="2:8" ht="12.75" hidden="1" customHeight="1">
      <c r="B1480" s="46" t="str">
        <f t="shared" si="133"/>
        <v/>
      </c>
      <c r="C1480" s="47" t="str">
        <f t="shared" si="134"/>
        <v/>
      </c>
      <c r="D1480" s="52" t="str">
        <f t="shared" si="135"/>
        <v/>
      </c>
      <c r="E1480" s="53" t="str">
        <f t="shared" si="136"/>
        <v/>
      </c>
      <c r="F1480" s="53" t="str">
        <f t="shared" si="137"/>
        <v/>
      </c>
      <c r="G1480" s="50"/>
      <c r="H1480" s="53">
        <f t="shared" si="132"/>
        <v>0</v>
      </c>
    </row>
    <row r="1481" spans="2:8" ht="12.75" hidden="1" customHeight="1">
      <c r="B1481" s="46" t="str">
        <f t="shared" si="133"/>
        <v/>
      </c>
      <c r="C1481" s="47" t="str">
        <f t="shared" si="134"/>
        <v/>
      </c>
      <c r="D1481" s="52" t="str">
        <f t="shared" si="135"/>
        <v/>
      </c>
      <c r="E1481" s="53" t="str">
        <f t="shared" si="136"/>
        <v/>
      </c>
      <c r="F1481" s="53" t="str">
        <f t="shared" si="137"/>
        <v/>
      </c>
      <c r="G1481" s="50"/>
      <c r="H1481" s="53">
        <f t="shared" si="132"/>
        <v>0</v>
      </c>
    </row>
    <row r="1482" spans="2:8" ht="12.75" hidden="1" customHeight="1">
      <c r="B1482" s="46" t="str">
        <f t="shared" si="133"/>
        <v/>
      </c>
      <c r="C1482" s="47" t="str">
        <f t="shared" si="134"/>
        <v/>
      </c>
      <c r="D1482" s="52" t="str">
        <f t="shared" si="135"/>
        <v/>
      </c>
      <c r="E1482" s="53" t="str">
        <f t="shared" si="136"/>
        <v/>
      </c>
      <c r="F1482" s="53" t="str">
        <f t="shared" si="137"/>
        <v/>
      </c>
      <c r="G1482" s="50"/>
      <c r="H1482" s="53">
        <f t="shared" si="132"/>
        <v>0</v>
      </c>
    </row>
    <row r="1483" spans="2:8" ht="12.75" hidden="1" customHeight="1">
      <c r="B1483" s="46" t="str">
        <f t="shared" si="133"/>
        <v/>
      </c>
      <c r="C1483" s="47" t="str">
        <f t="shared" si="134"/>
        <v/>
      </c>
      <c r="D1483" s="52" t="str">
        <f t="shared" si="135"/>
        <v/>
      </c>
      <c r="E1483" s="53" t="str">
        <f t="shared" si="136"/>
        <v/>
      </c>
      <c r="F1483" s="53" t="str">
        <f t="shared" si="137"/>
        <v/>
      </c>
      <c r="G1483" s="50"/>
      <c r="H1483" s="53">
        <f t="shared" si="132"/>
        <v>0</v>
      </c>
    </row>
    <row r="1484" spans="2:8" ht="12.75" hidden="1" customHeight="1">
      <c r="B1484" s="46" t="str">
        <f t="shared" si="133"/>
        <v/>
      </c>
      <c r="C1484" s="47" t="str">
        <f t="shared" si="134"/>
        <v/>
      </c>
      <c r="D1484" s="52" t="str">
        <f t="shared" si="135"/>
        <v/>
      </c>
      <c r="E1484" s="53" t="str">
        <f t="shared" si="136"/>
        <v/>
      </c>
      <c r="F1484" s="53" t="str">
        <f t="shared" si="137"/>
        <v/>
      </c>
      <c r="G1484" s="50"/>
      <c r="H1484" s="53">
        <f t="shared" si="132"/>
        <v>0</v>
      </c>
    </row>
    <row r="1485" spans="2:8" ht="12.75" hidden="1" customHeight="1">
      <c r="B1485" s="46" t="str">
        <f t="shared" si="133"/>
        <v/>
      </c>
      <c r="C1485" s="47" t="str">
        <f t="shared" si="134"/>
        <v/>
      </c>
      <c r="D1485" s="52" t="str">
        <f t="shared" si="135"/>
        <v/>
      </c>
      <c r="E1485" s="53" t="str">
        <f t="shared" si="136"/>
        <v/>
      </c>
      <c r="F1485" s="53" t="str">
        <f t="shared" si="137"/>
        <v/>
      </c>
      <c r="G1485" s="50"/>
      <c r="H1485" s="53">
        <f t="shared" si="132"/>
        <v>0</v>
      </c>
    </row>
    <row r="1486" spans="2:8" ht="12.75" hidden="1" customHeight="1">
      <c r="B1486" s="46" t="str">
        <f t="shared" si="133"/>
        <v/>
      </c>
      <c r="C1486" s="47" t="str">
        <f t="shared" si="134"/>
        <v/>
      </c>
      <c r="D1486" s="52" t="str">
        <f t="shared" si="135"/>
        <v/>
      </c>
      <c r="E1486" s="53" t="str">
        <f t="shared" si="136"/>
        <v/>
      </c>
      <c r="F1486" s="53" t="str">
        <f t="shared" si="137"/>
        <v/>
      </c>
      <c r="G1486" s="50"/>
      <c r="H1486" s="53">
        <f t="shared" si="132"/>
        <v>0</v>
      </c>
    </row>
    <row r="1487" spans="2:8" ht="12.75" hidden="1" customHeight="1">
      <c r="B1487" s="46" t="str">
        <f t="shared" si="133"/>
        <v/>
      </c>
      <c r="C1487" s="47" t="str">
        <f t="shared" si="134"/>
        <v/>
      </c>
      <c r="D1487" s="52" t="str">
        <f t="shared" si="135"/>
        <v/>
      </c>
      <c r="E1487" s="53" t="str">
        <f t="shared" si="136"/>
        <v/>
      </c>
      <c r="F1487" s="53" t="str">
        <f t="shared" si="137"/>
        <v/>
      </c>
      <c r="G1487" s="50"/>
      <c r="H1487" s="53">
        <f t="shared" si="132"/>
        <v>0</v>
      </c>
    </row>
    <row r="1488" spans="2:8" ht="12.75" hidden="1" customHeight="1">
      <c r="B1488" s="46" t="str">
        <f t="shared" si="133"/>
        <v/>
      </c>
      <c r="C1488" s="47" t="str">
        <f t="shared" si="134"/>
        <v/>
      </c>
      <c r="D1488" s="52" t="str">
        <f t="shared" si="135"/>
        <v/>
      </c>
      <c r="E1488" s="53" t="str">
        <f t="shared" si="136"/>
        <v/>
      </c>
      <c r="F1488" s="53" t="str">
        <f t="shared" si="137"/>
        <v/>
      </c>
      <c r="G1488" s="50"/>
      <c r="H1488" s="53">
        <f t="shared" si="132"/>
        <v>0</v>
      </c>
    </row>
    <row r="1489" spans="2:8" ht="12.75" hidden="1" customHeight="1">
      <c r="B1489" s="46" t="str">
        <f t="shared" si="133"/>
        <v/>
      </c>
      <c r="C1489" s="47" t="str">
        <f t="shared" si="134"/>
        <v/>
      </c>
      <c r="D1489" s="52" t="str">
        <f t="shared" si="135"/>
        <v/>
      </c>
      <c r="E1489" s="53" t="str">
        <f t="shared" si="136"/>
        <v/>
      </c>
      <c r="F1489" s="53" t="str">
        <f t="shared" si="137"/>
        <v/>
      </c>
      <c r="G1489" s="50"/>
      <c r="H1489" s="53">
        <f t="shared" si="132"/>
        <v>0</v>
      </c>
    </row>
    <row r="1490" spans="2:8" ht="12.75" hidden="1" customHeight="1">
      <c r="B1490" s="46" t="str">
        <f t="shared" si="133"/>
        <v/>
      </c>
      <c r="C1490" s="47" t="str">
        <f t="shared" si="134"/>
        <v/>
      </c>
      <c r="D1490" s="52" t="str">
        <f t="shared" si="135"/>
        <v/>
      </c>
      <c r="E1490" s="53" t="str">
        <f t="shared" si="136"/>
        <v/>
      </c>
      <c r="F1490" s="53" t="str">
        <f t="shared" si="137"/>
        <v/>
      </c>
      <c r="G1490" s="50"/>
      <c r="H1490" s="53">
        <f t="shared" si="132"/>
        <v>0</v>
      </c>
    </row>
    <row r="1491" spans="2:8" ht="12.75" hidden="1" customHeight="1">
      <c r="B1491" s="46" t="str">
        <f t="shared" si="133"/>
        <v/>
      </c>
      <c r="C1491" s="47" t="str">
        <f t="shared" si="134"/>
        <v/>
      </c>
      <c r="D1491" s="52" t="str">
        <f t="shared" si="135"/>
        <v/>
      </c>
      <c r="E1491" s="53" t="str">
        <f t="shared" si="136"/>
        <v/>
      </c>
      <c r="F1491" s="53" t="str">
        <f t="shared" si="137"/>
        <v/>
      </c>
      <c r="G1491" s="50"/>
      <c r="H1491" s="53">
        <f t="shared" si="132"/>
        <v>0</v>
      </c>
    </row>
    <row r="1492" spans="2:8" ht="12.75" hidden="1" customHeight="1">
      <c r="B1492" s="46" t="str">
        <f t="shared" si="133"/>
        <v/>
      </c>
      <c r="C1492" s="47" t="str">
        <f t="shared" si="134"/>
        <v/>
      </c>
      <c r="D1492" s="52" t="str">
        <f t="shared" si="135"/>
        <v/>
      </c>
      <c r="E1492" s="53" t="str">
        <f t="shared" si="136"/>
        <v/>
      </c>
      <c r="F1492" s="53" t="str">
        <f t="shared" si="137"/>
        <v/>
      </c>
      <c r="G1492" s="50"/>
      <c r="H1492" s="53">
        <f t="shared" si="132"/>
        <v>0</v>
      </c>
    </row>
    <row r="1493" spans="2:8" ht="12.75" hidden="1" customHeight="1">
      <c r="B1493" s="46" t="str">
        <f t="shared" si="133"/>
        <v/>
      </c>
      <c r="C1493" s="47" t="str">
        <f t="shared" si="134"/>
        <v/>
      </c>
      <c r="D1493" s="52" t="str">
        <f t="shared" si="135"/>
        <v/>
      </c>
      <c r="E1493" s="53" t="str">
        <f t="shared" si="136"/>
        <v/>
      </c>
      <c r="F1493" s="53" t="str">
        <f t="shared" si="137"/>
        <v/>
      </c>
      <c r="G1493" s="50"/>
      <c r="H1493" s="53">
        <f t="shared" si="132"/>
        <v>0</v>
      </c>
    </row>
    <row r="1494" spans="2:8" ht="12.75" hidden="1" customHeight="1">
      <c r="B1494" s="46" t="str">
        <f t="shared" si="133"/>
        <v/>
      </c>
      <c r="C1494" s="47" t="str">
        <f t="shared" si="134"/>
        <v/>
      </c>
      <c r="D1494" s="52" t="str">
        <f t="shared" si="135"/>
        <v/>
      </c>
      <c r="E1494" s="53" t="str">
        <f t="shared" si="136"/>
        <v/>
      </c>
      <c r="F1494" s="53" t="str">
        <f t="shared" si="137"/>
        <v/>
      </c>
      <c r="G1494" s="50"/>
      <c r="H1494" s="53">
        <f t="shared" si="132"/>
        <v>0</v>
      </c>
    </row>
    <row r="1495" spans="2:8" ht="12.75" hidden="1" customHeight="1">
      <c r="B1495" s="46" t="str">
        <f t="shared" si="133"/>
        <v/>
      </c>
      <c r="C1495" s="47" t="str">
        <f t="shared" si="134"/>
        <v/>
      </c>
      <c r="D1495" s="52" t="str">
        <f t="shared" si="135"/>
        <v/>
      </c>
      <c r="E1495" s="53" t="str">
        <f t="shared" si="136"/>
        <v/>
      </c>
      <c r="F1495" s="53" t="str">
        <f t="shared" si="137"/>
        <v/>
      </c>
      <c r="G1495" s="50"/>
      <c r="H1495" s="53">
        <f t="shared" si="132"/>
        <v>0</v>
      </c>
    </row>
    <row r="1496" spans="2:8" ht="12.75" hidden="1" customHeight="1">
      <c r="B1496" s="46" t="str">
        <f t="shared" si="133"/>
        <v/>
      </c>
      <c r="C1496" s="47" t="str">
        <f t="shared" si="134"/>
        <v/>
      </c>
      <c r="D1496" s="52" t="str">
        <f t="shared" si="135"/>
        <v/>
      </c>
      <c r="E1496" s="53" t="str">
        <f t="shared" si="136"/>
        <v/>
      </c>
      <c r="F1496" s="53" t="str">
        <f t="shared" si="137"/>
        <v/>
      </c>
      <c r="G1496" s="50"/>
      <c r="H1496" s="53">
        <f t="shared" si="132"/>
        <v>0</v>
      </c>
    </row>
    <row r="1497" spans="2:8" ht="12.75" hidden="1" customHeight="1">
      <c r="B1497" s="46" t="str">
        <f t="shared" si="133"/>
        <v/>
      </c>
      <c r="C1497" s="47" t="str">
        <f t="shared" si="134"/>
        <v/>
      </c>
      <c r="D1497" s="52" t="str">
        <f t="shared" si="135"/>
        <v/>
      </c>
      <c r="E1497" s="53" t="str">
        <f t="shared" si="136"/>
        <v/>
      </c>
      <c r="F1497" s="53" t="str">
        <f t="shared" si="137"/>
        <v/>
      </c>
      <c r="G1497" s="50"/>
      <c r="H1497" s="53">
        <f t="shared" ref="H1497:H1560" si="138">IF(B1497="",0,ROUND(H1496-E1497-G1497,2))</f>
        <v>0</v>
      </c>
    </row>
    <row r="1498" spans="2:8" ht="12.75" hidden="1" customHeight="1">
      <c r="B1498" s="46" t="str">
        <f t="shared" ref="B1498:B1561" si="139">IF(B1497&lt;$D$16,IF(H1497&gt;0,B1497+1,""),"")</f>
        <v/>
      </c>
      <c r="C1498" s="47" t="str">
        <f t="shared" ref="C1498:C1561" si="140">IF(B1498="","",IF(B1498&lt;=$D$16,IF(payments_per_year=26,DATE(YEAR(start_date),MONTH(start_date),DAY(start_date)+14*B1498),IF(payments_per_year=52,DATE(YEAR(start_date),MONTH(start_date),DAY(start_date)+7*B1498),DATE(YEAR(start_date),MONTH(start_date)+B1498*12/$D$11,DAY(start_date)))),""))</f>
        <v/>
      </c>
      <c r="D1498" s="52" t="str">
        <f t="shared" ref="D1498:D1561" si="141">IF(C1498="","",IF($D$15+F1498&gt;H1497,ROUND(H1497+F1498,2),$D$15))</f>
        <v/>
      </c>
      <c r="E1498" s="53" t="str">
        <f t="shared" ref="E1498:E1561" si="142">IF(C1498="","",D1498-F1498)</f>
        <v/>
      </c>
      <c r="F1498" s="53" t="str">
        <f t="shared" ref="F1498:F1561" si="143">IF(C1498="","",ROUND(H1497*$D$9/payments_per_year,2))</f>
        <v/>
      </c>
      <c r="G1498" s="50"/>
      <c r="H1498" s="53">
        <f t="shared" si="138"/>
        <v>0</v>
      </c>
    </row>
    <row r="1499" spans="2:8" ht="12.75" hidden="1" customHeight="1">
      <c r="B1499" s="46" t="str">
        <f t="shared" si="139"/>
        <v/>
      </c>
      <c r="C1499" s="47" t="str">
        <f t="shared" si="140"/>
        <v/>
      </c>
      <c r="D1499" s="52" t="str">
        <f t="shared" si="141"/>
        <v/>
      </c>
      <c r="E1499" s="53" t="str">
        <f t="shared" si="142"/>
        <v/>
      </c>
      <c r="F1499" s="53" t="str">
        <f t="shared" si="143"/>
        <v/>
      </c>
      <c r="G1499" s="50"/>
      <c r="H1499" s="53">
        <f t="shared" si="138"/>
        <v>0</v>
      </c>
    </row>
    <row r="1500" spans="2:8" ht="12.75" hidden="1" customHeight="1">
      <c r="B1500" s="46" t="str">
        <f t="shared" si="139"/>
        <v/>
      </c>
      <c r="C1500" s="47" t="str">
        <f t="shared" si="140"/>
        <v/>
      </c>
      <c r="D1500" s="52" t="str">
        <f t="shared" si="141"/>
        <v/>
      </c>
      <c r="E1500" s="53" t="str">
        <f t="shared" si="142"/>
        <v/>
      </c>
      <c r="F1500" s="53" t="str">
        <f t="shared" si="143"/>
        <v/>
      </c>
      <c r="G1500" s="50"/>
      <c r="H1500" s="53">
        <f t="shared" si="138"/>
        <v>0</v>
      </c>
    </row>
    <row r="1501" spans="2:8" ht="12.75" hidden="1" customHeight="1">
      <c r="B1501" s="46" t="str">
        <f t="shared" si="139"/>
        <v/>
      </c>
      <c r="C1501" s="47" t="str">
        <f t="shared" si="140"/>
        <v/>
      </c>
      <c r="D1501" s="52" t="str">
        <f t="shared" si="141"/>
        <v/>
      </c>
      <c r="E1501" s="53" t="str">
        <f t="shared" si="142"/>
        <v/>
      </c>
      <c r="F1501" s="53" t="str">
        <f t="shared" si="143"/>
        <v/>
      </c>
      <c r="G1501" s="50"/>
      <c r="H1501" s="53">
        <f t="shared" si="138"/>
        <v>0</v>
      </c>
    </row>
    <row r="1502" spans="2:8" ht="12.75" hidden="1" customHeight="1">
      <c r="B1502" s="46" t="str">
        <f t="shared" si="139"/>
        <v/>
      </c>
      <c r="C1502" s="47" t="str">
        <f t="shared" si="140"/>
        <v/>
      </c>
      <c r="D1502" s="52" t="str">
        <f t="shared" si="141"/>
        <v/>
      </c>
      <c r="E1502" s="53" t="str">
        <f t="shared" si="142"/>
        <v/>
      </c>
      <c r="F1502" s="53" t="str">
        <f t="shared" si="143"/>
        <v/>
      </c>
      <c r="G1502" s="50"/>
      <c r="H1502" s="53">
        <f t="shared" si="138"/>
        <v>0</v>
      </c>
    </row>
    <row r="1503" spans="2:8" ht="12.75" hidden="1" customHeight="1">
      <c r="B1503" s="46" t="str">
        <f t="shared" si="139"/>
        <v/>
      </c>
      <c r="C1503" s="47" t="str">
        <f t="shared" si="140"/>
        <v/>
      </c>
      <c r="D1503" s="52" t="str">
        <f t="shared" si="141"/>
        <v/>
      </c>
      <c r="E1503" s="53" t="str">
        <f t="shared" si="142"/>
        <v/>
      </c>
      <c r="F1503" s="53" t="str">
        <f t="shared" si="143"/>
        <v/>
      </c>
      <c r="G1503" s="50"/>
      <c r="H1503" s="53">
        <f t="shared" si="138"/>
        <v>0</v>
      </c>
    </row>
    <row r="1504" spans="2:8" ht="12.75" hidden="1" customHeight="1">
      <c r="B1504" s="46" t="str">
        <f t="shared" si="139"/>
        <v/>
      </c>
      <c r="C1504" s="47" t="str">
        <f t="shared" si="140"/>
        <v/>
      </c>
      <c r="D1504" s="52" t="str">
        <f t="shared" si="141"/>
        <v/>
      </c>
      <c r="E1504" s="53" t="str">
        <f t="shared" si="142"/>
        <v/>
      </c>
      <c r="F1504" s="53" t="str">
        <f t="shared" si="143"/>
        <v/>
      </c>
      <c r="G1504" s="50"/>
      <c r="H1504" s="53">
        <f t="shared" si="138"/>
        <v>0</v>
      </c>
    </row>
    <row r="1505" spans="2:8" ht="12.75" hidden="1" customHeight="1">
      <c r="B1505" s="46" t="str">
        <f t="shared" si="139"/>
        <v/>
      </c>
      <c r="C1505" s="47" t="str">
        <f t="shared" si="140"/>
        <v/>
      </c>
      <c r="D1505" s="52" t="str">
        <f t="shared" si="141"/>
        <v/>
      </c>
      <c r="E1505" s="53" t="str">
        <f t="shared" si="142"/>
        <v/>
      </c>
      <c r="F1505" s="53" t="str">
        <f t="shared" si="143"/>
        <v/>
      </c>
      <c r="G1505" s="50"/>
      <c r="H1505" s="53">
        <f t="shared" si="138"/>
        <v>0</v>
      </c>
    </row>
    <row r="1506" spans="2:8" ht="12.75" hidden="1" customHeight="1">
      <c r="B1506" s="46" t="str">
        <f t="shared" si="139"/>
        <v/>
      </c>
      <c r="C1506" s="47" t="str">
        <f t="shared" si="140"/>
        <v/>
      </c>
      <c r="D1506" s="52" t="str">
        <f t="shared" si="141"/>
        <v/>
      </c>
      <c r="E1506" s="53" t="str">
        <f t="shared" si="142"/>
        <v/>
      </c>
      <c r="F1506" s="53" t="str">
        <f t="shared" si="143"/>
        <v/>
      </c>
      <c r="G1506" s="50"/>
      <c r="H1506" s="53">
        <f t="shared" si="138"/>
        <v>0</v>
      </c>
    </row>
    <row r="1507" spans="2:8" ht="12.75" hidden="1" customHeight="1">
      <c r="B1507" s="46" t="str">
        <f t="shared" si="139"/>
        <v/>
      </c>
      <c r="C1507" s="47" t="str">
        <f t="shared" si="140"/>
        <v/>
      </c>
      <c r="D1507" s="52" t="str">
        <f t="shared" si="141"/>
        <v/>
      </c>
      <c r="E1507" s="53" t="str">
        <f t="shared" si="142"/>
        <v/>
      </c>
      <c r="F1507" s="53" t="str">
        <f t="shared" si="143"/>
        <v/>
      </c>
      <c r="G1507" s="50"/>
      <c r="H1507" s="53">
        <f t="shared" si="138"/>
        <v>0</v>
      </c>
    </row>
    <row r="1508" spans="2:8" ht="12.75" hidden="1" customHeight="1">
      <c r="B1508" s="46" t="str">
        <f t="shared" si="139"/>
        <v/>
      </c>
      <c r="C1508" s="47" t="str">
        <f t="shared" si="140"/>
        <v/>
      </c>
      <c r="D1508" s="52" t="str">
        <f t="shared" si="141"/>
        <v/>
      </c>
      <c r="E1508" s="53" t="str">
        <f t="shared" si="142"/>
        <v/>
      </c>
      <c r="F1508" s="53" t="str">
        <f t="shared" si="143"/>
        <v/>
      </c>
      <c r="G1508" s="50"/>
      <c r="H1508" s="53">
        <f t="shared" si="138"/>
        <v>0</v>
      </c>
    </row>
    <row r="1509" spans="2:8" ht="12.75" hidden="1" customHeight="1">
      <c r="B1509" s="46" t="str">
        <f t="shared" si="139"/>
        <v/>
      </c>
      <c r="C1509" s="47" t="str">
        <f t="shared" si="140"/>
        <v/>
      </c>
      <c r="D1509" s="52" t="str">
        <f t="shared" si="141"/>
        <v/>
      </c>
      <c r="E1509" s="53" t="str">
        <f t="shared" si="142"/>
        <v/>
      </c>
      <c r="F1509" s="53" t="str">
        <f t="shared" si="143"/>
        <v/>
      </c>
      <c r="G1509" s="50"/>
      <c r="H1509" s="53">
        <f t="shared" si="138"/>
        <v>0</v>
      </c>
    </row>
    <row r="1510" spans="2:8" ht="12.75" hidden="1" customHeight="1">
      <c r="B1510" s="46" t="str">
        <f t="shared" si="139"/>
        <v/>
      </c>
      <c r="C1510" s="47" t="str">
        <f t="shared" si="140"/>
        <v/>
      </c>
      <c r="D1510" s="52" t="str">
        <f t="shared" si="141"/>
        <v/>
      </c>
      <c r="E1510" s="53" t="str">
        <f t="shared" si="142"/>
        <v/>
      </c>
      <c r="F1510" s="53" t="str">
        <f t="shared" si="143"/>
        <v/>
      </c>
      <c r="G1510" s="50"/>
      <c r="H1510" s="53">
        <f t="shared" si="138"/>
        <v>0</v>
      </c>
    </row>
    <row r="1511" spans="2:8" ht="12.75" hidden="1" customHeight="1">
      <c r="B1511" s="46" t="str">
        <f t="shared" si="139"/>
        <v/>
      </c>
      <c r="C1511" s="47" t="str">
        <f t="shared" si="140"/>
        <v/>
      </c>
      <c r="D1511" s="52" t="str">
        <f t="shared" si="141"/>
        <v/>
      </c>
      <c r="E1511" s="53" t="str">
        <f t="shared" si="142"/>
        <v/>
      </c>
      <c r="F1511" s="53" t="str">
        <f t="shared" si="143"/>
        <v/>
      </c>
      <c r="G1511" s="50"/>
      <c r="H1511" s="53">
        <f t="shared" si="138"/>
        <v>0</v>
      </c>
    </row>
    <row r="1512" spans="2:8" ht="12.75" hidden="1" customHeight="1">
      <c r="B1512" s="46" t="str">
        <f t="shared" si="139"/>
        <v/>
      </c>
      <c r="C1512" s="47" t="str">
        <f t="shared" si="140"/>
        <v/>
      </c>
      <c r="D1512" s="52" t="str">
        <f t="shared" si="141"/>
        <v/>
      </c>
      <c r="E1512" s="53" t="str">
        <f t="shared" si="142"/>
        <v/>
      </c>
      <c r="F1512" s="53" t="str">
        <f t="shared" si="143"/>
        <v/>
      </c>
      <c r="G1512" s="50"/>
      <c r="H1512" s="53">
        <f t="shared" si="138"/>
        <v>0</v>
      </c>
    </row>
    <row r="1513" spans="2:8" ht="12.75" hidden="1" customHeight="1">
      <c r="B1513" s="46" t="str">
        <f t="shared" si="139"/>
        <v/>
      </c>
      <c r="C1513" s="47" t="str">
        <f t="shared" si="140"/>
        <v/>
      </c>
      <c r="D1513" s="52" t="str">
        <f t="shared" si="141"/>
        <v/>
      </c>
      <c r="E1513" s="53" t="str">
        <f t="shared" si="142"/>
        <v/>
      </c>
      <c r="F1513" s="53" t="str">
        <f t="shared" si="143"/>
        <v/>
      </c>
      <c r="G1513" s="50"/>
      <c r="H1513" s="53">
        <f t="shared" si="138"/>
        <v>0</v>
      </c>
    </row>
    <row r="1514" spans="2:8" ht="12.75" hidden="1" customHeight="1">
      <c r="B1514" s="46" t="str">
        <f t="shared" si="139"/>
        <v/>
      </c>
      <c r="C1514" s="47" t="str">
        <f t="shared" si="140"/>
        <v/>
      </c>
      <c r="D1514" s="52" t="str">
        <f t="shared" si="141"/>
        <v/>
      </c>
      <c r="E1514" s="53" t="str">
        <f t="shared" si="142"/>
        <v/>
      </c>
      <c r="F1514" s="53" t="str">
        <f t="shared" si="143"/>
        <v/>
      </c>
      <c r="G1514" s="50"/>
      <c r="H1514" s="53">
        <f t="shared" si="138"/>
        <v>0</v>
      </c>
    </row>
    <row r="1515" spans="2:8" ht="12.75" hidden="1" customHeight="1">
      <c r="B1515" s="46" t="str">
        <f t="shared" si="139"/>
        <v/>
      </c>
      <c r="C1515" s="47" t="str">
        <f t="shared" si="140"/>
        <v/>
      </c>
      <c r="D1515" s="52" t="str">
        <f t="shared" si="141"/>
        <v/>
      </c>
      <c r="E1515" s="53" t="str">
        <f t="shared" si="142"/>
        <v/>
      </c>
      <c r="F1515" s="53" t="str">
        <f t="shared" si="143"/>
        <v/>
      </c>
      <c r="G1515" s="50"/>
      <c r="H1515" s="53">
        <f t="shared" si="138"/>
        <v>0</v>
      </c>
    </row>
    <row r="1516" spans="2:8" ht="12.75" hidden="1" customHeight="1">
      <c r="B1516" s="46" t="str">
        <f t="shared" si="139"/>
        <v/>
      </c>
      <c r="C1516" s="47" t="str">
        <f t="shared" si="140"/>
        <v/>
      </c>
      <c r="D1516" s="52" t="str">
        <f t="shared" si="141"/>
        <v/>
      </c>
      <c r="E1516" s="53" t="str">
        <f t="shared" si="142"/>
        <v/>
      </c>
      <c r="F1516" s="53" t="str">
        <f t="shared" si="143"/>
        <v/>
      </c>
      <c r="G1516" s="50"/>
      <c r="H1516" s="53">
        <f t="shared" si="138"/>
        <v>0</v>
      </c>
    </row>
    <row r="1517" spans="2:8" ht="12.75" hidden="1" customHeight="1">
      <c r="B1517" s="46" t="str">
        <f t="shared" si="139"/>
        <v/>
      </c>
      <c r="C1517" s="47" t="str">
        <f t="shared" si="140"/>
        <v/>
      </c>
      <c r="D1517" s="52" t="str">
        <f t="shared" si="141"/>
        <v/>
      </c>
      <c r="E1517" s="53" t="str">
        <f t="shared" si="142"/>
        <v/>
      </c>
      <c r="F1517" s="53" t="str">
        <f t="shared" si="143"/>
        <v/>
      </c>
      <c r="G1517" s="50"/>
      <c r="H1517" s="53">
        <f t="shared" si="138"/>
        <v>0</v>
      </c>
    </row>
    <row r="1518" spans="2:8" ht="12.75" hidden="1" customHeight="1">
      <c r="B1518" s="46" t="str">
        <f t="shared" si="139"/>
        <v/>
      </c>
      <c r="C1518" s="47" t="str">
        <f t="shared" si="140"/>
        <v/>
      </c>
      <c r="D1518" s="52" t="str">
        <f t="shared" si="141"/>
        <v/>
      </c>
      <c r="E1518" s="53" t="str">
        <f t="shared" si="142"/>
        <v/>
      </c>
      <c r="F1518" s="53" t="str">
        <f t="shared" si="143"/>
        <v/>
      </c>
      <c r="G1518" s="50"/>
      <c r="H1518" s="53">
        <f t="shared" si="138"/>
        <v>0</v>
      </c>
    </row>
    <row r="1519" spans="2:8" ht="12.75" hidden="1" customHeight="1">
      <c r="B1519" s="46" t="str">
        <f t="shared" si="139"/>
        <v/>
      </c>
      <c r="C1519" s="47" t="str">
        <f t="shared" si="140"/>
        <v/>
      </c>
      <c r="D1519" s="52" t="str">
        <f t="shared" si="141"/>
        <v/>
      </c>
      <c r="E1519" s="53" t="str">
        <f t="shared" si="142"/>
        <v/>
      </c>
      <c r="F1519" s="53" t="str">
        <f t="shared" si="143"/>
        <v/>
      </c>
      <c r="G1519" s="50"/>
      <c r="H1519" s="53">
        <f t="shared" si="138"/>
        <v>0</v>
      </c>
    </row>
    <row r="1520" spans="2:8" ht="12.75" hidden="1" customHeight="1">
      <c r="B1520" s="46" t="str">
        <f t="shared" si="139"/>
        <v/>
      </c>
      <c r="C1520" s="47" t="str">
        <f t="shared" si="140"/>
        <v/>
      </c>
      <c r="D1520" s="52" t="str">
        <f t="shared" si="141"/>
        <v/>
      </c>
      <c r="E1520" s="53" t="str">
        <f t="shared" si="142"/>
        <v/>
      </c>
      <c r="F1520" s="53" t="str">
        <f t="shared" si="143"/>
        <v/>
      </c>
      <c r="G1520" s="50"/>
      <c r="H1520" s="53">
        <f t="shared" si="138"/>
        <v>0</v>
      </c>
    </row>
    <row r="1521" spans="2:8" ht="12.75" hidden="1" customHeight="1">
      <c r="B1521" s="46" t="str">
        <f t="shared" si="139"/>
        <v/>
      </c>
      <c r="C1521" s="47" t="str">
        <f t="shared" si="140"/>
        <v/>
      </c>
      <c r="D1521" s="52" t="str">
        <f t="shared" si="141"/>
        <v/>
      </c>
      <c r="E1521" s="53" t="str">
        <f t="shared" si="142"/>
        <v/>
      </c>
      <c r="F1521" s="53" t="str">
        <f t="shared" si="143"/>
        <v/>
      </c>
      <c r="G1521" s="50"/>
      <c r="H1521" s="53">
        <f t="shared" si="138"/>
        <v>0</v>
      </c>
    </row>
    <row r="1522" spans="2:8" ht="12.75" hidden="1" customHeight="1">
      <c r="B1522" s="46" t="str">
        <f t="shared" si="139"/>
        <v/>
      </c>
      <c r="C1522" s="47" t="str">
        <f t="shared" si="140"/>
        <v/>
      </c>
      <c r="D1522" s="52" t="str">
        <f t="shared" si="141"/>
        <v/>
      </c>
      <c r="E1522" s="53" t="str">
        <f t="shared" si="142"/>
        <v/>
      </c>
      <c r="F1522" s="53" t="str">
        <f t="shared" si="143"/>
        <v/>
      </c>
      <c r="G1522" s="50"/>
      <c r="H1522" s="53">
        <f t="shared" si="138"/>
        <v>0</v>
      </c>
    </row>
    <row r="1523" spans="2:8" ht="12.75" hidden="1" customHeight="1">
      <c r="B1523" s="46" t="str">
        <f t="shared" si="139"/>
        <v/>
      </c>
      <c r="C1523" s="47" t="str">
        <f t="shared" si="140"/>
        <v/>
      </c>
      <c r="D1523" s="52" t="str">
        <f t="shared" si="141"/>
        <v/>
      </c>
      <c r="E1523" s="53" t="str">
        <f t="shared" si="142"/>
        <v/>
      </c>
      <c r="F1523" s="53" t="str">
        <f t="shared" si="143"/>
        <v/>
      </c>
      <c r="G1523" s="50"/>
      <c r="H1523" s="53">
        <f t="shared" si="138"/>
        <v>0</v>
      </c>
    </row>
    <row r="1524" spans="2:8" ht="12.75" hidden="1" customHeight="1">
      <c r="B1524" s="46" t="str">
        <f t="shared" si="139"/>
        <v/>
      </c>
      <c r="C1524" s="47" t="str">
        <f t="shared" si="140"/>
        <v/>
      </c>
      <c r="D1524" s="52" t="str">
        <f t="shared" si="141"/>
        <v/>
      </c>
      <c r="E1524" s="53" t="str">
        <f t="shared" si="142"/>
        <v/>
      </c>
      <c r="F1524" s="53" t="str">
        <f t="shared" si="143"/>
        <v/>
      </c>
      <c r="G1524" s="50"/>
      <c r="H1524" s="53">
        <f t="shared" si="138"/>
        <v>0</v>
      </c>
    </row>
    <row r="1525" spans="2:8" ht="12.75" hidden="1" customHeight="1">
      <c r="B1525" s="46" t="str">
        <f t="shared" si="139"/>
        <v/>
      </c>
      <c r="C1525" s="47" t="str">
        <f t="shared" si="140"/>
        <v/>
      </c>
      <c r="D1525" s="52" t="str">
        <f t="shared" si="141"/>
        <v/>
      </c>
      <c r="E1525" s="53" t="str">
        <f t="shared" si="142"/>
        <v/>
      </c>
      <c r="F1525" s="53" t="str">
        <f t="shared" si="143"/>
        <v/>
      </c>
      <c r="G1525" s="50"/>
      <c r="H1525" s="53">
        <f t="shared" si="138"/>
        <v>0</v>
      </c>
    </row>
    <row r="1526" spans="2:8" ht="12.75" hidden="1" customHeight="1">
      <c r="B1526" s="46" t="str">
        <f t="shared" si="139"/>
        <v/>
      </c>
      <c r="C1526" s="47" t="str">
        <f t="shared" si="140"/>
        <v/>
      </c>
      <c r="D1526" s="52" t="str">
        <f t="shared" si="141"/>
        <v/>
      </c>
      <c r="E1526" s="53" t="str">
        <f t="shared" si="142"/>
        <v/>
      </c>
      <c r="F1526" s="53" t="str">
        <f t="shared" si="143"/>
        <v/>
      </c>
      <c r="G1526" s="50"/>
      <c r="H1526" s="53">
        <f t="shared" si="138"/>
        <v>0</v>
      </c>
    </row>
    <row r="1527" spans="2:8" ht="12.75" hidden="1" customHeight="1">
      <c r="B1527" s="46" t="str">
        <f t="shared" si="139"/>
        <v/>
      </c>
      <c r="C1527" s="47" t="str">
        <f t="shared" si="140"/>
        <v/>
      </c>
      <c r="D1527" s="52" t="str">
        <f t="shared" si="141"/>
        <v/>
      </c>
      <c r="E1527" s="53" t="str">
        <f t="shared" si="142"/>
        <v/>
      </c>
      <c r="F1527" s="53" t="str">
        <f t="shared" si="143"/>
        <v/>
      </c>
      <c r="G1527" s="50"/>
      <c r="H1527" s="53">
        <f t="shared" si="138"/>
        <v>0</v>
      </c>
    </row>
    <row r="1528" spans="2:8" ht="12.75" hidden="1" customHeight="1">
      <c r="B1528" s="46" t="str">
        <f t="shared" si="139"/>
        <v/>
      </c>
      <c r="C1528" s="47" t="str">
        <f t="shared" si="140"/>
        <v/>
      </c>
      <c r="D1528" s="52" t="str">
        <f t="shared" si="141"/>
        <v/>
      </c>
      <c r="E1528" s="53" t="str">
        <f t="shared" si="142"/>
        <v/>
      </c>
      <c r="F1528" s="53" t="str">
        <f t="shared" si="143"/>
        <v/>
      </c>
      <c r="G1528" s="50"/>
      <c r="H1528" s="53">
        <f t="shared" si="138"/>
        <v>0</v>
      </c>
    </row>
    <row r="1529" spans="2:8" ht="12.75" hidden="1" customHeight="1">
      <c r="B1529" s="46" t="str">
        <f t="shared" si="139"/>
        <v/>
      </c>
      <c r="C1529" s="47" t="str">
        <f t="shared" si="140"/>
        <v/>
      </c>
      <c r="D1529" s="52" t="str">
        <f t="shared" si="141"/>
        <v/>
      </c>
      <c r="E1529" s="53" t="str">
        <f t="shared" si="142"/>
        <v/>
      </c>
      <c r="F1529" s="53" t="str">
        <f t="shared" si="143"/>
        <v/>
      </c>
      <c r="G1529" s="50"/>
      <c r="H1529" s="53">
        <f t="shared" si="138"/>
        <v>0</v>
      </c>
    </row>
    <row r="1530" spans="2:8" ht="12.75" hidden="1" customHeight="1">
      <c r="B1530" s="46" t="str">
        <f t="shared" si="139"/>
        <v/>
      </c>
      <c r="C1530" s="47" t="str">
        <f t="shared" si="140"/>
        <v/>
      </c>
      <c r="D1530" s="52" t="str">
        <f t="shared" si="141"/>
        <v/>
      </c>
      <c r="E1530" s="53" t="str">
        <f t="shared" si="142"/>
        <v/>
      </c>
      <c r="F1530" s="53" t="str">
        <f t="shared" si="143"/>
        <v/>
      </c>
      <c r="G1530" s="50"/>
      <c r="H1530" s="53">
        <f t="shared" si="138"/>
        <v>0</v>
      </c>
    </row>
    <row r="1531" spans="2:8" ht="12.75" hidden="1" customHeight="1">
      <c r="B1531" s="46" t="str">
        <f t="shared" si="139"/>
        <v/>
      </c>
      <c r="C1531" s="47" t="str">
        <f t="shared" si="140"/>
        <v/>
      </c>
      <c r="D1531" s="52" t="str">
        <f t="shared" si="141"/>
        <v/>
      </c>
      <c r="E1531" s="53" t="str">
        <f t="shared" si="142"/>
        <v/>
      </c>
      <c r="F1531" s="53" t="str">
        <f t="shared" si="143"/>
        <v/>
      </c>
      <c r="G1531" s="50"/>
      <c r="H1531" s="53">
        <f t="shared" si="138"/>
        <v>0</v>
      </c>
    </row>
    <row r="1532" spans="2:8" ht="12.75" hidden="1" customHeight="1">
      <c r="B1532" s="46" t="str">
        <f t="shared" si="139"/>
        <v/>
      </c>
      <c r="C1532" s="47" t="str">
        <f t="shared" si="140"/>
        <v/>
      </c>
      <c r="D1532" s="52" t="str">
        <f t="shared" si="141"/>
        <v/>
      </c>
      <c r="E1532" s="53" t="str">
        <f t="shared" si="142"/>
        <v/>
      </c>
      <c r="F1532" s="53" t="str">
        <f t="shared" si="143"/>
        <v/>
      </c>
      <c r="G1532" s="50"/>
      <c r="H1532" s="53">
        <f t="shared" si="138"/>
        <v>0</v>
      </c>
    </row>
    <row r="1533" spans="2:8" ht="12.75" hidden="1" customHeight="1">
      <c r="B1533" s="46" t="str">
        <f t="shared" si="139"/>
        <v/>
      </c>
      <c r="C1533" s="47" t="str">
        <f t="shared" si="140"/>
        <v/>
      </c>
      <c r="D1533" s="52" t="str">
        <f t="shared" si="141"/>
        <v/>
      </c>
      <c r="E1533" s="53" t="str">
        <f t="shared" si="142"/>
        <v/>
      </c>
      <c r="F1533" s="53" t="str">
        <f t="shared" si="143"/>
        <v/>
      </c>
      <c r="G1533" s="50"/>
      <c r="H1533" s="53">
        <f t="shared" si="138"/>
        <v>0</v>
      </c>
    </row>
    <row r="1534" spans="2:8" ht="12.75" hidden="1" customHeight="1">
      <c r="B1534" s="46" t="str">
        <f t="shared" si="139"/>
        <v/>
      </c>
      <c r="C1534" s="47" t="str">
        <f t="shared" si="140"/>
        <v/>
      </c>
      <c r="D1534" s="52" t="str">
        <f t="shared" si="141"/>
        <v/>
      </c>
      <c r="E1534" s="53" t="str">
        <f t="shared" si="142"/>
        <v/>
      </c>
      <c r="F1534" s="53" t="str">
        <f t="shared" si="143"/>
        <v/>
      </c>
      <c r="G1534" s="50"/>
      <c r="H1534" s="53">
        <f t="shared" si="138"/>
        <v>0</v>
      </c>
    </row>
    <row r="1535" spans="2:8" ht="12.75" hidden="1" customHeight="1">
      <c r="B1535" s="46" t="str">
        <f t="shared" si="139"/>
        <v/>
      </c>
      <c r="C1535" s="47" t="str">
        <f t="shared" si="140"/>
        <v/>
      </c>
      <c r="D1535" s="52" t="str">
        <f t="shared" si="141"/>
        <v/>
      </c>
      <c r="E1535" s="53" t="str">
        <f t="shared" si="142"/>
        <v/>
      </c>
      <c r="F1535" s="53" t="str">
        <f t="shared" si="143"/>
        <v/>
      </c>
      <c r="G1535" s="50"/>
      <c r="H1535" s="53">
        <f t="shared" si="138"/>
        <v>0</v>
      </c>
    </row>
    <row r="1536" spans="2:8" ht="12.75" hidden="1" customHeight="1">
      <c r="B1536" s="46" t="str">
        <f t="shared" si="139"/>
        <v/>
      </c>
      <c r="C1536" s="47" t="str">
        <f t="shared" si="140"/>
        <v/>
      </c>
      <c r="D1536" s="52" t="str">
        <f t="shared" si="141"/>
        <v/>
      </c>
      <c r="E1536" s="53" t="str">
        <f t="shared" si="142"/>
        <v/>
      </c>
      <c r="F1536" s="53" t="str">
        <f t="shared" si="143"/>
        <v/>
      </c>
      <c r="G1536" s="50"/>
      <c r="H1536" s="53">
        <f t="shared" si="138"/>
        <v>0</v>
      </c>
    </row>
    <row r="1537" spans="2:8" ht="12.75" hidden="1" customHeight="1">
      <c r="B1537" s="46" t="str">
        <f t="shared" si="139"/>
        <v/>
      </c>
      <c r="C1537" s="47" t="str">
        <f t="shared" si="140"/>
        <v/>
      </c>
      <c r="D1537" s="52" t="str">
        <f t="shared" si="141"/>
        <v/>
      </c>
      <c r="E1537" s="53" t="str">
        <f t="shared" si="142"/>
        <v/>
      </c>
      <c r="F1537" s="53" t="str">
        <f t="shared" si="143"/>
        <v/>
      </c>
      <c r="G1537" s="50"/>
      <c r="H1537" s="53">
        <f t="shared" si="138"/>
        <v>0</v>
      </c>
    </row>
    <row r="1538" spans="2:8" ht="12.75" hidden="1" customHeight="1">
      <c r="B1538" s="46" t="str">
        <f t="shared" si="139"/>
        <v/>
      </c>
      <c r="C1538" s="47" t="str">
        <f t="shared" si="140"/>
        <v/>
      </c>
      <c r="D1538" s="52" t="str">
        <f t="shared" si="141"/>
        <v/>
      </c>
      <c r="E1538" s="53" t="str">
        <f t="shared" si="142"/>
        <v/>
      </c>
      <c r="F1538" s="53" t="str">
        <f t="shared" si="143"/>
        <v/>
      </c>
      <c r="G1538" s="50"/>
      <c r="H1538" s="53">
        <f t="shared" si="138"/>
        <v>0</v>
      </c>
    </row>
    <row r="1539" spans="2:8" ht="12.75" hidden="1" customHeight="1">
      <c r="B1539" s="46" t="str">
        <f t="shared" si="139"/>
        <v/>
      </c>
      <c r="C1539" s="47" t="str">
        <f t="shared" si="140"/>
        <v/>
      </c>
      <c r="D1539" s="52" t="str">
        <f t="shared" si="141"/>
        <v/>
      </c>
      <c r="E1539" s="53" t="str">
        <f t="shared" si="142"/>
        <v/>
      </c>
      <c r="F1539" s="53" t="str">
        <f t="shared" si="143"/>
        <v/>
      </c>
      <c r="G1539" s="50"/>
      <c r="H1539" s="53">
        <f t="shared" si="138"/>
        <v>0</v>
      </c>
    </row>
    <row r="1540" spans="2:8" ht="12.75" hidden="1" customHeight="1">
      <c r="B1540" s="46" t="str">
        <f t="shared" si="139"/>
        <v/>
      </c>
      <c r="C1540" s="47" t="str">
        <f t="shared" si="140"/>
        <v/>
      </c>
      <c r="D1540" s="52" t="str">
        <f t="shared" si="141"/>
        <v/>
      </c>
      <c r="E1540" s="53" t="str">
        <f t="shared" si="142"/>
        <v/>
      </c>
      <c r="F1540" s="53" t="str">
        <f t="shared" si="143"/>
        <v/>
      </c>
      <c r="G1540" s="50"/>
      <c r="H1540" s="53">
        <f t="shared" si="138"/>
        <v>0</v>
      </c>
    </row>
    <row r="1541" spans="2:8" ht="12.75" hidden="1" customHeight="1">
      <c r="B1541" s="46" t="str">
        <f t="shared" si="139"/>
        <v/>
      </c>
      <c r="C1541" s="47" t="str">
        <f t="shared" si="140"/>
        <v/>
      </c>
      <c r="D1541" s="52" t="str">
        <f t="shared" si="141"/>
        <v/>
      </c>
      <c r="E1541" s="53" t="str">
        <f t="shared" si="142"/>
        <v/>
      </c>
      <c r="F1541" s="53" t="str">
        <f t="shared" si="143"/>
        <v/>
      </c>
      <c r="G1541" s="50"/>
      <c r="H1541" s="53">
        <f t="shared" si="138"/>
        <v>0</v>
      </c>
    </row>
    <row r="1542" spans="2:8" ht="12.75" hidden="1" customHeight="1">
      <c r="B1542" s="46" t="str">
        <f t="shared" si="139"/>
        <v/>
      </c>
      <c r="C1542" s="47" t="str">
        <f t="shared" si="140"/>
        <v/>
      </c>
      <c r="D1542" s="52" t="str">
        <f t="shared" si="141"/>
        <v/>
      </c>
      <c r="E1542" s="53" t="str">
        <f t="shared" si="142"/>
        <v/>
      </c>
      <c r="F1542" s="53" t="str">
        <f t="shared" si="143"/>
        <v/>
      </c>
      <c r="G1542" s="50"/>
      <c r="H1542" s="53">
        <f t="shared" si="138"/>
        <v>0</v>
      </c>
    </row>
    <row r="1543" spans="2:8" ht="12.75" hidden="1" customHeight="1">
      <c r="B1543" s="46" t="str">
        <f t="shared" si="139"/>
        <v/>
      </c>
      <c r="C1543" s="47" t="str">
        <f t="shared" si="140"/>
        <v/>
      </c>
      <c r="D1543" s="52" t="str">
        <f t="shared" si="141"/>
        <v/>
      </c>
      <c r="E1543" s="53" t="str">
        <f t="shared" si="142"/>
        <v/>
      </c>
      <c r="F1543" s="53" t="str">
        <f t="shared" si="143"/>
        <v/>
      </c>
      <c r="G1543" s="50"/>
      <c r="H1543" s="53">
        <f t="shared" si="138"/>
        <v>0</v>
      </c>
    </row>
    <row r="1544" spans="2:8" ht="12.75" hidden="1" customHeight="1">
      <c r="B1544" s="46" t="str">
        <f t="shared" si="139"/>
        <v/>
      </c>
      <c r="C1544" s="47" t="str">
        <f t="shared" si="140"/>
        <v/>
      </c>
      <c r="D1544" s="52" t="str">
        <f t="shared" si="141"/>
        <v/>
      </c>
      <c r="E1544" s="53" t="str">
        <f t="shared" si="142"/>
        <v/>
      </c>
      <c r="F1544" s="53" t="str">
        <f t="shared" si="143"/>
        <v/>
      </c>
      <c r="G1544" s="50"/>
      <c r="H1544" s="53">
        <f t="shared" si="138"/>
        <v>0</v>
      </c>
    </row>
    <row r="1545" spans="2:8" ht="12.75" hidden="1" customHeight="1">
      <c r="B1545" s="46" t="str">
        <f t="shared" si="139"/>
        <v/>
      </c>
      <c r="C1545" s="47" t="str">
        <f t="shared" si="140"/>
        <v/>
      </c>
      <c r="D1545" s="52" t="str">
        <f t="shared" si="141"/>
        <v/>
      </c>
      <c r="E1545" s="53" t="str">
        <f t="shared" si="142"/>
        <v/>
      </c>
      <c r="F1545" s="53" t="str">
        <f t="shared" si="143"/>
        <v/>
      </c>
      <c r="G1545" s="50"/>
      <c r="H1545" s="53">
        <f t="shared" si="138"/>
        <v>0</v>
      </c>
    </row>
    <row r="1546" spans="2:8" ht="12.75" hidden="1" customHeight="1">
      <c r="B1546" s="46" t="str">
        <f t="shared" si="139"/>
        <v/>
      </c>
      <c r="C1546" s="47" t="str">
        <f t="shared" si="140"/>
        <v/>
      </c>
      <c r="D1546" s="52" t="str">
        <f t="shared" si="141"/>
        <v/>
      </c>
      <c r="E1546" s="53" t="str">
        <f t="shared" si="142"/>
        <v/>
      </c>
      <c r="F1546" s="53" t="str">
        <f t="shared" si="143"/>
        <v/>
      </c>
      <c r="G1546" s="50"/>
      <c r="H1546" s="53">
        <f t="shared" si="138"/>
        <v>0</v>
      </c>
    </row>
    <row r="1547" spans="2:8" ht="12.75" hidden="1" customHeight="1">
      <c r="B1547" s="46" t="str">
        <f t="shared" si="139"/>
        <v/>
      </c>
      <c r="C1547" s="47" t="str">
        <f t="shared" si="140"/>
        <v/>
      </c>
      <c r="D1547" s="52" t="str">
        <f t="shared" si="141"/>
        <v/>
      </c>
      <c r="E1547" s="53" t="str">
        <f t="shared" si="142"/>
        <v/>
      </c>
      <c r="F1547" s="53" t="str">
        <f t="shared" si="143"/>
        <v/>
      </c>
      <c r="G1547" s="50"/>
      <c r="H1547" s="53">
        <f t="shared" si="138"/>
        <v>0</v>
      </c>
    </row>
    <row r="1548" spans="2:8" ht="12.75" hidden="1" customHeight="1">
      <c r="B1548" s="46" t="str">
        <f t="shared" si="139"/>
        <v/>
      </c>
      <c r="C1548" s="47" t="str">
        <f t="shared" si="140"/>
        <v/>
      </c>
      <c r="D1548" s="52" t="str">
        <f t="shared" si="141"/>
        <v/>
      </c>
      <c r="E1548" s="53" t="str">
        <f t="shared" si="142"/>
        <v/>
      </c>
      <c r="F1548" s="53" t="str">
        <f t="shared" si="143"/>
        <v/>
      </c>
      <c r="G1548" s="50"/>
      <c r="H1548" s="53">
        <f t="shared" si="138"/>
        <v>0</v>
      </c>
    </row>
    <row r="1549" spans="2:8" ht="12.75" hidden="1" customHeight="1">
      <c r="B1549" s="46" t="str">
        <f t="shared" si="139"/>
        <v/>
      </c>
      <c r="C1549" s="47" t="str">
        <f t="shared" si="140"/>
        <v/>
      </c>
      <c r="D1549" s="52" t="str">
        <f t="shared" si="141"/>
        <v/>
      </c>
      <c r="E1549" s="53" t="str">
        <f t="shared" si="142"/>
        <v/>
      </c>
      <c r="F1549" s="53" t="str">
        <f t="shared" si="143"/>
        <v/>
      </c>
      <c r="G1549" s="50"/>
      <c r="H1549" s="53">
        <f t="shared" si="138"/>
        <v>0</v>
      </c>
    </row>
    <row r="1550" spans="2:8" ht="12.75" hidden="1" customHeight="1">
      <c r="B1550" s="46" t="str">
        <f t="shared" si="139"/>
        <v/>
      </c>
      <c r="C1550" s="47" t="str">
        <f t="shared" si="140"/>
        <v/>
      </c>
      <c r="D1550" s="52" t="str">
        <f t="shared" si="141"/>
        <v/>
      </c>
      <c r="E1550" s="53" t="str">
        <f t="shared" si="142"/>
        <v/>
      </c>
      <c r="F1550" s="53" t="str">
        <f t="shared" si="143"/>
        <v/>
      </c>
      <c r="G1550" s="50"/>
      <c r="H1550" s="53">
        <f t="shared" si="138"/>
        <v>0</v>
      </c>
    </row>
    <row r="1551" spans="2:8" ht="12.75" hidden="1" customHeight="1">
      <c r="B1551" s="46" t="str">
        <f t="shared" si="139"/>
        <v/>
      </c>
      <c r="C1551" s="47" t="str">
        <f t="shared" si="140"/>
        <v/>
      </c>
      <c r="D1551" s="52" t="str">
        <f t="shared" si="141"/>
        <v/>
      </c>
      <c r="E1551" s="53" t="str">
        <f t="shared" si="142"/>
        <v/>
      </c>
      <c r="F1551" s="53" t="str">
        <f t="shared" si="143"/>
        <v/>
      </c>
      <c r="G1551" s="50"/>
      <c r="H1551" s="53">
        <f t="shared" si="138"/>
        <v>0</v>
      </c>
    </row>
    <row r="1552" spans="2:8" ht="12.75" hidden="1" customHeight="1">
      <c r="B1552" s="46" t="str">
        <f t="shared" si="139"/>
        <v/>
      </c>
      <c r="C1552" s="47" t="str">
        <f t="shared" si="140"/>
        <v/>
      </c>
      <c r="D1552" s="52" t="str">
        <f t="shared" si="141"/>
        <v/>
      </c>
      <c r="E1552" s="53" t="str">
        <f t="shared" si="142"/>
        <v/>
      </c>
      <c r="F1552" s="53" t="str">
        <f t="shared" si="143"/>
        <v/>
      </c>
      <c r="G1552" s="50"/>
      <c r="H1552" s="53">
        <f t="shared" si="138"/>
        <v>0</v>
      </c>
    </row>
    <row r="1553" spans="2:8" ht="12.75" hidden="1" customHeight="1">
      <c r="B1553" s="46" t="str">
        <f t="shared" si="139"/>
        <v/>
      </c>
      <c r="C1553" s="47" t="str">
        <f t="shared" si="140"/>
        <v/>
      </c>
      <c r="D1553" s="52" t="str">
        <f t="shared" si="141"/>
        <v/>
      </c>
      <c r="E1553" s="53" t="str">
        <f t="shared" si="142"/>
        <v/>
      </c>
      <c r="F1553" s="53" t="str">
        <f t="shared" si="143"/>
        <v/>
      </c>
      <c r="G1553" s="50"/>
      <c r="H1553" s="53">
        <f t="shared" si="138"/>
        <v>0</v>
      </c>
    </row>
    <row r="1554" spans="2:8" ht="12.75" hidden="1" customHeight="1">
      <c r="B1554" s="46" t="str">
        <f t="shared" si="139"/>
        <v/>
      </c>
      <c r="C1554" s="47" t="str">
        <f t="shared" si="140"/>
        <v/>
      </c>
      <c r="D1554" s="52" t="str">
        <f t="shared" si="141"/>
        <v/>
      </c>
      <c r="E1554" s="53" t="str">
        <f t="shared" si="142"/>
        <v/>
      </c>
      <c r="F1554" s="53" t="str">
        <f t="shared" si="143"/>
        <v/>
      </c>
      <c r="G1554" s="50"/>
      <c r="H1554" s="53">
        <f t="shared" si="138"/>
        <v>0</v>
      </c>
    </row>
    <row r="1555" spans="2:8" ht="12.75" hidden="1" customHeight="1">
      <c r="B1555" s="46" t="str">
        <f t="shared" si="139"/>
        <v/>
      </c>
      <c r="C1555" s="47" t="str">
        <f t="shared" si="140"/>
        <v/>
      </c>
      <c r="D1555" s="52" t="str">
        <f t="shared" si="141"/>
        <v/>
      </c>
      <c r="E1555" s="53" t="str">
        <f t="shared" si="142"/>
        <v/>
      </c>
      <c r="F1555" s="53" t="str">
        <f t="shared" si="143"/>
        <v/>
      </c>
      <c r="G1555" s="50"/>
      <c r="H1555" s="53">
        <f t="shared" si="138"/>
        <v>0</v>
      </c>
    </row>
    <row r="1556" spans="2:8" ht="12.75" hidden="1" customHeight="1">
      <c r="B1556" s="46" t="str">
        <f t="shared" si="139"/>
        <v/>
      </c>
      <c r="C1556" s="47" t="str">
        <f t="shared" si="140"/>
        <v/>
      </c>
      <c r="D1556" s="52" t="str">
        <f t="shared" si="141"/>
        <v/>
      </c>
      <c r="E1556" s="53" t="str">
        <f t="shared" si="142"/>
        <v/>
      </c>
      <c r="F1556" s="53" t="str">
        <f t="shared" si="143"/>
        <v/>
      </c>
      <c r="G1556" s="50"/>
      <c r="H1556" s="53">
        <f t="shared" si="138"/>
        <v>0</v>
      </c>
    </row>
    <row r="1557" spans="2:8" ht="12.75" hidden="1" customHeight="1">
      <c r="B1557" s="46" t="str">
        <f t="shared" si="139"/>
        <v/>
      </c>
      <c r="C1557" s="47" t="str">
        <f t="shared" si="140"/>
        <v/>
      </c>
      <c r="D1557" s="52" t="str">
        <f t="shared" si="141"/>
        <v/>
      </c>
      <c r="E1557" s="53" t="str">
        <f t="shared" si="142"/>
        <v/>
      </c>
      <c r="F1557" s="53" t="str">
        <f t="shared" si="143"/>
        <v/>
      </c>
      <c r="G1557" s="50"/>
      <c r="H1557" s="53">
        <f t="shared" si="138"/>
        <v>0</v>
      </c>
    </row>
    <row r="1558" spans="2:8" ht="12.75" hidden="1" customHeight="1">
      <c r="B1558" s="46" t="str">
        <f t="shared" si="139"/>
        <v/>
      </c>
      <c r="C1558" s="47" t="str">
        <f t="shared" si="140"/>
        <v/>
      </c>
      <c r="D1558" s="52" t="str">
        <f t="shared" si="141"/>
        <v/>
      </c>
      <c r="E1558" s="53" t="str">
        <f t="shared" si="142"/>
        <v/>
      </c>
      <c r="F1558" s="53" t="str">
        <f t="shared" si="143"/>
        <v/>
      </c>
      <c r="G1558" s="50"/>
      <c r="H1558" s="53">
        <f t="shared" si="138"/>
        <v>0</v>
      </c>
    </row>
    <row r="1559" spans="2:8" ht="12.75" hidden="1" customHeight="1">
      <c r="B1559" s="46" t="str">
        <f t="shared" si="139"/>
        <v/>
      </c>
      <c r="C1559" s="47" t="str">
        <f t="shared" si="140"/>
        <v/>
      </c>
      <c r="D1559" s="52" t="str">
        <f t="shared" si="141"/>
        <v/>
      </c>
      <c r="E1559" s="53" t="str">
        <f t="shared" si="142"/>
        <v/>
      </c>
      <c r="F1559" s="53" t="str">
        <f t="shared" si="143"/>
        <v/>
      </c>
      <c r="G1559" s="50"/>
      <c r="H1559" s="53">
        <f t="shared" si="138"/>
        <v>0</v>
      </c>
    </row>
    <row r="1560" spans="2:8" ht="12.75" hidden="1" customHeight="1">
      <c r="B1560" s="46" t="str">
        <f t="shared" si="139"/>
        <v/>
      </c>
      <c r="C1560" s="47" t="str">
        <f t="shared" si="140"/>
        <v/>
      </c>
      <c r="D1560" s="52" t="str">
        <f t="shared" si="141"/>
        <v/>
      </c>
      <c r="E1560" s="53" t="str">
        <f t="shared" si="142"/>
        <v/>
      </c>
      <c r="F1560" s="53" t="str">
        <f t="shared" si="143"/>
        <v/>
      </c>
      <c r="G1560" s="50"/>
      <c r="H1560" s="53">
        <f t="shared" si="138"/>
        <v>0</v>
      </c>
    </row>
    <row r="1561" spans="2:8" ht="12.75" hidden="1" customHeight="1">
      <c r="B1561" s="46" t="str">
        <f t="shared" si="139"/>
        <v/>
      </c>
      <c r="C1561" s="47" t="str">
        <f t="shared" si="140"/>
        <v/>
      </c>
      <c r="D1561" s="52" t="str">
        <f t="shared" si="141"/>
        <v/>
      </c>
      <c r="E1561" s="53" t="str">
        <f t="shared" si="142"/>
        <v/>
      </c>
      <c r="F1561" s="53" t="str">
        <f t="shared" si="143"/>
        <v/>
      </c>
      <c r="G1561" s="50"/>
      <c r="H1561" s="53">
        <f t="shared" ref="H1561:H1624" si="144">IF(B1561="",0,ROUND(H1560-E1561-G1561,2))</f>
        <v>0</v>
      </c>
    </row>
    <row r="1562" spans="2:8" ht="12.75" hidden="1" customHeight="1">
      <c r="B1562" s="46" t="str">
        <f t="shared" ref="B1562:B1625" si="145">IF(B1561&lt;$D$16,IF(H1561&gt;0,B1561+1,""),"")</f>
        <v/>
      </c>
      <c r="C1562" s="47" t="str">
        <f t="shared" ref="C1562:C1625" si="146">IF(B1562="","",IF(B1562&lt;=$D$16,IF(payments_per_year=26,DATE(YEAR(start_date),MONTH(start_date),DAY(start_date)+14*B1562),IF(payments_per_year=52,DATE(YEAR(start_date),MONTH(start_date),DAY(start_date)+7*B1562),DATE(YEAR(start_date),MONTH(start_date)+B1562*12/$D$11,DAY(start_date)))),""))</f>
        <v/>
      </c>
      <c r="D1562" s="52" t="str">
        <f t="shared" ref="D1562:D1625" si="147">IF(C1562="","",IF($D$15+F1562&gt;H1561,ROUND(H1561+F1562,2),$D$15))</f>
        <v/>
      </c>
      <c r="E1562" s="53" t="str">
        <f t="shared" ref="E1562:E1625" si="148">IF(C1562="","",D1562-F1562)</f>
        <v/>
      </c>
      <c r="F1562" s="53" t="str">
        <f t="shared" ref="F1562:F1625" si="149">IF(C1562="","",ROUND(H1561*$D$9/payments_per_year,2))</f>
        <v/>
      </c>
      <c r="G1562" s="50"/>
      <c r="H1562" s="53">
        <f t="shared" si="144"/>
        <v>0</v>
      </c>
    </row>
    <row r="1563" spans="2:8" ht="12.75" hidden="1" customHeight="1">
      <c r="B1563" s="46" t="str">
        <f t="shared" si="145"/>
        <v/>
      </c>
      <c r="C1563" s="47" t="str">
        <f t="shared" si="146"/>
        <v/>
      </c>
      <c r="D1563" s="52" t="str">
        <f t="shared" si="147"/>
        <v/>
      </c>
      <c r="E1563" s="53" t="str">
        <f t="shared" si="148"/>
        <v/>
      </c>
      <c r="F1563" s="53" t="str">
        <f t="shared" si="149"/>
        <v/>
      </c>
      <c r="G1563" s="50"/>
      <c r="H1563" s="53">
        <f t="shared" si="144"/>
        <v>0</v>
      </c>
    </row>
    <row r="1564" spans="2:8" ht="12.75" hidden="1" customHeight="1">
      <c r="B1564" s="46" t="str">
        <f t="shared" si="145"/>
        <v/>
      </c>
      <c r="C1564" s="47" t="str">
        <f t="shared" si="146"/>
        <v/>
      </c>
      <c r="D1564" s="52" t="str">
        <f t="shared" si="147"/>
        <v/>
      </c>
      <c r="E1564" s="53" t="str">
        <f t="shared" si="148"/>
        <v/>
      </c>
      <c r="F1564" s="53" t="str">
        <f t="shared" si="149"/>
        <v/>
      </c>
      <c r="G1564" s="50"/>
      <c r="H1564" s="53">
        <f t="shared" si="144"/>
        <v>0</v>
      </c>
    </row>
    <row r="1565" spans="2:8" ht="12.75" hidden="1" customHeight="1">
      <c r="B1565" s="46" t="str">
        <f t="shared" si="145"/>
        <v/>
      </c>
      <c r="C1565" s="47" t="str">
        <f t="shared" si="146"/>
        <v/>
      </c>
      <c r="D1565" s="52" t="str">
        <f t="shared" si="147"/>
        <v/>
      </c>
      <c r="E1565" s="53" t="str">
        <f t="shared" si="148"/>
        <v/>
      </c>
      <c r="F1565" s="53" t="str">
        <f t="shared" si="149"/>
        <v/>
      </c>
      <c r="G1565" s="50"/>
      <c r="H1565" s="53">
        <f t="shared" si="144"/>
        <v>0</v>
      </c>
    </row>
    <row r="1566" spans="2:8" ht="12.75" hidden="1" customHeight="1">
      <c r="B1566" s="46" t="str">
        <f t="shared" si="145"/>
        <v/>
      </c>
      <c r="C1566" s="47" t="str">
        <f t="shared" si="146"/>
        <v/>
      </c>
      <c r="D1566" s="52" t="str">
        <f t="shared" si="147"/>
        <v/>
      </c>
      <c r="E1566" s="53" t="str">
        <f t="shared" si="148"/>
        <v/>
      </c>
      <c r="F1566" s="53" t="str">
        <f t="shared" si="149"/>
        <v/>
      </c>
      <c r="G1566" s="50"/>
      <c r="H1566" s="53">
        <f t="shared" si="144"/>
        <v>0</v>
      </c>
    </row>
    <row r="1567" spans="2:8" ht="12.75" hidden="1" customHeight="1">
      <c r="B1567" s="46" t="str">
        <f t="shared" si="145"/>
        <v/>
      </c>
      <c r="C1567" s="47" t="str">
        <f t="shared" si="146"/>
        <v/>
      </c>
      <c r="D1567" s="52" t="str">
        <f t="shared" si="147"/>
        <v/>
      </c>
      <c r="E1567" s="53" t="str">
        <f t="shared" si="148"/>
        <v/>
      </c>
      <c r="F1567" s="53" t="str">
        <f t="shared" si="149"/>
        <v/>
      </c>
      <c r="G1567" s="50"/>
      <c r="H1567" s="53">
        <f t="shared" si="144"/>
        <v>0</v>
      </c>
    </row>
    <row r="1568" spans="2:8" ht="12.75" hidden="1" customHeight="1">
      <c r="B1568" s="46" t="str">
        <f t="shared" si="145"/>
        <v/>
      </c>
      <c r="C1568" s="47" t="str">
        <f t="shared" si="146"/>
        <v/>
      </c>
      <c r="D1568" s="52" t="str">
        <f t="shared" si="147"/>
        <v/>
      </c>
      <c r="E1568" s="53" t="str">
        <f t="shared" si="148"/>
        <v/>
      </c>
      <c r="F1568" s="53" t="str">
        <f t="shared" si="149"/>
        <v/>
      </c>
      <c r="G1568" s="50"/>
      <c r="H1568" s="53">
        <f t="shared" si="144"/>
        <v>0</v>
      </c>
    </row>
    <row r="1569" spans="2:8" ht="12.75" hidden="1" customHeight="1">
      <c r="B1569" s="46" t="str">
        <f t="shared" si="145"/>
        <v/>
      </c>
      <c r="C1569" s="47" t="str">
        <f t="shared" si="146"/>
        <v/>
      </c>
      <c r="D1569" s="52" t="str">
        <f t="shared" si="147"/>
        <v/>
      </c>
      <c r="E1569" s="53" t="str">
        <f t="shared" si="148"/>
        <v/>
      </c>
      <c r="F1569" s="53" t="str">
        <f t="shared" si="149"/>
        <v/>
      </c>
      <c r="G1569" s="50"/>
      <c r="H1569" s="53">
        <f t="shared" si="144"/>
        <v>0</v>
      </c>
    </row>
    <row r="1570" spans="2:8" ht="12.75" hidden="1" customHeight="1">
      <c r="B1570" s="46" t="str">
        <f t="shared" si="145"/>
        <v/>
      </c>
      <c r="C1570" s="47" t="str">
        <f t="shared" si="146"/>
        <v/>
      </c>
      <c r="D1570" s="52" t="str">
        <f t="shared" si="147"/>
        <v/>
      </c>
      <c r="E1570" s="53" t="str">
        <f t="shared" si="148"/>
        <v/>
      </c>
      <c r="F1570" s="53" t="str">
        <f t="shared" si="149"/>
        <v/>
      </c>
      <c r="G1570" s="50"/>
      <c r="H1570" s="53">
        <f t="shared" si="144"/>
        <v>0</v>
      </c>
    </row>
    <row r="1571" spans="2:8" ht="12.75" hidden="1" customHeight="1">
      <c r="B1571" s="46" t="str">
        <f t="shared" si="145"/>
        <v/>
      </c>
      <c r="C1571" s="47" t="str">
        <f t="shared" si="146"/>
        <v/>
      </c>
      <c r="D1571" s="52" t="str">
        <f t="shared" si="147"/>
        <v/>
      </c>
      <c r="E1571" s="53" t="str">
        <f t="shared" si="148"/>
        <v/>
      </c>
      <c r="F1571" s="53" t="str">
        <f t="shared" si="149"/>
        <v/>
      </c>
      <c r="G1571" s="50"/>
      <c r="H1571" s="53">
        <f t="shared" si="144"/>
        <v>0</v>
      </c>
    </row>
    <row r="1572" spans="2:8" ht="12.75" hidden="1" customHeight="1">
      <c r="B1572" s="46" t="str">
        <f t="shared" si="145"/>
        <v/>
      </c>
      <c r="C1572" s="47" t="str">
        <f t="shared" si="146"/>
        <v/>
      </c>
      <c r="D1572" s="52" t="str">
        <f t="shared" si="147"/>
        <v/>
      </c>
      <c r="E1572" s="53" t="str">
        <f t="shared" si="148"/>
        <v/>
      </c>
      <c r="F1572" s="53" t="str">
        <f t="shared" si="149"/>
        <v/>
      </c>
      <c r="G1572" s="50"/>
      <c r="H1572" s="53">
        <f t="shared" si="144"/>
        <v>0</v>
      </c>
    </row>
    <row r="1573" spans="2:8" ht="12.75" hidden="1" customHeight="1">
      <c r="B1573" s="46" t="str">
        <f t="shared" si="145"/>
        <v/>
      </c>
      <c r="C1573" s="47" t="str">
        <f t="shared" si="146"/>
        <v/>
      </c>
      <c r="D1573" s="52" t="str">
        <f t="shared" si="147"/>
        <v/>
      </c>
      <c r="E1573" s="53" t="str">
        <f t="shared" si="148"/>
        <v/>
      </c>
      <c r="F1573" s="53" t="str">
        <f t="shared" si="149"/>
        <v/>
      </c>
      <c r="G1573" s="50"/>
      <c r="H1573" s="53">
        <f t="shared" si="144"/>
        <v>0</v>
      </c>
    </row>
    <row r="1574" spans="2:8" ht="12.75" hidden="1" customHeight="1">
      <c r="B1574" s="46" t="str">
        <f t="shared" si="145"/>
        <v/>
      </c>
      <c r="C1574" s="47" t="str">
        <f t="shared" si="146"/>
        <v/>
      </c>
      <c r="D1574" s="52" t="str">
        <f t="shared" si="147"/>
        <v/>
      </c>
      <c r="E1574" s="53" t="str">
        <f t="shared" si="148"/>
        <v/>
      </c>
      <c r="F1574" s="53" t="str">
        <f t="shared" si="149"/>
        <v/>
      </c>
      <c r="G1574" s="50"/>
      <c r="H1574" s="53">
        <f t="shared" si="144"/>
        <v>0</v>
      </c>
    </row>
    <row r="1575" spans="2:8" ht="12.75" hidden="1" customHeight="1">
      <c r="B1575" s="46" t="str">
        <f t="shared" si="145"/>
        <v/>
      </c>
      <c r="C1575" s="47" t="str">
        <f t="shared" si="146"/>
        <v/>
      </c>
      <c r="D1575" s="52" t="str">
        <f t="shared" si="147"/>
        <v/>
      </c>
      <c r="E1575" s="53" t="str">
        <f t="shared" si="148"/>
        <v/>
      </c>
      <c r="F1575" s="53" t="str">
        <f t="shared" si="149"/>
        <v/>
      </c>
      <c r="G1575" s="50"/>
      <c r="H1575" s="53">
        <f t="shared" si="144"/>
        <v>0</v>
      </c>
    </row>
    <row r="1576" spans="2:8" ht="12.75" hidden="1" customHeight="1">
      <c r="B1576" s="46" t="str">
        <f t="shared" si="145"/>
        <v/>
      </c>
      <c r="C1576" s="47" t="str">
        <f t="shared" si="146"/>
        <v/>
      </c>
      <c r="D1576" s="52" t="str">
        <f t="shared" si="147"/>
        <v/>
      </c>
      <c r="E1576" s="53" t="str">
        <f t="shared" si="148"/>
        <v/>
      </c>
      <c r="F1576" s="53" t="str">
        <f t="shared" si="149"/>
        <v/>
      </c>
      <c r="G1576" s="50"/>
      <c r="H1576" s="53">
        <f t="shared" si="144"/>
        <v>0</v>
      </c>
    </row>
    <row r="1577" spans="2:8" ht="12.75" hidden="1" customHeight="1">
      <c r="B1577" s="46" t="str">
        <f t="shared" si="145"/>
        <v/>
      </c>
      <c r="C1577" s="47" t="str">
        <f t="shared" si="146"/>
        <v/>
      </c>
      <c r="D1577" s="52" t="str">
        <f t="shared" si="147"/>
        <v/>
      </c>
      <c r="E1577" s="53" t="str">
        <f t="shared" si="148"/>
        <v/>
      </c>
      <c r="F1577" s="53" t="str">
        <f t="shared" si="149"/>
        <v/>
      </c>
      <c r="G1577" s="50"/>
      <c r="H1577" s="53">
        <f t="shared" si="144"/>
        <v>0</v>
      </c>
    </row>
    <row r="1578" spans="2:8" ht="12.75" hidden="1" customHeight="1">
      <c r="B1578" s="46" t="str">
        <f t="shared" si="145"/>
        <v/>
      </c>
      <c r="C1578" s="47" t="str">
        <f t="shared" si="146"/>
        <v/>
      </c>
      <c r="D1578" s="52" t="str">
        <f t="shared" si="147"/>
        <v/>
      </c>
      <c r="E1578" s="53" t="str">
        <f t="shared" si="148"/>
        <v/>
      </c>
      <c r="F1578" s="53" t="str">
        <f t="shared" si="149"/>
        <v/>
      </c>
      <c r="G1578" s="50"/>
      <c r="H1578" s="53">
        <f t="shared" si="144"/>
        <v>0</v>
      </c>
    </row>
    <row r="1579" spans="2:8" ht="12.75" hidden="1" customHeight="1">
      <c r="B1579" s="46" t="str">
        <f t="shared" si="145"/>
        <v/>
      </c>
      <c r="C1579" s="47" t="str">
        <f t="shared" si="146"/>
        <v/>
      </c>
      <c r="D1579" s="52" t="str">
        <f t="shared" si="147"/>
        <v/>
      </c>
      <c r="E1579" s="53" t="str">
        <f t="shared" si="148"/>
        <v/>
      </c>
      <c r="F1579" s="53" t="str">
        <f t="shared" si="149"/>
        <v/>
      </c>
      <c r="G1579" s="50"/>
      <c r="H1579" s="53">
        <f t="shared" si="144"/>
        <v>0</v>
      </c>
    </row>
    <row r="1580" spans="2:8" ht="12.75" hidden="1" customHeight="1">
      <c r="B1580" s="46" t="str">
        <f t="shared" si="145"/>
        <v/>
      </c>
      <c r="C1580" s="47" t="str">
        <f t="shared" si="146"/>
        <v/>
      </c>
      <c r="D1580" s="52" t="str">
        <f t="shared" si="147"/>
        <v/>
      </c>
      <c r="E1580" s="53" t="str">
        <f t="shared" si="148"/>
        <v/>
      </c>
      <c r="F1580" s="53" t="str">
        <f t="shared" si="149"/>
        <v/>
      </c>
      <c r="G1580" s="50"/>
      <c r="H1580" s="53">
        <f t="shared" si="144"/>
        <v>0</v>
      </c>
    </row>
    <row r="1581" spans="2:8" ht="12.75" hidden="1" customHeight="1">
      <c r="B1581" s="46" t="str">
        <f t="shared" si="145"/>
        <v/>
      </c>
      <c r="C1581" s="47" t="str">
        <f t="shared" si="146"/>
        <v/>
      </c>
      <c r="D1581" s="52" t="str">
        <f t="shared" si="147"/>
        <v/>
      </c>
      <c r="E1581" s="53" t="str">
        <f t="shared" si="148"/>
        <v/>
      </c>
      <c r="F1581" s="53" t="str">
        <f t="shared" si="149"/>
        <v/>
      </c>
      <c r="G1581" s="50"/>
      <c r="H1581" s="53">
        <f t="shared" si="144"/>
        <v>0</v>
      </c>
    </row>
    <row r="1582" spans="2:8" ht="12.75" hidden="1" customHeight="1">
      <c r="B1582" s="46" t="str">
        <f t="shared" si="145"/>
        <v/>
      </c>
      <c r="C1582" s="47" t="str">
        <f t="shared" si="146"/>
        <v/>
      </c>
      <c r="D1582" s="52" t="str">
        <f t="shared" si="147"/>
        <v/>
      </c>
      <c r="E1582" s="53" t="str">
        <f t="shared" si="148"/>
        <v/>
      </c>
      <c r="F1582" s="53" t="str">
        <f t="shared" si="149"/>
        <v/>
      </c>
      <c r="G1582" s="50"/>
      <c r="H1582" s="53">
        <f t="shared" si="144"/>
        <v>0</v>
      </c>
    </row>
    <row r="1583" spans="2:8" ht="12.75" hidden="1" customHeight="1">
      <c r="B1583" s="46" t="str">
        <f t="shared" si="145"/>
        <v/>
      </c>
      <c r="C1583" s="47" t="str">
        <f t="shared" si="146"/>
        <v/>
      </c>
      <c r="D1583" s="52" t="str">
        <f t="shared" si="147"/>
        <v/>
      </c>
      <c r="E1583" s="53" t="str">
        <f t="shared" si="148"/>
        <v/>
      </c>
      <c r="F1583" s="53" t="str">
        <f t="shared" si="149"/>
        <v/>
      </c>
      <c r="G1583" s="50"/>
      <c r="H1583" s="53">
        <f t="shared" si="144"/>
        <v>0</v>
      </c>
    </row>
    <row r="1584" spans="2:8" ht="12.75" hidden="1" customHeight="1">
      <c r="B1584" s="46" t="str">
        <f t="shared" si="145"/>
        <v/>
      </c>
      <c r="C1584" s="47" t="str">
        <f t="shared" si="146"/>
        <v/>
      </c>
      <c r="D1584" s="52" t="str">
        <f t="shared" si="147"/>
        <v/>
      </c>
      <c r="E1584" s="53" t="str">
        <f t="shared" si="148"/>
        <v/>
      </c>
      <c r="F1584" s="53" t="str">
        <f t="shared" si="149"/>
        <v/>
      </c>
      <c r="G1584" s="50"/>
      <c r="H1584" s="53">
        <f t="shared" si="144"/>
        <v>0</v>
      </c>
    </row>
    <row r="1585" spans="2:8" ht="12.75" hidden="1" customHeight="1">
      <c r="B1585" s="46" t="str">
        <f t="shared" si="145"/>
        <v/>
      </c>
      <c r="C1585" s="47" t="str">
        <f t="shared" si="146"/>
        <v/>
      </c>
      <c r="D1585" s="52" t="str">
        <f t="shared" si="147"/>
        <v/>
      </c>
      <c r="E1585" s="53" t="str">
        <f t="shared" si="148"/>
        <v/>
      </c>
      <c r="F1585" s="53" t="str">
        <f t="shared" si="149"/>
        <v/>
      </c>
      <c r="G1585" s="50"/>
      <c r="H1585" s="53">
        <f t="shared" si="144"/>
        <v>0</v>
      </c>
    </row>
    <row r="1586" spans="2:8" ht="12.75" hidden="1" customHeight="1">
      <c r="B1586" s="46" t="str">
        <f t="shared" si="145"/>
        <v/>
      </c>
      <c r="C1586" s="47" t="str">
        <f t="shared" si="146"/>
        <v/>
      </c>
      <c r="D1586" s="52" t="str">
        <f t="shared" si="147"/>
        <v/>
      </c>
      <c r="E1586" s="53" t="str">
        <f t="shared" si="148"/>
        <v/>
      </c>
      <c r="F1586" s="53" t="str">
        <f t="shared" si="149"/>
        <v/>
      </c>
      <c r="G1586" s="50"/>
      <c r="H1586" s="53">
        <f t="shared" si="144"/>
        <v>0</v>
      </c>
    </row>
    <row r="1587" spans="2:8" ht="12.75" hidden="1" customHeight="1">
      <c r="B1587" s="46" t="str">
        <f t="shared" si="145"/>
        <v/>
      </c>
      <c r="C1587" s="47" t="str">
        <f t="shared" si="146"/>
        <v/>
      </c>
      <c r="D1587" s="52" t="str">
        <f t="shared" si="147"/>
        <v/>
      </c>
      <c r="E1587" s="53" t="str">
        <f t="shared" si="148"/>
        <v/>
      </c>
      <c r="F1587" s="53" t="str">
        <f t="shared" si="149"/>
        <v/>
      </c>
      <c r="G1587" s="50"/>
      <c r="H1587" s="53">
        <f t="shared" si="144"/>
        <v>0</v>
      </c>
    </row>
    <row r="1588" spans="2:8" ht="12.75" hidden="1" customHeight="1">
      <c r="B1588" s="46" t="str">
        <f t="shared" si="145"/>
        <v/>
      </c>
      <c r="C1588" s="47" t="str">
        <f t="shared" si="146"/>
        <v/>
      </c>
      <c r="D1588" s="52" t="str">
        <f t="shared" si="147"/>
        <v/>
      </c>
      <c r="E1588" s="53" t="str">
        <f t="shared" si="148"/>
        <v/>
      </c>
      <c r="F1588" s="53" t="str">
        <f t="shared" si="149"/>
        <v/>
      </c>
      <c r="G1588" s="50"/>
      <c r="H1588" s="53">
        <f t="shared" si="144"/>
        <v>0</v>
      </c>
    </row>
    <row r="1589" spans="2:8" ht="12.75" hidden="1" customHeight="1">
      <c r="B1589" s="46" t="str">
        <f t="shared" si="145"/>
        <v/>
      </c>
      <c r="C1589" s="47" t="str">
        <f t="shared" si="146"/>
        <v/>
      </c>
      <c r="D1589" s="52" t="str">
        <f t="shared" si="147"/>
        <v/>
      </c>
      <c r="E1589" s="53" t="str">
        <f t="shared" si="148"/>
        <v/>
      </c>
      <c r="F1589" s="53" t="str">
        <f t="shared" si="149"/>
        <v/>
      </c>
      <c r="G1589" s="50"/>
      <c r="H1589" s="53">
        <f t="shared" si="144"/>
        <v>0</v>
      </c>
    </row>
    <row r="1590" spans="2:8" ht="12.75" hidden="1" customHeight="1">
      <c r="B1590" s="46" t="str">
        <f t="shared" si="145"/>
        <v/>
      </c>
      <c r="C1590" s="47" t="str">
        <f t="shared" si="146"/>
        <v/>
      </c>
      <c r="D1590" s="52" t="str">
        <f t="shared" si="147"/>
        <v/>
      </c>
      <c r="E1590" s="53" t="str">
        <f t="shared" si="148"/>
        <v/>
      </c>
      <c r="F1590" s="53" t="str">
        <f t="shared" si="149"/>
        <v/>
      </c>
      <c r="G1590" s="50"/>
      <c r="H1590" s="53">
        <f t="shared" si="144"/>
        <v>0</v>
      </c>
    </row>
    <row r="1591" spans="2:8" ht="12.75" hidden="1" customHeight="1">
      <c r="B1591" s="46" t="str">
        <f t="shared" si="145"/>
        <v/>
      </c>
      <c r="C1591" s="47" t="str">
        <f t="shared" si="146"/>
        <v/>
      </c>
      <c r="D1591" s="52" t="str">
        <f t="shared" si="147"/>
        <v/>
      </c>
      <c r="E1591" s="53" t="str">
        <f t="shared" si="148"/>
        <v/>
      </c>
      <c r="F1591" s="53" t="str">
        <f t="shared" si="149"/>
        <v/>
      </c>
      <c r="G1591" s="50"/>
      <c r="H1591" s="53">
        <f t="shared" si="144"/>
        <v>0</v>
      </c>
    </row>
    <row r="1592" spans="2:8" ht="12.75" hidden="1" customHeight="1">
      <c r="B1592" s="46" t="str">
        <f t="shared" si="145"/>
        <v/>
      </c>
      <c r="C1592" s="47" t="str">
        <f t="shared" si="146"/>
        <v/>
      </c>
      <c r="D1592" s="52" t="str">
        <f t="shared" si="147"/>
        <v/>
      </c>
      <c r="E1592" s="53" t="str">
        <f t="shared" si="148"/>
        <v/>
      </c>
      <c r="F1592" s="53" t="str">
        <f t="shared" si="149"/>
        <v/>
      </c>
      <c r="G1592" s="50"/>
      <c r="H1592" s="53">
        <f t="shared" si="144"/>
        <v>0</v>
      </c>
    </row>
    <row r="1593" spans="2:8" ht="12.75" hidden="1" customHeight="1">
      <c r="B1593" s="46" t="str">
        <f t="shared" si="145"/>
        <v/>
      </c>
      <c r="C1593" s="47" t="str">
        <f t="shared" si="146"/>
        <v/>
      </c>
      <c r="D1593" s="52" t="str">
        <f t="shared" si="147"/>
        <v/>
      </c>
      <c r="E1593" s="53" t="str">
        <f t="shared" si="148"/>
        <v/>
      </c>
      <c r="F1593" s="53" t="str">
        <f t="shared" si="149"/>
        <v/>
      </c>
      <c r="G1593" s="50"/>
      <c r="H1593" s="53">
        <f t="shared" si="144"/>
        <v>0</v>
      </c>
    </row>
    <row r="1594" spans="2:8" ht="12.75" hidden="1" customHeight="1">
      <c r="B1594" s="46" t="str">
        <f t="shared" si="145"/>
        <v/>
      </c>
      <c r="C1594" s="47" t="str">
        <f t="shared" si="146"/>
        <v/>
      </c>
      <c r="D1594" s="52" t="str">
        <f t="shared" si="147"/>
        <v/>
      </c>
      <c r="E1594" s="53" t="str">
        <f t="shared" si="148"/>
        <v/>
      </c>
      <c r="F1594" s="53" t="str">
        <f t="shared" si="149"/>
        <v/>
      </c>
      <c r="G1594" s="50"/>
      <c r="H1594" s="53">
        <f t="shared" si="144"/>
        <v>0</v>
      </c>
    </row>
    <row r="1595" spans="2:8" ht="12.75" hidden="1" customHeight="1">
      <c r="B1595" s="46" t="str">
        <f t="shared" si="145"/>
        <v/>
      </c>
      <c r="C1595" s="47" t="str">
        <f t="shared" si="146"/>
        <v/>
      </c>
      <c r="D1595" s="52" t="str">
        <f t="shared" si="147"/>
        <v/>
      </c>
      <c r="E1595" s="53" t="str">
        <f t="shared" si="148"/>
        <v/>
      </c>
      <c r="F1595" s="53" t="str">
        <f t="shared" si="149"/>
        <v/>
      </c>
      <c r="G1595" s="50"/>
      <c r="H1595" s="53">
        <f t="shared" si="144"/>
        <v>0</v>
      </c>
    </row>
    <row r="1596" spans="2:8" ht="12.75" hidden="1" customHeight="1">
      <c r="B1596" s="46" t="str">
        <f t="shared" si="145"/>
        <v/>
      </c>
      <c r="C1596" s="47" t="str">
        <f t="shared" si="146"/>
        <v/>
      </c>
      <c r="D1596" s="52" t="str">
        <f t="shared" si="147"/>
        <v/>
      </c>
      <c r="E1596" s="53" t="str">
        <f t="shared" si="148"/>
        <v/>
      </c>
      <c r="F1596" s="53" t="str">
        <f t="shared" si="149"/>
        <v/>
      </c>
      <c r="G1596" s="50"/>
      <c r="H1596" s="53">
        <f t="shared" si="144"/>
        <v>0</v>
      </c>
    </row>
    <row r="1597" spans="2:8" ht="12.75" hidden="1" customHeight="1">
      <c r="B1597" s="46" t="str">
        <f t="shared" si="145"/>
        <v/>
      </c>
      <c r="C1597" s="47" t="str">
        <f t="shared" si="146"/>
        <v/>
      </c>
      <c r="D1597" s="52" t="str">
        <f t="shared" si="147"/>
        <v/>
      </c>
      <c r="E1597" s="53" t="str">
        <f t="shared" si="148"/>
        <v/>
      </c>
      <c r="F1597" s="53" t="str">
        <f t="shared" si="149"/>
        <v/>
      </c>
      <c r="G1597" s="50"/>
      <c r="H1597" s="53">
        <f t="shared" si="144"/>
        <v>0</v>
      </c>
    </row>
    <row r="1598" spans="2:8" ht="12.75" hidden="1" customHeight="1">
      <c r="B1598" s="46" t="str">
        <f t="shared" si="145"/>
        <v/>
      </c>
      <c r="C1598" s="47" t="str">
        <f t="shared" si="146"/>
        <v/>
      </c>
      <c r="D1598" s="52" t="str">
        <f t="shared" si="147"/>
        <v/>
      </c>
      <c r="E1598" s="53" t="str">
        <f t="shared" si="148"/>
        <v/>
      </c>
      <c r="F1598" s="53" t="str">
        <f t="shared" si="149"/>
        <v/>
      </c>
      <c r="G1598" s="50"/>
      <c r="H1598" s="53">
        <f t="shared" si="144"/>
        <v>0</v>
      </c>
    </row>
    <row r="1599" spans="2:8" ht="12.75" hidden="1" customHeight="1">
      <c r="B1599" s="46" t="str">
        <f t="shared" si="145"/>
        <v/>
      </c>
      <c r="C1599" s="47" t="str">
        <f t="shared" si="146"/>
        <v/>
      </c>
      <c r="D1599" s="52" t="str">
        <f t="shared" si="147"/>
        <v/>
      </c>
      <c r="E1599" s="53" t="str">
        <f t="shared" si="148"/>
        <v/>
      </c>
      <c r="F1599" s="53" t="str">
        <f t="shared" si="149"/>
        <v/>
      </c>
      <c r="G1599" s="50"/>
      <c r="H1599" s="53">
        <f t="shared" si="144"/>
        <v>0</v>
      </c>
    </row>
    <row r="1600" spans="2:8" ht="12.75" hidden="1" customHeight="1">
      <c r="B1600" s="46" t="str">
        <f t="shared" si="145"/>
        <v/>
      </c>
      <c r="C1600" s="47" t="str">
        <f t="shared" si="146"/>
        <v/>
      </c>
      <c r="D1600" s="52" t="str">
        <f t="shared" si="147"/>
        <v/>
      </c>
      <c r="E1600" s="53" t="str">
        <f t="shared" si="148"/>
        <v/>
      </c>
      <c r="F1600" s="53" t="str">
        <f t="shared" si="149"/>
        <v/>
      </c>
      <c r="G1600" s="50"/>
      <c r="H1600" s="53">
        <f t="shared" si="144"/>
        <v>0</v>
      </c>
    </row>
    <row r="1601" spans="2:8" ht="12.75" hidden="1" customHeight="1">
      <c r="B1601" s="46" t="str">
        <f t="shared" si="145"/>
        <v/>
      </c>
      <c r="C1601" s="47" t="str">
        <f t="shared" si="146"/>
        <v/>
      </c>
      <c r="D1601" s="52" t="str">
        <f t="shared" si="147"/>
        <v/>
      </c>
      <c r="E1601" s="53" t="str">
        <f t="shared" si="148"/>
        <v/>
      </c>
      <c r="F1601" s="53" t="str">
        <f t="shared" si="149"/>
        <v/>
      </c>
      <c r="G1601" s="50"/>
      <c r="H1601" s="53">
        <f t="shared" si="144"/>
        <v>0</v>
      </c>
    </row>
    <row r="1602" spans="2:8" ht="12.75" hidden="1" customHeight="1">
      <c r="B1602" s="46" t="str">
        <f t="shared" si="145"/>
        <v/>
      </c>
      <c r="C1602" s="47" t="str">
        <f t="shared" si="146"/>
        <v/>
      </c>
      <c r="D1602" s="52" t="str">
        <f t="shared" si="147"/>
        <v/>
      </c>
      <c r="E1602" s="53" t="str">
        <f t="shared" si="148"/>
        <v/>
      </c>
      <c r="F1602" s="53" t="str">
        <f t="shared" si="149"/>
        <v/>
      </c>
      <c r="G1602" s="50"/>
      <c r="H1602" s="53">
        <f t="shared" si="144"/>
        <v>0</v>
      </c>
    </row>
    <row r="1603" spans="2:8" ht="12.75" hidden="1" customHeight="1">
      <c r="B1603" s="46" t="str">
        <f t="shared" si="145"/>
        <v/>
      </c>
      <c r="C1603" s="47" t="str">
        <f t="shared" si="146"/>
        <v/>
      </c>
      <c r="D1603" s="52" t="str">
        <f t="shared" si="147"/>
        <v/>
      </c>
      <c r="E1603" s="53" t="str">
        <f t="shared" si="148"/>
        <v/>
      </c>
      <c r="F1603" s="53" t="str">
        <f t="shared" si="149"/>
        <v/>
      </c>
      <c r="G1603" s="50"/>
      <c r="H1603" s="53">
        <f t="shared" si="144"/>
        <v>0</v>
      </c>
    </row>
    <row r="1604" spans="2:8" ht="12.75" hidden="1" customHeight="1">
      <c r="B1604" s="46" t="str">
        <f t="shared" si="145"/>
        <v/>
      </c>
      <c r="C1604" s="47" t="str">
        <f t="shared" si="146"/>
        <v/>
      </c>
      <c r="D1604" s="52" t="str">
        <f t="shared" si="147"/>
        <v/>
      </c>
      <c r="E1604" s="53" t="str">
        <f t="shared" si="148"/>
        <v/>
      </c>
      <c r="F1604" s="53" t="str">
        <f t="shared" si="149"/>
        <v/>
      </c>
      <c r="G1604" s="50"/>
      <c r="H1604" s="53">
        <f t="shared" si="144"/>
        <v>0</v>
      </c>
    </row>
    <row r="1605" spans="2:8" ht="12.75" hidden="1" customHeight="1">
      <c r="B1605" s="46" t="str">
        <f t="shared" si="145"/>
        <v/>
      </c>
      <c r="C1605" s="47" t="str">
        <f t="shared" si="146"/>
        <v/>
      </c>
      <c r="D1605" s="52" t="str">
        <f t="shared" si="147"/>
        <v/>
      </c>
      <c r="E1605" s="53" t="str">
        <f t="shared" si="148"/>
        <v/>
      </c>
      <c r="F1605" s="53" t="str">
        <f t="shared" si="149"/>
        <v/>
      </c>
      <c r="G1605" s="50"/>
      <c r="H1605" s="53">
        <f t="shared" si="144"/>
        <v>0</v>
      </c>
    </row>
    <row r="1606" spans="2:8" ht="12.75" hidden="1" customHeight="1">
      <c r="B1606" s="46" t="str">
        <f t="shared" si="145"/>
        <v/>
      </c>
      <c r="C1606" s="47" t="str">
        <f t="shared" si="146"/>
        <v/>
      </c>
      <c r="D1606" s="52" t="str">
        <f t="shared" si="147"/>
        <v/>
      </c>
      <c r="E1606" s="53" t="str">
        <f t="shared" si="148"/>
        <v/>
      </c>
      <c r="F1606" s="53" t="str">
        <f t="shared" si="149"/>
        <v/>
      </c>
      <c r="G1606" s="50"/>
      <c r="H1606" s="53">
        <f t="shared" si="144"/>
        <v>0</v>
      </c>
    </row>
    <row r="1607" spans="2:8" ht="12.75" hidden="1" customHeight="1">
      <c r="B1607" s="46" t="str">
        <f t="shared" si="145"/>
        <v/>
      </c>
      <c r="C1607" s="47" t="str">
        <f t="shared" si="146"/>
        <v/>
      </c>
      <c r="D1607" s="52" t="str">
        <f t="shared" si="147"/>
        <v/>
      </c>
      <c r="E1607" s="53" t="str">
        <f t="shared" si="148"/>
        <v/>
      </c>
      <c r="F1607" s="53" t="str">
        <f t="shared" si="149"/>
        <v/>
      </c>
      <c r="G1607" s="50"/>
      <c r="H1607" s="53">
        <f t="shared" si="144"/>
        <v>0</v>
      </c>
    </row>
    <row r="1608" spans="2:8" ht="12.75" hidden="1" customHeight="1">
      <c r="B1608" s="46" t="str">
        <f t="shared" si="145"/>
        <v/>
      </c>
      <c r="C1608" s="47" t="str">
        <f t="shared" si="146"/>
        <v/>
      </c>
      <c r="D1608" s="52" t="str">
        <f t="shared" si="147"/>
        <v/>
      </c>
      <c r="E1608" s="53" t="str">
        <f t="shared" si="148"/>
        <v/>
      </c>
      <c r="F1608" s="53" t="str">
        <f t="shared" si="149"/>
        <v/>
      </c>
      <c r="G1608" s="50"/>
      <c r="H1608" s="53">
        <f t="shared" si="144"/>
        <v>0</v>
      </c>
    </row>
    <row r="1609" spans="2:8" ht="12.75" hidden="1" customHeight="1">
      <c r="B1609" s="46" t="str">
        <f t="shared" si="145"/>
        <v/>
      </c>
      <c r="C1609" s="47" t="str">
        <f t="shared" si="146"/>
        <v/>
      </c>
      <c r="D1609" s="52" t="str">
        <f t="shared" si="147"/>
        <v/>
      </c>
      <c r="E1609" s="53" t="str">
        <f t="shared" si="148"/>
        <v/>
      </c>
      <c r="F1609" s="53" t="str">
        <f t="shared" si="149"/>
        <v/>
      </c>
      <c r="G1609" s="50"/>
      <c r="H1609" s="53">
        <f t="shared" si="144"/>
        <v>0</v>
      </c>
    </row>
    <row r="1610" spans="2:8" ht="12.75" hidden="1" customHeight="1">
      <c r="B1610" s="46" t="str">
        <f t="shared" si="145"/>
        <v/>
      </c>
      <c r="C1610" s="47" t="str">
        <f t="shared" si="146"/>
        <v/>
      </c>
      <c r="D1610" s="52" t="str">
        <f t="shared" si="147"/>
        <v/>
      </c>
      <c r="E1610" s="53" t="str">
        <f t="shared" si="148"/>
        <v/>
      </c>
      <c r="F1610" s="53" t="str">
        <f t="shared" si="149"/>
        <v/>
      </c>
      <c r="G1610" s="50"/>
      <c r="H1610" s="53">
        <f t="shared" si="144"/>
        <v>0</v>
      </c>
    </row>
    <row r="1611" spans="2:8" ht="12.75" hidden="1" customHeight="1">
      <c r="B1611" s="46" t="str">
        <f t="shared" si="145"/>
        <v/>
      </c>
      <c r="C1611" s="47" t="str">
        <f t="shared" si="146"/>
        <v/>
      </c>
      <c r="D1611" s="52" t="str">
        <f t="shared" si="147"/>
        <v/>
      </c>
      <c r="E1611" s="53" t="str">
        <f t="shared" si="148"/>
        <v/>
      </c>
      <c r="F1611" s="53" t="str">
        <f t="shared" si="149"/>
        <v/>
      </c>
      <c r="G1611" s="50"/>
      <c r="H1611" s="53">
        <f t="shared" si="144"/>
        <v>0</v>
      </c>
    </row>
    <row r="1612" spans="2:8" ht="12.75" hidden="1" customHeight="1">
      <c r="B1612" s="46" t="str">
        <f t="shared" si="145"/>
        <v/>
      </c>
      <c r="C1612" s="47" t="str">
        <f t="shared" si="146"/>
        <v/>
      </c>
      <c r="D1612" s="52" t="str">
        <f t="shared" si="147"/>
        <v/>
      </c>
      <c r="E1612" s="53" t="str">
        <f t="shared" si="148"/>
        <v/>
      </c>
      <c r="F1612" s="53" t="str">
        <f t="shared" si="149"/>
        <v/>
      </c>
      <c r="G1612" s="50"/>
      <c r="H1612" s="53">
        <f t="shared" si="144"/>
        <v>0</v>
      </c>
    </row>
    <row r="1613" spans="2:8" ht="12.75" hidden="1" customHeight="1">
      <c r="B1613" s="46" t="str">
        <f t="shared" si="145"/>
        <v/>
      </c>
      <c r="C1613" s="47" t="str">
        <f t="shared" si="146"/>
        <v/>
      </c>
      <c r="D1613" s="52" t="str">
        <f t="shared" si="147"/>
        <v/>
      </c>
      <c r="E1613" s="53" t="str">
        <f t="shared" si="148"/>
        <v/>
      </c>
      <c r="F1613" s="53" t="str">
        <f t="shared" si="149"/>
        <v/>
      </c>
      <c r="G1613" s="50"/>
      <c r="H1613" s="53">
        <f t="shared" si="144"/>
        <v>0</v>
      </c>
    </row>
    <row r="1614" spans="2:8" ht="12.75" hidden="1" customHeight="1">
      <c r="B1614" s="46" t="str">
        <f t="shared" si="145"/>
        <v/>
      </c>
      <c r="C1614" s="47" t="str">
        <f t="shared" si="146"/>
        <v/>
      </c>
      <c r="D1614" s="52" t="str">
        <f t="shared" si="147"/>
        <v/>
      </c>
      <c r="E1614" s="53" t="str">
        <f t="shared" si="148"/>
        <v/>
      </c>
      <c r="F1614" s="53" t="str">
        <f t="shared" si="149"/>
        <v/>
      </c>
      <c r="G1614" s="50"/>
      <c r="H1614" s="53">
        <f t="shared" si="144"/>
        <v>0</v>
      </c>
    </row>
    <row r="1615" spans="2:8" ht="12.75" hidden="1" customHeight="1">
      <c r="B1615" s="46" t="str">
        <f t="shared" si="145"/>
        <v/>
      </c>
      <c r="C1615" s="47" t="str">
        <f t="shared" si="146"/>
        <v/>
      </c>
      <c r="D1615" s="52" t="str">
        <f t="shared" si="147"/>
        <v/>
      </c>
      <c r="E1615" s="53" t="str">
        <f t="shared" si="148"/>
        <v/>
      </c>
      <c r="F1615" s="53" t="str">
        <f t="shared" si="149"/>
        <v/>
      </c>
      <c r="G1615" s="50"/>
      <c r="H1615" s="53">
        <f t="shared" si="144"/>
        <v>0</v>
      </c>
    </row>
    <row r="1616" spans="2:8" ht="12.75" hidden="1" customHeight="1">
      <c r="B1616" s="46" t="str">
        <f t="shared" si="145"/>
        <v/>
      </c>
      <c r="C1616" s="47" t="str">
        <f t="shared" si="146"/>
        <v/>
      </c>
      <c r="D1616" s="52" t="str">
        <f t="shared" si="147"/>
        <v/>
      </c>
      <c r="E1616" s="53" t="str">
        <f t="shared" si="148"/>
        <v/>
      </c>
      <c r="F1616" s="53" t="str">
        <f t="shared" si="149"/>
        <v/>
      </c>
      <c r="G1616" s="50"/>
      <c r="H1616" s="53">
        <f t="shared" si="144"/>
        <v>0</v>
      </c>
    </row>
    <row r="1617" spans="2:8" ht="12.75" hidden="1" customHeight="1">
      <c r="B1617" s="46" t="str">
        <f t="shared" si="145"/>
        <v/>
      </c>
      <c r="C1617" s="47" t="str">
        <f t="shared" si="146"/>
        <v/>
      </c>
      <c r="D1617" s="52" t="str">
        <f t="shared" si="147"/>
        <v/>
      </c>
      <c r="E1617" s="53" t="str">
        <f t="shared" si="148"/>
        <v/>
      </c>
      <c r="F1617" s="53" t="str">
        <f t="shared" si="149"/>
        <v/>
      </c>
      <c r="G1617" s="50"/>
      <c r="H1617" s="53">
        <f t="shared" si="144"/>
        <v>0</v>
      </c>
    </row>
    <row r="1618" spans="2:8" ht="12.75" hidden="1" customHeight="1">
      <c r="B1618" s="46" t="str">
        <f t="shared" si="145"/>
        <v/>
      </c>
      <c r="C1618" s="47" t="str">
        <f t="shared" si="146"/>
        <v/>
      </c>
      <c r="D1618" s="52" t="str">
        <f t="shared" si="147"/>
        <v/>
      </c>
      <c r="E1618" s="53" t="str">
        <f t="shared" si="148"/>
        <v/>
      </c>
      <c r="F1618" s="53" t="str">
        <f t="shared" si="149"/>
        <v/>
      </c>
      <c r="G1618" s="50"/>
      <c r="H1618" s="53">
        <f t="shared" si="144"/>
        <v>0</v>
      </c>
    </row>
    <row r="1619" spans="2:8" ht="12.75" hidden="1" customHeight="1">
      <c r="B1619" s="46" t="str">
        <f t="shared" si="145"/>
        <v/>
      </c>
      <c r="C1619" s="47" t="str">
        <f t="shared" si="146"/>
        <v/>
      </c>
      <c r="D1619" s="52" t="str">
        <f t="shared" si="147"/>
        <v/>
      </c>
      <c r="E1619" s="53" t="str">
        <f t="shared" si="148"/>
        <v/>
      </c>
      <c r="F1619" s="53" t="str">
        <f t="shared" si="149"/>
        <v/>
      </c>
      <c r="G1619" s="50"/>
      <c r="H1619" s="53">
        <f t="shared" si="144"/>
        <v>0</v>
      </c>
    </row>
    <row r="1620" spans="2:8" ht="12.75" hidden="1" customHeight="1">
      <c r="B1620" s="46" t="str">
        <f t="shared" si="145"/>
        <v/>
      </c>
      <c r="C1620" s="47" t="str">
        <f t="shared" si="146"/>
        <v/>
      </c>
      <c r="D1620" s="52" t="str">
        <f t="shared" si="147"/>
        <v/>
      </c>
      <c r="E1620" s="53" t="str">
        <f t="shared" si="148"/>
        <v/>
      </c>
      <c r="F1620" s="53" t="str">
        <f t="shared" si="149"/>
        <v/>
      </c>
      <c r="G1620" s="50"/>
      <c r="H1620" s="53">
        <f t="shared" si="144"/>
        <v>0</v>
      </c>
    </row>
    <row r="1621" spans="2:8" ht="12.75" hidden="1" customHeight="1">
      <c r="B1621" s="46" t="str">
        <f t="shared" si="145"/>
        <v/>
      </c>
      <c r="C1621" s="47" t="str">
        <f t="shared" si="146"/>
        <v/>
      </c>
      <c r="D1621" s="52" t="str">
        <f t="shared" si="147"/>
        <v/>
      </c>
      <c r="E1621" s="53" t="str">
        <f t="shared" si="148"/>
        <v/>
      </c>
      <c r="F1621" s="53" t="str">
        <f t="shared" si="149"/>
        <v/>
      </c>
      <c r="G1621" s="50"/>
      <c r="H1621" s="53">
        <f t="shared" si="144"/>
        <v>0</v>
      </c>
    </row>
    <row r="1622" spans="2:8" ht="12.75" hidden="1" customHeight="1">
      <c r="B1622" s="46" t="str">
        <f t="shared" si="145"/>
        <v/>
      </c>
      <c r="C1622" s="47" t="str">
        <f t="shared" si="146"/>
        <v/>
      </c>
      <c r="D1622" s="52" t="str">
        <f t="shared" si="147"/>
        <v/>
      </c>
      <c r="E1622" s="53" t="str">
        <f t="shared" si="148"/>
        <v/>
      </c>
      <c r="F1622" s="53" t="str">
        <f t="shared" si="149"/>
        <v/>
      </c>
      <c r="G1622" s="50"/>
      <c r="H1622" s="53">
        <f t="shared" si="144"/>
        <v>0</v>
      </c>
    </row>
    <row r="1623" spans="2:8" ht="12.75" hidden="1" customHeight="1">
      <c r="B1623" s="46" t="str">
        <f t="shared" si="145"/>
        <v/>
      </c>
      <c r="C1623" s="47" t="str">
        <f t="shared" si="146"/>
        <v/>
      </c>
      <c r="D1623" s="52" t="str">
        <f t="shared" si="147"/>
        <v/>
      </c>
      <c r="E1623" s="53" t="str">
        <f t="shared" si="148"/>
        <v/>
      </c>
      <c r="F1623" s="53" t="str">
        <f t="shared" si="149"/>
        <v/>
      </c>
      <c r="G1623" s="50"/>
      <c r="H1623" s="53">
        <f t="shared" si="144"/>
        <v>0</v>
      </c>
    </row>
    <row r="1624" spans="2:8" ht="12.75" hidden="1" customHeight="1">
      <c r="B1624" s="46" t="str">
        <f t="shared" si="145"/>
        <v/>
      </c>
      <c r="C1624" s="47" t="str">
        <f t="shared" si="146"/>
        <v/>
      </c>
      <c r="D1624" s="52" t="str">
        <f t="shared" si="147"/>
        <v/>
      </c>
      <c r="E1624" s="53" t="str">
        <f t="shared" si="148"/>
        <v/>
      </c>
      <c r="F1624" s="53" t="str">
        <f t="shared" si="149"/>
        <v/>
      </c>
      <c r="G1624" s="50"/>
      <c r="H1624" s="53">
        <f t="shared" si="144"/>
        <v>0</v>
      </c>
    </row>
    <row r="1625" spans="2:8" ht="12.75" hidden="1" customHeight="1">
      <c r="B1625" s="46" t="str">
        <f t="shared" si="145"/>
        <v/>
      </c>
      <c r="C1625" s="47" t="str">
        <f t="shared" si="146"/>
        <v/>
      </c>
      <c r="D1625" s="52" t="str">
        <f t="shared" si="147"/>
        <v/>
      </c>
      <c r="E1625" s="53" t="str">
        <f t="shared" si="148"/>
        <v/>
      </c>
      <c r="F1625" s="53" t="str">
        <f t="shared" si="149"/>
        <v/>
      </c>
      <c r="G1625" s="50"/>
      <c r="H1625" s="53">
        <f t="shared" ref="H1625:H1688" si="150">IF(B1625="",0,ROUND(H1624-E1625-G1625,2))</f>
        <v>0</v>
      </c>
    </row>
    <row r="1626" spans="2:8" ht="12.75" hidden="1" customHeight="1">
      <c r="B1626" s="46" t="str">
        <f t="shared" ref="B1626:B1689" si="151">IF(B1625&lt;$D$16,IF(H1625&gt;0,B1625+1,""),"")</f>
        <v/>
      </c>
      <c r="C1626" s="47" t="str">
        <f t="shared" ref="C1626:C1689" si="152">IF(B1626="","",IF(B1626&lt;=$D$16,IF(payments_per_year=26,DATE(YEAR(start_date),MONTH(start_date),DAY(start_date)+14*B1626),IF(payments_per_year=52,DATE(YEAR(start_date),MONTH(start_date),DAY(start_date)+7*B1626),DATE(YEAR(start_date),MONTH(start_date)+B1626*12/$D$11,DAY(start_date)))),""))</f>
        <v/>
      </c>
      <c r="D1626" s="52" t="str">
        <f t="shared" ref="D1626:D1689" si="153">IF(C1626="","",IF($D$15+F1626&gt;H1625,ROUND(H1625+F1626,2),$D$15))</f>
        <v/>
      </c>
      <c r="E1626" s="53" t="str">
        <f t="shared" ref="E1626:E1689" si="154">IF(C1626="","",D1626-F1626)</f>
        <v/>
      </c>
      <c r="F1626" s="53" t="str">
        <f t="shared" ref="F1626:F1689" si="155">IF(C1626="","",ROUND(H1625*$D$9/payments_per_year,2))</f>
        <v/>
      </c>
      <c r="G1626" s="50"/>
      <c r="H1626" s="53">
        <f t="shared" si="150"/>
        <v>0</v>
      </c>
    </row>
    <row r="1627" spans="2:8" ht="12.75" hidden="1" customHeight="1">
      <c r="B1627" s="46" t="str">
        <f t="shared" si="151"/>
        <v/>
      </c>
      <c r="C1627" s="47" t="str">
        <f t="shared" si="152"/>
        <v/>
      </c>
      <c r="D1627" s="52" t="str">
        <f t="shared" si="153"/>
        <v/>
      </c>
      <c r="E1627" s="53" t="str">
        <f t="shared" si="154"/>
        <v/>
      </c>
      <c r="F1627" s="53" t="str">
        <f t="shared" si="155"/>
        <v/>
      </c>
      <c r="G1627" s="50"/>
      <c r="H1627" s="53">
        <f t="shared" si="150"/>
        <v>0</v>
      </c>
    </row>
    <row r="1628" spans="2:8" ht="12.75" hidden="1" customHeight="1">
      <c r="B1628" s="46" t="str">
        <f t="shared" si="151"/>
        <v/>
      </c>
      <c r="C1628" s="47" t="str">
        <f t="shared" si="152"/>
        <v/>
      </c>
      <c r="D1628" s="52" t="str">
        <f t="shared" si="153"/>
        <v/>
      </c>
      <c r="E1628" s="53" t="str">
        <f t="shared" si="154"/>
        <v/>
      </c>
      <c r="F1628" s="53" t="str">
        <f t="shared" si="155"/>
        <v/>
      </c>
      <c r="G1628" s="50"/>
      <c r="H1628" s="53">
        <f t="shared" si="150"/>
        <v>0</v>
      </c>
    </row>
    <row r="1629" spans="2:8" ht="12.75" hidden="1" customHeight="1">
      <c r="B1629" s="46" t="str">
        <f t="shared" si="151"/>
        <v/>
      </c>
      <c r="C1629" s="47" t="str">
        <f t="shared" si="152"/>
        <v/>
      </c>
      <c r="D1629" s="52" t="str">
        <f t="shared" si="153"/>
        <v/>
      </c>
      <c r="E1629" s="53" t="str">
        <f t="shared" si="154"/>
        <v/>
      </c>
      <c r="F1629" s="53" t="str">
        <f t="shared" si="155"/>
        <v/>
      </c>
      <c r="G1629" s="50"/>
      <c r="H1629" s="53">
        <f t="shared" si="150"/>
        <v>0</v>
      </c>
    </row>
    <row r="1630" spans="2:8" ht="12.75" hidden="1" customHeight="1">
      <c r="B1630" s="46" t="str">
        <f t="shared" si="151"/>
        <v/>
      </c>
      <c r="C1630" s="47" t="str">
        <f t="shared" si="152"/>
        <v/>
      </c>
      <c r="D1630" s="52" t="str">
        <f t="shared" si="153"/>
        <v/>
      </c>
      <c r="E1630" s="53" t="str">
        <f t="shared" si="154"/>
        <v/>
      </c>
      <c r="F1630" s="53" t="str">
        <f t="shared" si="155"/>
        <v/>
      </c>
      <c r="G1630" s="50"/>
      <c r="H1630" s="53">
        <f t="shared" si="150"/>
        <v>0</v>
      </c>
    </row>
    <row r="1631" spans="2:8" ht="12.75" hidden="1" customHeight="1">
      <c r="B1631" s="46" t="str">
        <f t="shared" si="151"/>
        <v/>
      </c>
      <c r="C1631" s="47" t="str">
        <f t="shared" si="152"/>
        <v/>
      </c>
      <c r="D1631" s="52" t="str">
        <f t="shared" si="153"/>
        <v/>
      </c>
      <c r="E1631" s="53" t="str">
        <f t="shared" si="154"/>
        <v/>
      </c>
      <c r="F1631" s="53" t="str">
        <f t="shared" si="155"/>
        <v/>
      </c>
      <c r="G1631" s="50"/>
      <c r="H1631" s="53">
        <f t="shared" si="150"/>
        <v>0</v>
      </c>
    </row>
    <row r="1632" spans="2:8" ht="12.75" hidden="1" customHeight="1">
      <c r="B1632" s="46" t="str">
        <f t="shared" si="151"/>
        <v/>
      </c>
      <c r="C1632" s="47" t="str">
        <f t="shared" si="152"/>
        <v/>
      </c>
      <c r="D1632" s="52" t="str">
        <f t="shared" si="153"/>
        <v/>
      </c>
      <c r="E1632" s="53" t="str">
        <f t="shared" si="154"/>
        <v/>
      </c>
      <c r="F1632" s="53" t="str">
        <f t="shared" si="155"/>
        <v/>
      </c>
      <c r="G1632" s="50"/>
      <c r="H1632" s="53">
        <f t="shared" si="150"/>
        <v>0</v>
      </c>
    </row>
    <row r="1633" spans="2:8" ht="12.75" hidden="1" customHeight="1">
      <c r="B1633" s="46" t="str">
        <f t="shared" si="151"/>
        <v/>
      </c>
      <c r="C1633" s="47" t="str">
        <f t="shared" si="152"/>
        <v/>
      </c>
      <c r="D1633" s="52" t="str">
        <f t="shared" si="153"/>
        <v/>
      </c>
      <c r="E1633" s="53" t="str">
        <f t="shared" si="154"/>
        <v/>
      </c>
      <c r="F1633" s="53" t="str">
        <f t="shared" si="155"/>
        <v/>
      </c>
      <c r="G1633" s="50"/>
      <c r="H1633" s="53">
        <f t="shared" si="150"/>
        <v>0</v>
      </c>
    </row>
    <row r="1634" spans="2:8" ht="12.75" hidden="1" customHeight="1">
      <c r="B1634" s="46" t="str">
        <f t="shared" si="151"/>
        <v/>
      </c>
      <c r="C1634" s="47" t="str">
        <f t="shared" si="152"/>
        <v/>
      </c>
      <c r="D1634" s="52" t="str">
        <f t="shared" si="153"/>
        <v/>
      </c>
      <c r="E1634" s="53" t="str">
        <f t="shared" si="154"/>
        <v/>
      </c>
      <c r="F1634" s="53" t="str">
        <f t="shared" si="155"/>
        <v/>
      </c>
      <c r="G1634" s="50"/>
      <c r="H1634" s="53">
        <f t="shared" si="150"/>
        <v>0</v>
      </c>
    </row>
    <row r="1635" spans="2:8" ht="12.75" hidden="1" customHeight="1">
      <c r="B1635" s="46" t="str">
        <f t="shared" si="151"/>
        <v/>
      </c>
      <c r="C1635" s="47" t="str">
        <f t="shared" si="152"/>
        <v/>
      </c>
      <c r="D1635" s="52" t="str">
        <f t="shared" si="153"/>
        <v/>
      </c>
      <c r="E1635" s="53" t="str">
        <f t="shared" si="154"/>
        <v/>
      </c>
      <c r="F1635" s="53" t="str">
        <f t="shared" si="155"/>
        <v/>
      </c>
      <c r="G1635" s="50"/>
      <c r="H1635" s="53">
        <f t="shared" si="150"/>
        <v>0</v>
      </c>
    </row>
    <row r="1636" spans="2:8" ht="12.75" hidden="1" customHeight="1">
      <c r="B1636" s="46" t="str">
        <f t="shared" si="151"/>
        <v/>
      </c>
      <c r="C1636" s="47" t="str">
        <f t="shared" si="152"/>
        <v/>
      </c>
      <c r="D1636" s="52" t="str">
        <f t="shared" si="153"/>
        <v/>
      </c>
      <c r="E1636" s="53" t="str">
        <f t="shared" si="154"/>
        <v/>
      </c>
      <c r="F1636" s="53" t="str">
        <f t="shared" si="155"/>
        <v/>
      </c>
      <c r="G1636" s="50"/>
      <c r="H1636" s="53">
        <f t="shared" si="150"/>
        <v>0</v>
      </c>
    </row>
    <row r="1637" spans="2:8" ht="12.75" hidden="1" customHeight="1">
      <c r="B1637" s="46" t="str">
        <f t="shared" si="151"/>
        <v/>
      </c>
      <c r="C1637" s="47" t="str">
        <f t="shared" si="152"/>
        <v/>
      </c>
      <c r="D1637" s="52" t="str">
        <f t="shared" si="153"/>
        <v/>
      </c>
      <c r="E1637" s="53" t="str">
        <f t="shared" si="154"/>
        <v/>
      </c>
      <c r="F1637" s="53" t="str">
        <f t="shared" si="155"/>
        <v/>
      </c>
      <c r="G1637" s="50"/>
      <c r="H1637" s="53">
        <f t="shared" si="150"/>
        <v>0</v>
      </c>
    </row>
    <row r="1638" spans="2:8" ht="12.75" hidden="1" customHeight="1">
      <c r="B1638" s="46" t="str">
        <f t="shared" si="151"/>
        <v/>
      </c>
      <c r="C1638" s="47" t="str">
        <f t="shared" si="152"/>
        <v/>
      </c>
      <c r="D1638" s="52" t="str">
        <f t="shared" si="153"/>
        <v/>
      </c>
      <c r="E1638" s="53" t="str">
        <f t="shared" si="154"/>
        <v/>
      </c>
      <c r="F1638" s="53" t="str">
        <f t="shared" si="155"/>
        <v/>
      </c>
      <c r="G1638" s="50"/>
      <c r="H1638" s="53">
        <f t="shared" si="150"/>
        <v>0</v>
      </c>
    </row>
    <row r="1639" spans="2:8" ht="12.75" hidden="1" customHeight="1">
      <c r="B1639" s="46" t="str">
        <f t="shared" si="151"/>
        <v/>
      </c>
      <c r="C1639" s="47" t="str">
        <f t="shared" si="152"/>
        <v/>
      </c>
      <c r="D1639" s="52" t="str">
        <f t="shared" si="153"/>
        <v/>
      </c>
      <c r="E1639" s="53" t="str">
        <f t="shared" si="154"/>
        <v/>
      </c>
      <c r="F1639" s="53" t="str">
        <f t="shared" si="155"/>
        <v/>
      </c>
      <c r="G1639" s="50"/>
      <c r="H1639" s="53">
        <f t="shared" si="150"/>
        <v>0</v>
      </c>
    </row>
    <row r="1640" spans="2:8" ht="12.75" hidden="1" customHeight="1">
      <c r="B1640" s="46" t="str">
        <f t="shared" si="151"/>
        <v/>
      </c>
      <c r="C1640" s="47" t="str">
        <f t="shared" si="152"/>
        <v/>
      </c>
      <c r="D1640" s="52" t="str">
        <f t="shared" si="153"/>
        <v/>
      </c>
      <c r="E1640" s="53" t="str">
        <f t="shared" si="154"/>
        <v/>
      </c>
      <c r="F1640" s="53" t="str">
        <f t="shared" si="155"/>
        <v/>
      </c>
      <c r="G1640" s="50"/>
      <c r="H1640" s="53">
        <f t="shared" si="150"/>
        <v>0</v>
      </c>
    </row>
    <row r="1641" spans="2:8" ht="12.75" hidden="1" customHeight="1">
      <c r="B1641" s="46" t="str">
        <f t="shared" si="151"/>
        <v/>
      </c>
      <c r="C1641" s="47" t="str">
        <f t="shared" si="152"/>
        <v/>
      </c>
      <c r="D1641" s="52" t="str">
        <f t="shared" si="153"/>
        <v/>
      </c>
      <c r="E1641" s="53" t="str">
        <f t="shared" si="154"/>
        <v/>
      </c>
      <c r="F1641" s="53" t="str">
        <f t="shared" si="155"/>
        <v/>
      </c>
      <c r="G1641" s="50"/>
      <c r="H1641" s="53">
        <f t="shared" si="150"/>
        <v>0</v>
      </c>
    </row>
    <row r="1642" spans="2:8" ht="12.75" hidden="1" customHeight="1">
      <c r="B1642" s="46" t="str">
        <f t="shared" si="151"/>
        <v/>
      </c>
      <c r="C1642" s="47" t="str">
        <f t="shared" si="152"/>
        <v/>
      </c>
      <c r="D1642" s="52" t="str">
        <f t="shared" si="153"/>
        <v/>
      </c>
      <c r="E1642" s="53" t="str">
        <f t="shared" si="154"/>
        <v/>
      </c>
      <c r="F1642" s="53" t="str">
        <f t="shared" si="155"/>
        <v/>
      </c>
      <c r="G1642" s="50"/>
      <c r="H1642" s="53">
        <f t="shared" si="150"/>
        <v>0</v>
      </c>
    </row>
    <row r="1643" spans="2:8" ht="12.75" hidden="1" customHeight="1">
      <c r="B1643" s="46" t="str">
        <f t="shared" si="151"/>
        <v/>
      </c>
      <c r="C1643" s="47" t="str">
        <f t="shared" si="152"/>
        <v/>
      </c>
      <c r="D1643" s="52" t="str">
        <f t="shared" si="153"/>
        <v/>
      </c>
      <c r="E1643" s="53" t="str">
        <f t="shared" si="154"/>
        <v/>
      </c>
      <c r="F1643" s="53" t="str">
        <f t="shared" si="155"/>
        <v/>
      </c>
      <c r="G1643" s="50"/>
      <c r="H1643" s="53">
        <f t="shared" si="150"/>
        <v>0</v>
      </c>
    </row>
    <row r="1644" spans="2:8" ht="12.75" hidden="1" customHeight="1">
      <c r="B1644" s="46" t="str">
        <f t="shared" si="151"/>
        <v/>
      </c>
      <c r="C1644" s="47" t="str">
        <f t="shared" si="152"/>
        <v/>
      </c>
      <c r="D1644" s="52" t="str">
        <f t="shared" si="153"/>
        <v/>
      </c>
      <c r="E1644" s="53" t="str">
        <f t="shared" si="154"/>
        <v/>
      </c>
      <c r="F1644" s="53" t="str">
        <f t="shared" si="155"/>
        <v/>
      </c>
      <c r="G1644" s="50"/>
      <c r="H1644" s="53">
        <f t="shared" si="150"/>
        <v>0</v>
      </c>
    </row>
    <row r="1645" spans="2:8" ht="12.75" hidden="1" customHeight="1">
      <c r="B1645" s="46" t="str">
        <f t="shared" si="151"/>
        <v/>
      </c>
      <c r="C1645" s="47" t="str">
        <f t="shared" si="152"/>
        <v/>
      </c>
      <c r="D1645" s="52" t="str">
        <f t="shared" si="153"/>
        <v/>
      </c>
      <c r="E1645" s="53" t="str">
        <f t="shared" si="154"/>
        <v/>
      </c>
      <c r="F1645" s="53" t="str">
        <f t="shared" si="155"/>
        <v/>
      </c>
      <c r="G1645" s="50"/>
      <c r="H1645" s="53">
        <f t="shared" si="150"/>
        <v>0</v>
      </c>
    </row>
    <row r="1646" spans="2:8" ht="12.75" hidden="1" customHeight="1">
      <c r="B1646" s="46" t="str">
        <f t="shared" si="151"/>
        <v/>
      </c>
      <c r="C1646" s="47" t="str">
        <f t="shared" si="152"/>
        <v/>
      </c>
      <c r="D1646" s="52" t="str">
        <f t="shared" si="153"/>
        <v/>
      </c>
      <c r="E1646" s="53" t="str">
        <f t="shared" si="154"/>
        <v/>
      </c>
      <c r="F1646" s="53" t="str">
        <f t="shared" si="155"/>
        <v/>
      </c>
      <c r="G1646" s="50"/>
      <c r="H1646" s="53">
        <f t="shared" si="150"/>
        <v>0</v>
      </c>
    </row>
    <row r="1647" spans="2:8" ht="12.75" hidden="1" customHeight="1">
      <c r="B1647" s="46" t="str">
        <f t="shared" si="151"/>
        <v/>
      </c>
      <c r="C1647" s="47" t="str">
        <f t="shared" si="152"/>
        <v/>
      </c>
      <c r="D1647" s="52" t="str">
        <f t="shared" si="153"/>
        <v/>
      </c>
      <c r="E1647" s="53" t="str">
        <f t="shared" si="154"/>
        <v/>
      </c>
      <c r="F1647" s="53" t="str">
        <f t="shared" si="155"/>
        <v/>
      </c>
      <c r="G1647" s="50"/>
      <c r="H1647" s="53">
        <f t="shared" si="150"/>
        <v>0</v>
      </c>
    </row>
    <row r="1648" spans="2:8" ht="12.75" hidden="1" customHeight="1">
      <c r="B1648" s="46" t="str">
        <f t="shared" si="151"/>
        <v/>
      </c>
      <c r="C1648" s="47" t="str">
        <f t="shared" si="152"/>
        <v/>
      </c>
      <c r="D1648" s="52" t="str">
        <f t="shared" si="153"/>
        <v/>
      </c>
      <c r="E1648" s="53" t="str">
        <f t="shared" si="154"/>
        <v/>
      </c>
      <c r="F1648" s="53" t="str">
        <f t="shared" si="155"/>
        <v/>
      </c>
      <c r="G1648" s="50"/>
      <c r="H1648" s="53">
        <f t="shared" si="150"/>
        <v>0</v>
      </c>
    </row>
    <row r="1649" spans="2:8" ht="12.75" hidden="1" customHeight="1">
      <c r="B1649" s="46" t="str">
        <f t="shared" si="151"/>
        <v/>
      </c>
      <c r="C1649" s="47" t="str">
        <f t="shared" si="152"/>
        <v/>
      </c>
      <c r="D1649" s="52" t="str">
        <f t="shared" si="153"/>
        <v/>
      </c>
      <c r="E1649" s="53" t="str">
        <f t="shared" si="154"/>
        <v/>
      </c>
      <c r="F1649" s="53" t="str">
        <f t="shared" si="155"/>
        <v/>
      </c>
      <c r="G1649" s="50"/>
      <c r="H1649" s="53">
        <f t="shared" si="150"/>
        <v>0</v>
      </c>
    </row>
    <row r="1650" spans="2:8" ht="12.75" hidden="1" customHeight="1">
      <c r="B1650" s="46" t="str">
        <f t="shared" si="151"/>
        <v/>
      </c>
      <c r="C1650" s="47" t="str">
        <f t="shared" si="152"/>
        <v/>
      </c>
      <c r="D1650" s="52" t="str">
        <f t="shared" si="153"/>
        <v/>
      </c>
      <c r="E1650" s="53" t="str">
        <f t="shared" si="154"/>
        <v/>
      </c>
      <c r="F1650" s="53" t="str">
        <f t="shared" si="155"/>
        <v/>
      </c>
      <c r="G1650" s="50"/>
      <c r="H1650" s="53">
        <f t="shared" si="150"/>
        <v>0</v>
      </c>
    </row>
    <row r="1651" spans="2:8" ht="12.75" hidden="1" customHeight="1">
      <c r="B1651" s="46" t="str">
        <f t="shared" si="151"/>
        <v/>
      </c>
      <c r="C1651" s="47" t="str">
        <f t="shared" si="152"/>
        <v/>
      </c>
      <c r="D1651" s="52" t="str">
        <f t="shared" si="153"/>
        <v/>
      </c>
      <c r="E1651" s="53" t="str">
        <f t="shared" si="154"/>
        <v/>
      </c>
      <c r="F1651" s="53" t="str">
        <f t="shared" si="155"/>
        <v/>
      </c>
      <c r="G1651" s="50"/>
      <c r="H1651" s="53">
        <f t="shared" si="150"/>
        <v>0</v>
      </c>
    </row>
    <row r="1652" spans="2:8" ht="12.75" hidden="1" customHeight="1">
      <c r="B1652" s="46" t="str">
        <f t="shared" si="151"/>
        <v/>
      </c>
      <c r="C1652" s="47" t="str">
        <f t="shared" si="152"/>
        <v/>
      </c>
      <c r="D1652" s="52" t="str">
        <f t="shared" si="153"/>
        <v/>
      </c>
      <c r="E1652" s="53" t="str">
        <f t="shared" si="154"/>
        <v/>
      </c>
      <c r="F1652" s="53" t="str">
        <f t="shared" si="155"/>
        <v/>
      </c>
      <c r="G1652" s="50"/>
      <c r="H1652" s="53">
        <f t="shared" si="150"/>
        <v>0</v>
      </c>
    </row>
    <row r="1653" spans="2:8" ht="12.75" hidden="1" customHeight="1">
      <c r="B1653" s="46" t="str">
        <f t="shared" si="151"/>
        <v/>
      </c>
      <c r="C1653" s="47" t="str">
        <f t="shared" si="152"/>
        <v/>
      </c>
      <c r="D1653" s="52" t="str">
        <f t="shared" si="153"/>
        <v/>
      </c>
      <c r="E1653" s="53" t="str">
        <f t="shared" si="154"/>
        <v/>
      </c>
      <c r="F1653" s="53" t="str">
        <f t="shared" si="155"/>
        <v/>
      </c>
      <c r="G1653" s="50"/>
      <c r="H1653" s="53">
        <f t="shared" si="150"/>
        <v>0</v>
      </c>
    </row>
    <row r="1654" spans="2:8" ht="12.75" hidden="1" customHeight="1">
      <c r="B1654" s="46" t="str">
        <f t="shared" si="151"/>
        <v/>
      </c>
      <c r="C1654" s="47" t="str">
        <f t="shared" si="152"/>
        <v/>
      </c>
      <c r="D1654" s="52" t="str">
        <f t="shared" si="153"/>
        <v/>
      </c>
      <c r="E1654" s="53" t="str">
        <f t="shared" si="154"/>
        <v/>
      </c>
      <c r="F1654" s="53" t="str">
        <f t="shared" si="155"/>
        <v/>
      </c>
      <c r="G1654" s="50"/>
      <c r="H1654" s="53">
        <f t="shared" si="150"/>
        <v>0</v>
      </c>
    </row>
    <row r="1655" spans="2:8" ht="12.75" hidden="1" customHeight="1">
      <c r="B1655" s="46" t="str">
        <f t="shared" si="151"/>
        <v/>
      </c>
      <c r="C1655" s="47" t="str">
        <f t="shared" si="152"/>
        <v/>
      </c>
      <c r="D1655" s="52" t="str">
        <f t="shared" si="153"/>
        <v/>
      </c>
      <c r="E1655" s="53" t="str">
        <f t="shared" si="154"/>
        <v/>
      </c>
      <c r="F1655" s="53" t="str">
        <f t="shared" si="155"/>
        <v/>
      </c>
      <c r="G1655" s="50"/>
      <c r="H1655" s="53">
        <f t="shared" si="150"/>
        <v>0</v>
      </c>
    </row>
    <row r="1656" spans="2:8" ht="12.75" hidden="1" customHeight="1">
      <c r="B1656" s="46" t="str">
        <f t="shared" si="151"/>
        <v/>
      </c>
      <c r="C1656" s="47" t="str">
        <f t="shared" si="152"/>
        <v/>
      </c>
      <c r="D1656" s="52" t="str">
        <f t="shared" si="153"/>
        <v/>
      </c>
      <c r="E1656" s="53" t="str">
        <f t="shared" si="154"/>
        <v/>
      </c>
      <c r="F1656" s="53" t="str">
        <f t="shared" si="155"/>
        <v/>
      </c>
      <c r="G1656" s="50"/>
      <c r="H1656" s="53">
        <f t="shared" si="150"/>
        <v>0</v>
      </c>
    </row>
    <row r="1657" spans="2:8" ht="12.75" hidden="1" customHeight="1">
      <c r="B1657" s="46" t="str">
        <f t="shared" si="151"/>
        <v/>
      </c>
      <c r="C1657" s="47" t="str">
        <f t="shared" si="152"/>
        <v/>
      </c>
      <c r="D1657" s="52" t="str">
        <f t="shared" si="153"/>
        <v/>
      </c>
      <c r="E1657" s="53" t="str">
        <f t="shared" si="154"/>
        <v/>
      </c>
      <c r="F1657" s="53" t="str">
        <f t="shared" si="155"/>
        <v/>
      </c>
      <c r="G1657" s="50"/>
      <c r="H1657" s="53">
        <f t="shared" si="150"/>
        <v>0</v>
      </c>
    </row>
    <row r="1658" spans="2:8" ht="12.75" hidden="1" customHeight="1">
      <c r="B1658" s="46" t="str">
        <f t="shared" si="151"/>
        <v/>
      </c>
      <c r="C1658" s="47" t="str">
        <f t="shared" si="152"/>
        <v/>
      </c>
      <c r="D1658" s="52" t="str">
        <f t="shared" si="153"/>
        <v/>
      </c>
      <c r="E1658" s="53" t="str">
        <f t="shared" si="154"/>
        <v/>
      </c>
      <c r="F1658" s="53" t="str">
        <f t="shared" si="155"/>
        <v/>
      </c>
      <c r="G1658" s="50"/>
      <c r="H1658" s="53">
        <f t="shared" si="150"/>
        <v>0</v>
      </c>
    </row>
    <row r="1659" spans="2:8" ht="12.75" hidden="1" customHeight="1">
      <c r="B1659" s="46" t="str">
        <f t="shared" si="151"/>
        <v/>
      </c>
      <c r="C1659" s="47" t="str">
        <f t="shared" si="152"/>
        <v/>
      </c>
      <c r="D1659" s="52" t="str">
        <f t="shared" si="153"/>
        <v/>
      </c>
      <c r="E1659" s="53" t="str">
        <f t="shared" si="154"/>
        <v/>
      </c>
      <c r="F1659" s="53" t="str">
        <f t="shared" si="155"/>
        <v/>
      </c>
      <c r="G1659" s="50"/>
      <c r="H1659" s="53">
        <f t="shared" si="150"/>
        <v>0</v>
      </c>
    </row>
    <row r="1660" spans="2:8" ht="12.75" hidden="1" customHeight="1">
      <c r="B1660" s="46" t="str">
        <f t="shared" si="151"/>
        <v/>
      </c>
      <c r="C1660" s="47" t="str">
        <f t="shared" si="152"/>
        <v/>
      </c>
      <c r="D1660" s="52" t="str">
        <f t="shared" si="153"/>
        <v/>
      </c>
      <c r="E1660" s="53" t="str">
        <f t="shared" si="154"/>
        <v/>
      </c>
      <c r="F1660" s="53" t="str">
        <f t="shared" si="155"/>
        <v/>
      </c>
      <c r="G1660" s="50"/>
      <c r="H1660" s="53">
        <f t="shared" si="150"/>
        <v>0</v>
      </c>
    </row>
    <row r="1661" spans="2:8" ht="12.75" hidden="1" customHeight="1">
      <c r="B1661" s="46" t="str">
        <f t="shared" si="151"/>
        <v/>
      </c>
      <c r="C1661" s="47" t="str">
        <f t="shared" si="152"/>
        <v/>
      </c>
      <c r="D1661" s="52" t="str">
        <f t="shared" si="153"/>
        <v/>
      </c>
      <c r="E1661" s="53" t="str">
        <f t="shared" si="154"/>
        <v/>
      </c>
      <c r="F1661" s="53" t="str">
        <f t="shared" si="155"/>
        <v/>
      </c>
      <c r="G1661" s="50"/>
      <c r="H1661" s="53">
        <f t="shared" si="150"/>
        <v>0</v>
      </c>
    </row>
    <row r="1662" spans="2:8" ht="12.75" hidden="1" customHeight="1">
      <c r="B1662" s="46" t="str">
        <f t="shared" si="151"/>
        <v/>
      </c>
      <c r="C1662" s="47" t="str">
        <f t="shared" si="152"/>
        <v/>
      </c>
      <c r="D1662" s="52" t="str">
        <f t="shared" si="153"/>
        <v/>
      </c>
      <c r="E1662" s="53" t="str">
        <f t="shared" si="154"/>
        <v/>
      </c>
      <c r="F1662" s="53" t="str">
        <f t="shared" si="155"/>
        <v/>
      </c>
      <c r="G1662" s="50"/>
      <c r="H1662" s="53">
        <f t="shared" si="150"/>
        <v>0</v>
      </c>
    </row>
    <row r="1663" spans="2:8" ht="12.75" hidden="1" customHeight="1">
      <c r="B1663" s="46" t="str">
        <f t="shared" si="151"/>
        <v/>
      </c>
      <c r="C1663" s="47" t="str">
        <f t="shared" si="152"/>
        <v/>
      </c>
      <c r="D1663" s="52" t="str">
        <f t="shared" si="153"/>
        <v/>
      </c>
      <c r="E1663" s="53" t="str">
        <f t="shared" si="154"/>
        <v/>
      </c>
      <c r="F1663" s="53" t="str">
        <f t="shared" si="155"/>
        <v/>
      </c>
      <c r="G1663" s="50"/>
      <c r="H1663" s="53">
        <f t="shared" si="150"/>
        <v>0</v>
      </c>
    </row>
    <row r="1664" spans="2:8" ht="12.75" hidden="1" customHeight="1">
      <c r="B1664" s="46" t="str">
        <f t="shared" si="151"/>
        <v/>
      </c>
      <c r="C1664" s="47" t="str">
        <f t="shared" si="152"/>
        <v/>
      </c>
      <c r="D1664" s="52" t="str">
        <f t="shared" si="153"/>
        <v/>
      </c>
      <c r="E1664" s="53" t="str">
        <f t="shared" si="154"/>
        <v/>
      </c>
      <c r="F1664" s="53" t="str">
        <f t="shared" si="155"/>
        <v/>
      </c>
      <c r="G1664" s="50"/>
      <c r="H1664" s="53">
        <f t="shared" si="150"/>
        <v>0</v>
      </c>
    </row>
    <row r="1665" spans="2:8" ht="12.75" hidden="1" customHeight="1">
      <c r="B1665" s="46" t="str">
        <f t="shared" si="151"/>
        <v/>
      </c>
      <c r="C1665" s="47" t="str">
        <f t="shared" si="152"/>
        <v/>
      </c>
      <c r="D1665" s="52" t="str">
        <f t="shared" si="153"/>
        <v/>
      </c>
      <c r="E1665" s="53" t="str">
        <f t="shared" si="154"/>
        <v/>
      </c>
      <c r="F1665" s="53" t="str">
        <f t="shared" si="155"/>
        <v/>
      </c>
      <c r="G1665" s="50"/>
      <c r="H1665" s="53">
        <f t="shared" si="150"/>
        <v>0</v>
      </c>
    </row>
    <row r="1666" spans="2:8" ht="12.75" hidden="1" customHeight="1">
      <c r="B1666" s="46" t="str">
        <f t="shared" si="151"/>
        <v/>
      </c>
      <c r="C1666" s="47" t="str">
        <f t="shared" si="152"/>
        <v/>
      </c>
      <c r="D1666" s="52" t="str">
        <f t="shared" si="153"/>
        <v/>
      </c>
      <c r="E1666" s="53" t="str">
        <f t="shared" si="154"/>
        <v/>
      </c>
      <c r="F1666" s="53" t="str">
        <f t="shared" si="155"/>
        <v/>
      </c>
      <c r="G1666" s="50"/>
      <c r="H1666" s="53">
        <f t="shared" si="150"/>
        <v>0</v>
      </c>
    </row>
    <row r="1667" spans="2:8" ht="12.75" hidden="1" customHeight="1">
      <c r="B1667" s="46" t="str">
        <f t="shared" si="151"/>
        <v/>
      </c>
      <c r="C1667" s="47" t="str">
        <f t="shared" si="152"/>
        <v/>
      </c>
      <c r="D1667" s="52" t="str">
        <f t="shared" si="153"/>
        <v/>
      </c>
      <c r="E1667" s="53" t="str">
        <f t="shared" si="154"/>
        <v/>
      </c>
      <c r="F1667" s="53" t="str">
        <f t="shared" si="155"/>
        <v/>
      </c>
      <c r="G1667" s="50"/>
      <c r="H1667" s="53">
        <f t="shared" si="150"/>
        <v>0</v>
      </c>
    </row>
    <row r="1668" spans="2:8" ht="12.75" hidden="1" customHeight="1">
      <c r="B1668" s="46" t="str">
        <f t="shared" si="151"/>
        <v/>
      </c>
      <c r="C1668" s="47" t="str">
        <f t="shared" si="152"/>
        <v/>
      </c>
      <c r="D1668" s="52" t="str">
        <f t="shared" si="153"/>
        <v/>
      </c>
      <c r="E1668" s="53" t="str">
        <f t="shared" si="154"/>
        <v/>
      </c>
      <c r="F1668" s="53" t="str">
        <f t="shared" si="155"/>
        <v/>
      </c>
      <c r="G1668" s="50"/>
      <c r="H1668" s="53">
        <f t="shared" si="150"/>
        <v>0</v>
      </c>
    </row>
    <row r="1669" spans="2:8" ht="12.75" hidden="1" customHeight="1">
      <c r="B1669" s="46" t="str">
        <f t="shared" si="151"/>
        <v/>
      </c>
      <c r="C1669" s="47" t="str">
        <f t="shared" si="152"/>
        <v/>
      </c>
      <c r="D1669" s="52" t="str">
        <f t="shared" si="153"/>
        <v/>
      </c>
      <c r="E1669" s="53" t="str">
        <f t="shared" si="154"/>
        <v/>
      </c>
      <c r="F1669" s="53" t="str">
        <f t="shared" si="155"/>
        <v/>
      </c>
      <c r="G1669" s="50"/>
      <c r="H1669" s="53">
        <f t="shared" si="150"/>
        <v>0</v>
      </c>
    </row>
    <row r="1670" spans="2:8" ht="12.75" hidden="1" customHeight="1">
      <c r="B1670" s="46" t="str">
        <f t="shared" si="151"/>
        <v/>
      </c>
      <c r="C1670" s="47" t="str">
        <f t="shared" si="152"/>
        <v/>
      </c>
      <c r="D1670" s="52" t="str">
        <f t="shared" si="153"/>
        <v/>
      </c>
      <c r="E1670" s="53" t="str">
        <f t="shared" si="154"/>
        <v/>
      </c>
      <c r="F1670" s="53" t="str">
        <f t="shared" si="155"/>
        <v/>
      </c>
      <c r="G1670" s="50"/>
      <c r="H1670" s="53">
        <f t="shared" si="150"/>
        <v>0</v>
      </c>
    </row>
    <row r="1671" spans="2:8" ht="12.75" hidden="1" customHeight="1">
      <c r="B1671" s="46" t="str">
        <f t="shared" si="151"/>
        <v/>
      </c>
      <c r="C1671" s="47" t="str">
        <f t="shared" si="152"/>
        <v/>
      </c>
      <c r="D1671" s="52" t="str">
        <f t="shared" si="153"/>
        <v/>
      </c>
      <c r="E1671" s="53" t="str">
        <f t="shared" si="154"/>
        <v/>
      </c>
      <c r="F1671" s="53" t="str">
        <f t="shared" si="155"/>
        <v/>
      </c>
      <c r="G1671" s="50"/>
      <c r="H1671" s="53">
        <f t="shared" si="150"/>
        <v>0</v>
      </c>
    </row>
    <row r="1672" spans="2:8" ht="12.75" hidden="1" customHeight="1">
      <c r="B1672" s="46" t="str">
        <f t="shared" si="151"/>
        <v/>
      </c>
      <c r="C1672" s="47" t="str">
        <f t="shared" si="152"/>
        <v/>
      </c>
      <c r="D1672" s="52" t="str">
        <f t="shared" si="153"/>
        <v/>
      </c>
      <c r="E1672" s="53" t="str">
        <f t="shared" si="154"/>
        <v/>
      </c>
      <c r="F1672" s="53" t="str">
        <f t="shared" si="155"/>
        <v/>
      </c>
      <c r="G1672" s="50"/>
      <c r="H1672" s="53">
        <f t="shared" si="150"/>
        <v>0</v>
      </c>
    </row>
    <row r="1673" spans="2:8" ht="12.75" hidden="1" customHeight="1">
      <c r="B1673" s="46" t="str">
        <f t="shared" si="151"/>
        <v/>
      </c>
      <c r="C1673" s="47" t="str">
        <f t="shared" si="152"/>
        <v/>
      </c>
      <c r="D1673" s="52" t="str">
        <f t="shared" si="153"/>
        <v/>
      </c>
      <c r="E1673" s="53" t="str">
        <f t="shared" si="154"/>
        <v/>
      </c>
      <c r="F1673" s="53" t="str">
        <f t="shared" si="155"/>
        <v/>
      </c>
      <c r="G1673" s="50"/>
      <c r="H1673" s="53">
        <f t="shared" si="150"/>
        <v>0</v>
      </c>
    </row>
    <row r="1674" spans="2:8" ht="12.75" hidden="1" customHeight="1">
      <c r="B1674" s="46" t="str">
        <f t="shared" si="151"/>
        <v/>
      </c>
      <c r="C1674" s="47" t="str">
        <f t="shared" si="152"/>
        <v/>
      </c>
      <c r="D1674" s="52" t="str">
        <f t="shared" si="153"/>
        <v/>
      </c>
      <c r="E1674" s="53" t="str">
        <f t="shared" si="154"/>
        <v/>
      </c>
      <c r="F1674" s="53" t="str">
        <f t="shared" si="155"/>
        <v/>
      </c>
      <c r="G1674" s="50"/>
      <c r="H1674" s="53">
        <f t="shared" si="150"/>
        <v>0</v>
      </c>
    </row>
    <row r="1675" spans="2:8" ht="12.75" hidden="1" customHeight="1">
      <c r="B1675" s="46" t="str">
        <f t="shared" si="151"/>
        <v/>
      </c>
      <c r="C1675" s="47" t="str">
        <f t="shared" si="152"/>
        <v/>
      </c>
      <c r="D1675" s="52" t="str">
        <f t="shared" si="153"/>
        <v/>
      </c>
      <c r="E1675" s="53" t="str">
        <f t="shared" si="154"/>
        <v/>
      </c>
      <c r="F1675" s="53" t="str">
        <f t="shared" si="155"/>
        <v/>
      </c>
      <c r="G1675" s="50"/>
      <c r="H1675" s="53">
        <f t="shared" si="150"/>
        <v>0</v>
      </c>
    </row>
    <row r="1676" spans="2:8" ht="12.75" hidden="1" customHeight="1">
      <c r="B1676" s="46" t="str">
        <f t="shared" si="151"/>
        <v/>
      </c>
      <c r="C1676" s="47" t="str">
        <f t="shared" si="152"/>
        <v/>
      </c>
      <c r="D1676" s="52" t="str">
        <f t="shared" si="153"/>
        <v/>
      </c>
      <c r="E1676" s="53" t="str">
        <f t="shared" si="154"/>
        <v/>
      </c>
      <c r="F1676" s="53" t="str">
        <f t="shared" si="155"/>
        <v/>
      </c>
      <c r="G1676" s="50"/>
      <c r="H1676" s="53">
        <f t="shared" si="150"/>
        <v>0</v>
      </c>
    </row>
    <row r="1677" spans="2:8" ht="12.75" hidden="1" customHeight="1">
      <c r="B1677" s="46" t="str">
        <f t="shared" si="151"/>
        <v/>
      </c>
      <c r="C1677" s="47" t="str">
        <f t="shared" si="152"/>
        <v/>
      </c>
      <c r="D1677" s="52" t="str">
        <f t="shared" si="153"/>
        <v/>
      </c>
      <c r="E1677" s="53" t="str">
        <f t="shared" si="154"/>
        <v/>
      </c>
      <c r="F1677" s="53" t="str">
        <f t="shared" si="155"/>
        <v/>
      </c>
      <c r="G1677" s="50"/>
      <c r="H1677" s="53">
        <f t="shared" si="150"/>
        <v>0</v>
      </c>
    </row>
    <row r="1678" spans="2:8" ht="12.75" hidden="1" customHeight="1">
      <c r="B1678" s="46" t="str">
        <f t="shared" si="151"/>
        <v/>
      </c>
      <c r="C1678" s="47" t="str">
        <f t="shared" si="152"/>
        <v/>
      </c>
      <c r="D1678" s="52" t="str">
        <f t="shared" si="153"/>
        <v/>
      </c>
      <c r="E1678" s="53" t="str">
        <f t="shared" si="154"/>
        <v/>
      </c>
      <c r="F1678" s="53" t="str">
        <f t="shared" si="155"/>
        <v/>
      </c>
      <c r="G1678" s="50"/>
      <c r="H1678" s="53">
        <f t="shared" si="150"/>
        <v>0</v>
      </c>
    </row>
    <row r="1679" spans="2:8" ht="12.75" hidden="1" customHeight="1">
      <c r="B1679" s="46" t="str">
        <f t="shared" si="151"/>
        <v/>
      </c>
      <c r="C1679" s="47" t="str">
        <f t="shared" si="152"/>
        <v/>
      </c>
      <c r="D1679" s="52" t="str">
        <f t="shared" si="153"/>
        <v/>
      </c>
      <c r="E1679" s="53" t="str">
        <f t="shared" si="154"/>
        <v/>
      </c>
      <c r="F1679" s="53" t="str">
        <f t="shared" si="155"/>
        <v/>
      </c>
      <c r="G1679" s="50"/>
      <c r="H1679" s="53">
        <f t="shared" si="150"/>
        <v>0</v>
      </c>
    </row>
    <row r="1680" spans="2:8" ht="12.75" hidden="1" customHeight="1">
      <c r="B1680" s="46" t="str">
        <f t="shared" si="151"/>
        <v/>
      </c>
      <c r="C1680" s="47" t="str">
        <f t="shared" si="152"/>
        <v/>
      </c>
      <c r="D1680" s="52" t="str">
        <f t="shared" si="153"/>
        <v/>
      </c>
      <c r="E1680" s="53" t="str">
        <f t="shared" si="154"/>
        <v/>
      </c>
      <c r="F1680" s="53" t="str">
        <f t="shared" si="155"/>
        <v/>
      </c>
      <c r="G1680" s="50"/>
      <c r="H1680" s="53">
        <f t="shared" si="150"/>
        <v>0</v>
      </c>
    </row>
    <row r="1681" spans="2:8" ht="12.75" hidden="1" customHeight="1">
      <c r="B1681" s="46" t="str">
        <f t="shared" si="151"/>
        <v/>
      </c>
      <c r="C1681" s="47" t="str">
        <f t="shared" si="152"/>
        <v/>
      </c>
      <c r="D1681" s="52" t="str">
        <f t="shared" si="153"/>
        <v/>
      </c>
      <c r="E1681" s="53" t="str">
        <f t="shared" si="154"/>
        <v/>
      </c>
      <c r="F1681" s="53" t="str">
        <f t="shared" si="155"/>
        <v/>
      </c>
      <c r="G1681" s="50"/>
      <c r="H1681" s="53">
        <f t="shared" si="150"/>
        <v>0</v>
      </c>
    </row>
    <row r="1682" spans="2:8" ht="12.75" hidden="1" customHeight="1">
      <c r="B1682" s="46" t="str">
        <f t="shared" si="151"/>
        <v/>
      </c>
      <c r="C1682" s="47" t="str">
        <f t="shared" si="152"/>
        <v/>
      </c>
      <c r="D1682" s="52" t="str">
        <f t="shared" si="153"/>
        <v/>
      </c>
      <c r="E1682" s="53" t="str">
        <f t="shared" si="154"/>
        <v/>
      </c>
      <c r="F1682" s="53" t="str">
        <f t="shared" si="155"/>
        <v/>
      </c>
      <c r="G1682" s="50"/>
      <c r="H1682" s="53">
        <f t="shared" si="150"/>
        <v>0</v>
      </c>
    </row>
    <row r="1683" spans="2:8" ht="12.75" hidden="1" customHeight="1">
      <c r="B1683" s="46" t="str">
        <f t="shared" si="151"/>
        <v/>
      </c>
      <c r="C1683" s="47" t="str">
        <f t="shared" si="152"/>
        <v/>
      </c>
      <c r="D1683" s="52" t="str">
        <f t="shared" si="153"/>
        <v/>
      </c>
      <c r="E1683" s="53" t="str">
        <f t="shared" si="154"/>
        <v/>
      </c>
      <c r="F1683" s="53" t="str">
        <f t="shared" si="155"/>
        <v/>
      </c>
      <c r="G1683" s="50"/>
      <c r="H1683" s="53">
        <f t="shared" si="150"/>
        <v>0</v>
      </c>
    </row>
    <row r="1684" spans="2:8" ht="12.75" hidden="1" customHeight="1">
      <c r="B1684" s="46" t="str">
        <f t="shared" si="151"/>
        <v/>
      </c>
      <c r="C1684" s="47" t="str">
        <f t="shared" si="152"/>
        <v/>
      </c>
      <c r="D1684" s="52" t="str">
        <f t="shared" si="153"/>
        <v/>
      </c>
      <c r="E1684" s="53" t="str">
        <f t="shared" si="154"/>
        <v/>
      </c>
      <c r="F1684" s="53" t="str">
        <f t="shared" si="155"/>
        <v/>
      </c>
      <c r="G1684" s="50"/>
      <c r="H1684" s="53">
        <f t="shared" si="150"/>
        <v>0</v>
      </c>
    </row>
    <row r="1685" spans="2:8" ht="12.75" hidden="1" customHeight="1">
      <c r="B1685" s="46" t="str">
        <f t="shared" si="151"/>
        <v/>
      </c>
      <c r="C1685" s="47" t="str">
        <f t="shared" si="152"/>
        <v/>
      </c>
      <c r="D1685" s="52" t="str">
        <f t="shared" si="153"/>
        <v/>
      </c>
      <c r="E1685" s="53" t="str">
        <f t="shared" si="154"/>
        <v/>
      </c>
      <c r="F1685" s="53" t="str">
        <f t="shared" si="155"/>
        <v/>
      </c>
      <c r="G1685" s="50"/>
      <c r="H1685" s="53">
        <f t="shared" si="150"/>
        <v>0</v>
      </c>
    </row>
    <row r="1686" spans="2:8" ht="12.75" hidden="1" customHeight="1">
      <c r="B1686" s="46" t="str">
        <f t="shared" si="151"/>
        <v/>
      </c>
      <c r="C1686" s="47" t="str">
        <f t="shared" si="152"/>
        <v/>
      </c>
      <c r="D1686" s="52" t="str">
        <f t="shared" si="153"/>
        <v/>
      </c>
      <c r="E1686" s="53" t="str">
        <f t="shared" si="154"/>
        <v/>
      </c>
      <c r="F1686" s="53" t="str">
        <f t="shared" si="155"/>
        <v/>
      </c>
      <c r="G1686" s="50"/>
      <c r="H1686" s="53">
        <f t="shared" si="150"/>
        <v>0</v>
      </c>
    </row>
    <row r="1687" spans="2:8" ht="12.75" hidden="1" customHeight="1">
      <c r="B1687" s="46" t="str">
        <f t="shared" si="151"/>
        <v/>
      </c>
      <c r="C1687" s="47" t="str">
        <f t="shared" si="152"/>
        <v/>
      </c>
      <c r="D1687" s="52" t="str">
        <f t="shared" si="153"/>
        <v/>
      </c>
      <c r="E1687" s="53" t="str">
        <f t="shared" si="154"/>
        <v/>
      </c>
      <c r="F1687" s="53" t="str">
        <f t="shared" si="155"/>
        <v/>
      </c>
      <c r="G1687" s="50"/>
      <c r="H1687" s="53">
        <f t="shared" si="150"/>
        <v>0</v>
      </c>
    </row>
    <row r="1688" spans="2:8" ht="12.75" hidden="1" customHeight="1">
      <c r="B1688" s="46" t="str">
        <f t="shared" si="151"/>
        <v/>
      </c>
      <c r="C1688" s="47" t="str">
        <f t="shared" si="152"/>
        <v/>
      </c>
      <c r="D1688" s="52" t="str">
        <f t="shared" si="153"/>
        <v/>
      </c>
      <c r="E1688" s="53" t="str">
        <f t="shared" si="154"/>
        <v/>
      </c>
      <c r="F1688" s="53" t="str">
        <f t="shared" si="155"/>
        <v/>
      </c>
      <c r="G1688" s="50"/>
      <c r="H1688" s="53">
        <f t="shared" si="150"/>
        <v>0</v>
      </c>
    </row>
    <row r="1689" spans="2:8" ht="12.75" hidden="1" customHeight="1">
      <c r="B1689" s="46" t="str">
        <f t="shared" si="151"/>
        <v/>
      </c>
      <c r="C1689" s="47" t="str">
        <f t="shared" si="152"/>
        <v/>
      </c>
      <c r="D1689" s="52" t="str">
        <f t="shared" si="153"/>
        <v/>
      </c>
      <c r="E1689" s="53" t="str">
        <f t="shared" si="154"/>
        <v/>
      </c>
      <c r="F1689" s="53" t="str">
        <f t="shared" si="155"/>
        <v/>
      </c>
      <c r="G1689" s="50"/>
      <c r="H1689" s="53">
        <f t="shared" ref="H1689:H1752" si="156">IF(B1689="",0,ROUND(H1688-E1689-G1689,2))</f>
        <v>0</v>
      </c>
    </row>
    <row r="1690" spans="2:8" ht="12.75" hidden="1" customHeight="1">
      <c r="B1690" s="46" t="str">
        <f t="shared" ref="B1690:B1753" si="157">IF(B1689&lt;$D$16,IF(H1689&gt;0,B1689+1,""),"")</f>
        <v/>
      </c>
      <c r="C1690" s="47" t="str">
        <f t="shared" ref="C1690:C1753" si="158">IF(B1690="","",IF(B1690&lt;=$D$16,IF(payments_per_year=26,DATE(YEAR(start_date),MONTH(start_date),DAY(start_date)+14*B1690),IF(payments_per_year=52,DATE(YEAR(start_date),MONTH(start_date),DAY(start_date)+7*B1690),DATE(YEAR(start_date),MONTH(start_date)+B1690*12/$D$11,DAY(start_date)))),""))</f>
        <v/>
      </c>
      <c r="D1690" s="52" t="str">
        <f t="shared" ref="D1690:D1753" si="159">IF(C1690="","",IF($D$15+F1690&gt;H1689,ROUND(H1689+F1690,2),$D$15))</f>
        <v/>
      </c>
      <c r="E1690" s="53" t="str">
        <f t="shared" ref="E1690:E1753" si="160">IF(C1690="","",D1690-F1690)</f>
        <v/>
      </c>
      <c r="F1690" s="53" t="str">
        <f t="shared" ref="F1690:F1753" si="161">IF(C1690="","",ROUND(H1689*$D$9/payments_per_year,2))</f>
        <v/>
      </c>
      <c r="G1690" s="50"/>
      <c r="H1690" s="53">
        <f t="shared" si="156"/>
        <v>0</v>
      </c>
    </row>
    <row r="1691" spans="2:8" ht="12.75" hidden="1" customHeight="1">
      <c r="B1691" s="46" t="str">
        <f t="shared" si="157"/>
        <v/>
      </c>
      <c r="C1691" s="47" t="str">
        <f t="shared" si="158"/>
        <v/>
      </c>
      <c r="D1691" s="52" t="str">
        <f t="shared" si="159"/>
        <v/>
      </c>
      <c r="E1691" s="53" t="str">
        <f t="shared" si="160"/>
        <v/>
      </c>
      <c r="F1691" s="53" t="str">
        <f t="shared" si="161"/>
        <v/>
      </c>
      <c r="G1691" s="50"/>
      <c r="H1691" s="53">
        <f t="shared" si="156"/>
        <v>0</v>
      </c>
    </row>
    <row r="1692" spans="2:8" ht="12.75" hidden="1" customHeight="1">
      <c r="B1692" s="46" t="str">
        <f t="shared" si="157"/>
        <v/>
      </c>
      <c r="C1692" s="47" t="str">
        <f t="shared" si="158"/>
        <v/>
      </c>
      <c r="D1692" s="52" t="str">
        <f t="shared" si="159"/>
        <v/>
      </c>
      <c r="E1692" s="53" t="str">
        <f t="shared" si="160"/>
        <v/>
      </c>
      <c r="F1692" s="53" t="str">
        <f t="shared" si="161"/>
        <v/>
      </c>
      <c r="G1692" s="50"/>
      <c r="H1692" s="53">
        <f t="shared" si="156"/>
        <v>0</v>
      </c>
    </row>
    <row r="1693" spans="2:8" ht="12.75" hidden="1" customHeight="1">
      <c r="B1693" s="46" t="str">
        <f t="shared" si="157"/>
        <v/>
      </c>
      <c r="C1693" s="47" t="str">
        <f t="shared" si="158"/>
        <v/>
      </c>
      <c r="D1693" s="52" t="str">
        <f t="shared" si="159"/>
        <v/>
      </c>
      <c r="E1693" s="53" t="str">
        <f t="shared" si="160"/>
        <v/>
      </c>
      <c r="F1693" s="53" t="str">
        <f t="shared" si="161"/>
        <v/>
      </c>
      <c r="G1693" s="50"/>
      <c r="H1693" s="53">
        <f t="shared" si="156"/>
        <v>0</v>
      </c>
    </row>
    <row r="1694" spans="2:8" ht="12.75" hidden="1" customHeight="1">
      <c r="B1694" s="46" t="str">
        <f t="shared" si="157"/>
        <v/>
      </c>
      <c r="C1694" s="47" t="str">
        <f t="shared" si="158"/>
        <v/>
      </c>
      <c r="D1694" s="52" t="str">
        <f t="shared" si="159"/>
        <v/>
      </c>
      <c r="E1694" s="53" t="str">
        <f t="shared" si="160"/>
        <v/>
      </c>
      <c r="F1694" s="53" t="str">
        <f t="shared" si="161"/>
        <v/>
      </c>
      <c r="G1694" s="50"/>
      <c r="H1694" s="53">
        <f t="shared" si="156"/>
        <v>0</v>
      </c>
    </row>
    <row r="1695" spans="2:8" ht="12.75" hidden="1" customHeight="1">
      <c r="B1695" s="46" t="str">
        <f t="shared" si="157"/>
        <v/>
      </c>
      <c r="C1695" s="47" t="str">
        <f t="shared" si="158"/>
        <v/>
      </c>
      <c r="D1695" s="52" t="str">
        <f t="shared" si="159"/>
        <v/>
      </c>
      <c r="E1695" s="53" t="str">
        <f t="shared" si="160"/>
        <v/>
      </c>
      <c r="F1695" s="53" t="str">
        <f t="shared" si="161"/>
        <v/>
      </c>
      <c r="G1695" s="50"/>
      <c r="H1695" s="53">
        <f t="shared" si="156"/>
        <v>0</v>
      </c>
    </row>
    <row r="1696" spans="2:8" ht="12.75" hidden="1" customHeight="1">
      <c r="B1696" s="46" t="str">
        <f t="shared" si="157"/>
        <v/>
      </c>
      <c r="C1696" s="47" t="str">
        <f t="shared" si="158"/>
        <v/>
      </c>
      <c r="D1696" s="52" t="str">
        <f t="shared" si="159"/>
        <v/>
      </c>
      <c r="E1696" s="53" t="str">
        <f t="shared" si="160"/>
        <v/>
      </c>
      <c r="F1696" s="53" t="str">
        <f t="shared" si="161"/>
        <v/>
      </c>
      <c r="G1696" s="50"/>
      <c r="H1696" s="53">
        <f t="shared" si="156"/>
        <v>0</v>
      </c>
    </row>
    <row r="1697" spans="2:8" ht="12.75" hidden="1" customHeight="1">
      <c r="B1697" s="46" t="str">
        <f t="shared" si="157"/>
        <v/>
      </c>
      <c r="C1697" s="47" t="str">
        <f t="shared" si="158"/>
        <v/>
      </c>
      <c r="D1697" s="52" t="str">
        <f t="shared" si="159"/>
        <v/>
      </c>
      <c r="E1697" s="53" t="str">
        <f t="shared" si="160"/>
        <v/>
      </c>
      <c r="F1697" s="53" t="str">
        <f t="shared" si="161"/>
        <v/>
      </c>
      <c r="G1697" s="50"/>
      <c r="H1697" s="53">
        <f t="shared" si="156"/>
        <v>0</v>
      </c>
    </row>
    <row r="1698" spans="2:8" ht="12.75" hidden="1" customHeight="1">
      <c r="B1698" s="46" t="str">
        <f t="shared" si="157"/>
        <v/>
      </c>
      <c r="C1698" s="47" t="str">
        <f t="shared" si="158"/>
        <v/>
      </c>
      <c r="D1698" s="52" t="str">
        <f t="shared" si="159"/>
        <v/>
      </c>
      <c r="E1698" s="53" t="str">
        <f t="shared" si="160"/>
        <v/>
      </c>
      <c r="F1698" s="53" t="str">
        <f t="shared" si="161"/>
        <v/>
      </c>
      <c r="G1698" s="50"/>
      <c r="H1698" s="53">
        <f t="shared" si="156"/>
        <v>0</v>
      </c>
    </row>
    <row r="1699" spans="2:8" ht="12.75" hidden="1" customHeight="1">
      <c r="B1699" s="46" t="str">
        <f t="shared" si="157"/>
        <v/>
      </c>
      <c r="C1699" s="47" t="str">
        <f t="shared" si="158"/>
        <v/>
      </c>
      <c r="D1699" s="52" t="str">
        <f t="shared" si="159"/>
        <v/>
      </c>
      <c r="E1699" s="53" t="str">
        <f t="shared" si="160"/>
        <v/>
      </c>
      <c r="F1699" s="53" t="str">
        <f t="shared" si="161"/>
        <v/>
      </c>
      <c r="G1699" s="50"/>
      <c r="H1699" s="53">
        <f t="shared" si="156"/>
        <v>0</v>
      </c>
    </row>
    <row r="1700" spans="2:8" ht="12.75" hidden="1" customHeight="1">
      <c r="B1700" s="46" t="str">
        <f t="shared" si="157"/>
        <v/>
      </c>
      <c r="C1700" s="47" t="str">
        <f t="shared" si="158"/>
        <v/>
      </c>
      <c r="D1700" s="52" t="str">
        <f t="shared" si="159"/>
        <v/>
      </c>
      <c r="E1700" s="53" t="str">
        <f t="shared" si="160"/>
        <v/>
      </c>
      <c r="F1700" s="53" t="str">
        <f t="shared" si="161"/>
        <v/>
      </c>
      <c r="G1700" s="50"/>
      <c r="H1700" s="53">
        <f t="shared" si="156"/>
        <v>0</v>
      </c>
    </row>
    <row r="1701" spans="2:8" ht="12.75" hidden="1" customHeight="1">
      <c r="B1701" s="46" t="str">
        <f t="shared" si="157"/>
        <v/>
      </c>
      <c r="C1701" s="47" t="str">
        <f t="shared" si="158"/>
        <v/>
      </c>
      <c r="D1701" s="52" t="str">
        <f t="shared" si="159"/>
        <v/>
      </c>
      <c r="E1701" s="53" t="str">
        <f t="shared" si="160"/>
        <v/>
      </c>
      <c r="F1701" s="53" t="str">
        <f t="shared" si="161"/>
        <v/>
      </c>
      <c r="G1701" s="50"/>
      <c r="H1701" s="53">
        <f t="shared" si="156"/>
        <v>0</v>
      </c>
    </row>
    <row r="1702" spans="2:8" ht="12.75" hidden="1" customHeight="1">
      <c r="B1702" s="46" t="str">
        <f t="shared" si="157"/>
        <v/>
      </c>
      <c r="C1702" s="47" t="str">
        <f t="shared" si="158"/>
        <v/>
      </c>
      <c r="D1702" s="52" t="str">
        <f t="shared" si="159"/>
        <v/>
      </c>
      <c r="E1702" s="53" t="str">
        <f t="shared" si="160"/>
        <v/>
      </c>
      <c r="F1702" s="53" t="str">
        <f t="shared" si="161"/>
        <v/>
      </c>
      <c r="G1702" s="50"/>
      <c r="H1702" s="53">
        <f t="shared" si="156"/>
        <v>0</v>
      </c>
    </row>
    <row r="1703" spans="2:8" ht="12.75" hidden="1" customHeight="1">
      <c r="B1703" s="46" t="str">
        <f t="shared" si="157"/>
        <v/>
      </c>
      <c r="C1703" s="47" t="str">
        <f t="shared" si="158"/>
        <v/>
      </c>
      <c r="D1703" s="52" t="str">
        <f t="shared" si="159"/>
        <v/>
      </c>
      <c r="E1703" s="53" t="str">
        <f t="shared" si="160"/>
        <v/>
      </c>
      <c r="F1703" s="53" t="str">
        <f t="shared" si="161"/>
        <v/>
      </c>
      <c r="G1703" s="50"/>
      <c r="H1703" s="53">
        <f t="shared" si="156"/>
        <v>0</v>
      </c>
    </row>
    <row r="1704" spans="2:8" ht="12.75" hidden="1" customHeight="1">
      <c r="B1704" s="46" t="str">
        <f t="shared" si="157"/>
        <v/>
      </c>
      <c r="C1704" s="47" t="str">
        <f t="shared" si="158"/>
        <v/>
      </c>
      <c r="D1704" s="52" t="str">
        <f t="shared" si="159"/>
        <v/>
      </c>
      <c r="E1704" s="53" t="str">
        <f t="shared" si="160"/>
        <v/>
      </c>
      <c r="F1704" s="53" t="str">
        <f t="shared" si="161"/>
        <v/>
      </c>
      <c r="G1704" s="50"/>
      <c r="H1704" s="53">
        <f t="shared" si="156"/>
        <v>0</v>
      </c>
    </row>
    <row r="1705" spans="2:8" ht="12.75" hidden="1" customHeight="1">
      <c r="B1705" s="46" t="str">
        <f t="shared" si="157"/>
        <v/>
      </c>
      <c r="C1705" s="47" t="str">
        <f t="shared" si="158"/>
        <v/>
      </c>
      <c r="D1705" s="52" t="str">
        <f t="shared" si="159"/>
        <v/>
      </c>
      <c r="E1705" s="53" t="str">
        <f t="shared" si="160"/>
        <v/>
      </c>
      <c r="F1705" s="53" t="str">
        <f t="shared" si="161"/>
        <v/>
      </c>
      <c r="G1705" s="50"/>
      <c r="H1705" s="53">
        <f t="shared" si="156"/>
        <v>0</v>
      </c>
    </row>
    <row r="1706" spans="2:8" ht="12.75" hidden="1" customHeight="1">
      <c r="B1706" s="46" t="str">
        <f t="shared" si="157"/>
        <v/>
      </c>
      <c r="C1706" s="47" t="str">
        <f t="shared" si="158"/>
        <v/>
      </c>
      <c r="D1706" s="52" t="str">
        <f t="shared" si="159"/>
        <v/>
      </c>
      <c r="E1706" s="53" t="str">
        <f t="shared" si="160"/>
        <v/>
      </c>
      <c r="F1706" s="53" t="str">
        <f t="shared" si="161"/>
        <v/>
      </c>
      <c r="G1706" s="50"/>
      <c r="H1706" s="53">
        <f t="shared" si="156"/>
        <v>0</v>
      </c>
    </row>
    <row r="1707" spans="2:8" ht="12.75" hidden="1" customHeight="1">
      <c r="B1707" s="46" t="str">
        <f t="shared" si="157"/>
        <v/>
      </c>
      <c r="C1707" s="47" t="str">
        <f t="shared" si="158"/>
        <v/>
      </c>
      <c r="D1707" s="52" t="str">
        <f t="shared" si="159"/>
        <v/>
      </c>
      <c r="E1707" s="53" t="str">
        <f t="shared" si="160"/>
        <v/>
      </c>
      <c r="F1707" s="53" t="str">
        <f t="shared" si="161"/>
        <v/>
      </c>
      <c r="G1707" s="50"/>
      <c r="H1707" s="53">
        <f t="shared" si="156"/>
        <v>0</v>
      </c>
    </row>
    <row r="1708" spans="2:8" ht="12.75" hidden="1" customHeight="1">
      <c r="B1708" s="46" t="str">
        <f t="shared" si="157"/>
        <v/>
      </c>
      <c r="C1708" s="47" t="str">
        <f t="shared" si="158"/>
        <v/>
      </c>
      <c r="D1708" s="52" t="str">
        <f t="shared" si="159"/>
        <v/>
      </c>
      <c r="E1708" s="53" t="str">
        <f t="shared" si="160"/>
        <v/>
      </c>
      <c r="F1708" s="53" t="str">
        <f t="shared" si="161"/>
        <v/>
      </c>
      <c r="G1708" s="50"/>
      <c r="H1708" s="53">
        <f t="shared" si="156"/>
        <v>0</v>
      </c>
    </row>
    <row r="1709" spans="2:8" ht="12.75" hidden="1" customHeight="1">
      <c r="B1709" s="46" t="str">
        <f t="shared" si="157"/>
        <v/>
      </c>
      <c r="C1709" s="47" t="str">
        <f t="shared" si="158"/>
        <v/>
      </c>
      <c r="D1709" s="52" t="str">
        <f t="shared" si="159"/>
        <v/>
      </c>
      <c r="E1709" s="53" t="str">
        <f t="shared" si="160"/>
        <v/>
      </c>
      <c r="F1709" s="53" t="str">
        <f t="shared" si="161"/>
        <v/>
      </c>
      <c r="G1709" s="50"/>
      <c r="H1709" s="53">
        <f t="shared" si="156"/>
        <v>0</v>
      </c>
    </row>
    <row r="1710" spans="2:8" ht="12.75" hidden="1" customHeight="1">
      <c r="B1710" s="46" t="str">
        <f t="shared" si="157"/>
        <v/>
      </c>
      <c r="C1710" s="47" t="str">
        <f t="shared" si="158"/>
        <v/>
      </c>
      <c r="D1710" s="52" t="str">
        <f t="shared" si="159"/>
        <v/>
      </c>
      <c r="E1710" s="53" t="str">
        <f t="shared" si="160"/>
        <v/>
      </c>
      <c r="F1710" s="53" t="str">
        <f t="shared" si="161"/>
        <v/>
      </c>
      <c r="G1710" s="50"/>
      <c r="H1710" s="53">
        <f t="shared" si="156"/>
        <v>0</v>
      </c>
    </row>
    <row r="1711" spans="2:8" ht="12.75" hidden="1" customHeight="1">
      <c r="B1711" s="46" t="str">
        <f t="shared" si="157"/>
        <v/>
      </c>
      <c r="C1711" s="47" t="str">
        <f t="shared" si="158"/>
        <v/>
      </c>
      <c r="D1711" s="52" t="str">
        <f t="shared" si="159"/>
        <v/>
      </c>
      <c r="E1711" s="53" t="str">
        <f t="shared" si="160"/>
        <v/>
      </c>
      <c r="F1711" s="53" t="str">
        <f t="shared" si="161"/>
        <v/>
      </c>
      <c r="G1711" s="50"/>
      <c r="H1711" s="53">
        <f t="shared" si="156"/>
        <v>0</v>
      </c>
    </row>
    <row r="1712" spans="2:8" ht="12.75" hidden="1" customHeight="1">
      <c r="B1712" s="46" t="str">
        <f t="shared" si="157"/>
        <v/>
      </c>
      <c r="C1712" s="47" t="str">
        <f t="shared" si="158"/>
        <v/>
      </c>
      <c r="D1712" s="52" t="str">
        <f t="shared" si="159"/>
        <v/>
      </c>
      <c r="E1712" s="53" t="str">
        <f t="shared" si="160"/>
        <v/>
      </c>
      <c r="F1712" s="53" t="str">
        <f t="shared" si="161"/>
        <v/>
      </c>
      <c r="G1712" s="50"/>
      <c r="H1712" s="53">
        <f t="shared" si="156"/>
        <v>0</v>
      </c>
    </row>
    <row r="1713" spans="2:8" ht="12.75" hidden="1" customHeight="1">
      <c r="B1713" s="46" t="str">
        <f t="shared" si="157"/>
        <v/>
      </c>
      <c r="C1713" s="47" t="str">
        <f t="shared" si="158"/>
        <v/>
      </c>
      <c r="D1713" s="52" t="str">
        <f t="shared" si="159"/>
        <v/>
      </c>
      <c r="E1713" s="53" t="str">
        <f t="shared" si="160"/>
        <v/>
      </c>
      <c r="F1713" s="53" t="str">
        <f t="shared" si="161"/>
        <v/>
      </c>
      <c r="G1713" s="50"/>
      <c r="H1713" s="53">
        <f t="shared" si="156"/>
        <v>0</v>
      </c>
    </row>
    <row r="1714" spans="2:8" ht="12.75" hidden="1" customHeight="1">
      <c r="B1714" s="46" t="str">
        <f t="shared" si="157"/>
        <v/>
      </c>
      <c r="C1714" s="47" t="str">
        <f t="shared" si="158"/>
        <v/>
      </c>
      <c r="D1714" s="52" t="str">
        <f t="shared" si="159"/>
        <v/>
      </c>
      <c r="E1714" s="53" t="str">
        <f t="shared" si="160"/>
        <v/>
      </c>
      <c r="F1714" s="53" t="str">
        <f t="shared" si="161"/>
        <v/>
      </c>
      <c r="G1714" s="50"/>
      <c r="H1714" s="53">
        <f t="shared" si="156"/>
        <v>0</v>
      </c>
    </row>
    <row r="1715" spans="2:8" ht="12.75" hidden="1" customHeight="1">
      <c r="B1715" s="46" t="str">
        <f t="shared" si="157"/>
        <v/>
      </c>
      <c r="C1715" s="47" t="str">
        <f t="shared" si="158"/>
        <v/>
      </c>
      <c r="D1715" s="52" t="str">
        <f t="shared" si="159"/>
        <v/>
      </c>
      <c r="E1715" s="53" t="str">
        <f t="shared" si="160"/>
        <v/>
      </c>
      <c r="F1715" s="53" t="str">
        <f t="shared" si="161"/>
        <v/>
      </c>
      <c r="G1715" s="50"/>
      <c r="H1715" s="53">
        <f t="shared" si="156"/>
        <v>0</v>
      </c>
    </row>
    <row r="1716" spans="2:8" ht="12.75" hidden="1" customHeight="1">
      <c r="B1716" s="46" t="str">
        <f t="shared" si="157"/>
        <v/>
      </c>
      <c r="C1716" s="47" t="str">
        <f t="shared" si="158"/>
        <v/>
      </c>
      <c r="D1716" s="52" t="str">
        <f t="shared" si="159"/>
        <v/>
      </c>
      <c r="E1716" s="53" t="str">
        <f t="shared" si="160"/>
        <v/>
      </c>
      <c r="F1716" s="53" t="str">
        <f t="shared" si="161"/>
        <v/>
      </c>
      <c r="G1716" s="50"/>
      <c r="H1716" s="53">
        <f t="shared" si="156"/>
        <v>0</v>
      </c>
    </row>
    <row r="1717" spans="2:8" ht="12.75" hidden="1" customHeight="1">
      <c r="B1717" s="46" t="str">
        <f t="shared" si="157"/>
        <v/>
      </c>
      <c r="C1717" s="47" t="str">
        <f t="shared" si="158"/>
        <v/>
      </c>
      <c r="D1717" s="52" t="str">
        <f t="shared" si="159"/>
        <v/>
      </c>
      <c r="E1717" s="53" t="str">
        <f t="shared" si="160"/>
        <v/>
      </c>
      <c r="F1717" s="53" t="str">
        <f t="shared" si="161"/>
        <v/>
      </c>
      <c r="G1717" s="50"/>
      <c r="H1717" s="53">
        <f t="shared" si="156"/>
        <v>0</v>
      </c>
    </row>
    <row r="1718" spans="2:8" ht="12.75" hidden="1" customHeight="1">
      <c r="B1718" s="46" t="str">
        <f t="shared" si="157"/>
        <v/>
      </c>
      <c r="C1718" s="47" t="str">
        <f t="shared" si="158"/>
        <v/>
      </c>
      <c r="D1718" s="52" t="str">
        <f t="shared" si="159"/>
        <v/>
      </c>
      <c r="E1718" s="53" t="str">
        <f t="shared" si="160"/>
        <v/>
      </c>
      <c r="F1718" s="53" t="str">
        <f t="shared" si="161"/>
        <v/>
      </c>
      <c r="G1718" s="50"/>
      <c r="H1718" s="53">
        <f t="shared" si="156"/>
        <v>0</v>
      </c>
    </row>
    <row r="1719" spans="2:8" ht="12.75" hidden="1" customHeight="1">
      <c r="B1719" s="46" t="str">
        <f t="shared" si="157"/>
        <v/>
      </c>
      <c r="C1719" s="47" t="str">
        <f t="shared" si="158"/>
        <v/>
      </c>
      <c r="D1719" s="52" t="str">
        <f t="shared" si="159"/>
        <v/>
      </c>
      <c r="E1719" s="53" t="str">
        <f t="shared" si="160"/>
        <v/>
      </c>
      <c r="F1719" s="53" t="str">
        <f t="shared" si="161"/>
        <v/>
      </c>
      <c r="G1719" s="50"/>
      <c r="H1719" s="53">
        <f t="shared" si="156"/>
        <v>0</v>
      </c>
    </row>
    <row r="1720" spans="2:8" ht="12.75" hidden="1" customHeight="1">
      <c r="B1720" s="46" t="str">
        <f t="shared" si="157"/>
        <v/>
      </c>
      <c r="C1720" s="47" t="str">
        <f t="shared" si="158"/>
        <v/>
      </c>
      <c r="D1720" s="52" t="str">
        <f t="shared" si="159"/>
        <v/>
      </c>
      <c r="E1720" s="53" t="str">
        <f t="shared" si="160"/>
        <v/>
      </c>
      <c r="F1720" s="53" t="str">
        <f t="shared" si="161"/>
        <v/>
      </c>
      <c r="G1720" s="50"/>
      <c r="H1720" s="53">
        <f t="shared" si="156"/>
        <v>0</v>
      </c>
    </row>
    <row r="1721" spans="2:8" ht="12.75" hidden="1" customHeight="1">
      <c r="B1721" s="46" t="str">
        <f t="shared" si="157"/>
        <v/>
      </c>
      <c r="C1721" s="47" t="str">
        <f t="shared" si="158"/>
        <v/>
      </c>
      <c r="D1721" s="52" t="str">
        <f t="shared" si="159"/>
        <v/>
      </c>
      <c r="E1721" s="53" t="str">
        <f t="shared" si="160"/>
        <v/>
      </c>
      <c r="F1721" s="53" t="str">
        <f t="shared" si="161"/>
        <v/>
      </c>
      <c r="G1721" s="50"/>
      <c r="H1721" s="53">
        <f t="shared" si="156"/>
        <v>0</v>
      </c>
    </row>
    <row r="1722" spans="2:8" ht="12.75" hidden="1" customHeight="1">
      <c r="B1722" s="46" t="str">
        <f t="shared" si="157"/>
        <v/>
      </c>
      <c r="C1722" s="47" t="str">
        <f t="shared" si="158"/>
        <v/>
      </c>
      <c r="D1722" s="52" t="str">
        <f t="shared" si="159"/>
        <v/>
      </c>
      <c r="E1722" s="53" t="str">
        <f t="shared" si="160"/>
        <v/>
      </c>
      <c r="F1722" s="53" t="str">
        <f t="shared" si="161"/>
        <v/>
      </c>
      <c r="G1722" s="50"/>
      <c r="H1722" s="53">
        <f t="shared" si="156"/>
        <v>0</v>
      </c>
    </row>
    <row r="1723" spans="2:8" ht="12.75" hidden="1" customHeight="1">
      <c r="B1723" s="46" t="str">
        <f t="shared" si="157"/>
        <v/>
      </c>
      <c r="C1723" s="47" t="str">
        <f t="shared" si="158"/>
        <v/>
      </c>
      <c r="D1723" s="52" t="str">
        <f t="shared" si="159"/>
        <v/>
      </c>
      <c r="E1723" s="53" t="str">
        <f t="shared" si="160"/>
        <v/>
      </c>
      <c r="F1723" s="53" t="str">
        <f t="shared" si="161"/>
        <v/>
      </c>
      <c r="G1723" s="50"/>
      <c r="H1723" s="53">
        <f t="shared" si="156"/>
        <v>0</v>
      </c>
    </row>
    <row r="1724" spans="2:8" ht="12.75" hidden="1" customHeight="1">
      <c r="B1724" s="46" t="str">
        <f t="shared" si="157"/>
        <v/>
      </c>
      <c r="C1724" s="47" t="str">
        <f t="shared" si="158"/>
        <v/>
      </c>
      <c r="D1724" s="52" t="str">
        <f t="shared" si="159"/>
        <v/>
      </c>
      <c r="E1724" s="53" t="str">
        <f t="shared" si="160"/>
        <v/>
      </c>
      <c r="F1724" s="53" t="str">
        <f t="shared" si="161"/>
        <v/>
      </c>
      <c r="G1724" s="50"/>
      <c r="H1724" s="53">
        <f t="shared" si="156"/>
        <v>0</v>
      </c>
    </row>
    <row r="1725" spans="2:8" ht="12.75" hidden="1" customHeight="1">
      <c r="B1725" s="46" t="str">
        <f t="shared" si="157"/>
        <v/>
      </c>
      <c r="C1725" s="47" t="str">
        <f t="shared" si="158"/>
        <v/>
      </c>
      <c r="D1725" s="52" t="str">
        <f t="shared" si="159"/>
        <v/>
      </c>
      <c r="E1725" s="53" t="str">
        <f t="shared" si="160"/>
        <v/>
      </c>
      <c r="F1725" s="53" t="str">
        <f t="shared" si="161"/>
        <v/>
      </c>
      <c r="G1725" s="50"/>
      <c r="H1725" s="53">
        <f t="shared" si="156"/>
        <v>0</v>
      </c>
    </row>
    <row r="1726" spans="2:8" ht="12.75" hidden="1" customHeight="1">
      <c r="B1726" s="46" t="str">
        <f t="shared" si="157"/>
        <v/>
      </c>
      <c r="C1726" s="47" t="str">
        <f t="shared" si="158"/>
        <v/>
      </c>
      <c r="D1726" s="52" t="str">
        <f t="shared" si="159"/>
        <v/>
      </c>
      <c r="E1726" s="53" t="str">
        <f t="shared" si="160"/>
        <v/>
      </c>
      <c r="F1726" s="53" t="str">
        <f t="shared" si="161"/>
        <v/>
      </c>
      <c r="G1726" s="50"/>
      <c r="H1726" s="53">
        <f t="shared" si="156"/>
        <v>0</v>
      </c>
    </row>
    <row r="1727" spans="2:8" ht="12.75" hidden="1" customHeight="1">
      <c r="B1727" s="46" t="str">
        <f t="shared" si="157"/>
        <v/>
      </c>
      <c r="C1727" s="47" t="str">
        <f t="shared" si="158"/>
        <v/>
      </c>
      <c r="D1727" s="52" t="str">
        <f t="shared" si="159"/>
        <v/>
      </c>
      <c r="E1727" s="53" t="str">
        <f t="shared" si="160"/>
        <v/>
      </c>
      <c r="F1727" s="53" t="str">
        <f t="shared" si="161"/>
        <v/>
      </c>
      <c r="G1727" s="50"/>
      <c r="H1727" s="53">
        <f t="shared" si="156"/>
        <v>0</v>
      </c>
    </row>
    <row r="1728" spans="2:8" ht="12.75" hidden="1" customHeight="1">
      <c r="B1728" s="46" t="str">
        <f t="shared" si="157"/>
        <v/>
      </c>
      <c r="C1728" s="47" t="str">
        <f t="shared" si="158"/>
        <v/>
      </c>
      <c r="D1728" s="52" t="str">
        <f t="shared" si="159"/>
        <v/>
      </c>
      <c r="E1728" s="53" t="str">
        <f t="shared" si="160"/>
        <v/>
      </c>
      <c r="F1728" s="53" t="str">
        <f t="shared" si="161"/>
        <v/>
      </c>
      <c r="G1728" s="50"/>
      <c r="H1728" s="53">
        <f t="shared" si="156"/>
        <v>0</v>
      </c>
    </row>
    <row r="1729" spans="2:8" ht="12.75" hidden="1" customHeight="1">
      <c r="B1729" s="46" t="str">
        <f t="shared" si="157"/>
        <v/>
      </c>
      <c r="C1729" s="47" t="str">
        <f t="shared" si="158"/>
        <v/>
      </c>
      <c r="D1729" s="52" t="str">
        <f t="shared" si="159"/>
        <v/>
      </c>
      <c r="E1729" s="53" t="str">
        <f t="shared" si="160"/>
        <v/>
      </c>
      <c r="F1729" s="53" t="str">
        <f t="shared" si="161"/>
        <v/>
      </c>
      <c r="G1729" s="50"/>
      <c r="H1729" s="53">
        <f t="shared" si="156"/>
        <v>0</v>
      </c>
    </row>
    <row r="1730" spans="2:8" ht="12.75" hidden="1" customHeight="1">
      <c r="B1730" s="46" t="str">
        <f t="shared" si="157"/>
        <v/>
      </c>
      <c r="C1730" s="47" t="str">
        <f t="shared" si="158"/>
        <v/>
      </c>
      <c r="D1730" s="52" t="str">
        <f t="shared" si="159"/>
        <v/>
      </c>
      <c r="E1730" s="53" t="str">
        <f t="shared" si="160"/>
        <v/>
      </c>
      <c r="F1730" s="53" t="str">
        <f t="shared" si="161"/>
        <v/>
      </c>
      <c r="G1730" s="50"/>
      <c r="H1730" s="53">
        <f t="shared" si="156"/>
        <v>0</v>
      </c>
    </row>
    <row r="1731" spans="2:8" ht="12.75" hidden="1" customHeight="1">
      <c r="B1731" s="46" t="str">
        <f t="shared" si="157"/>
        <v/>
      </c>
      <c r="C1731" s="47" t="str">
        <f t="shared" si="158"/>
        <v/>
      </c>
      <c r="D1731" s="52" t="str">
        <f t="shared" si="159"/>
        <v/>
      </c>
      <c r="E1731" s="53" t="str">
        <f t="shared" si="160"/>
        <v/>
      </c>
      <c r="F1731" s="53" t="str">
        <f t="shared" si="161"/>
        <v/>
      </c>
      <c r="G1731" s="50"/>
      <c r="H1731" s="53">
        <f t="shared" si="156"/>
        <v>0</v>
      </c>
    </row>
    <row r="1732" spans="2:8" ht="12.75" hidden="1" customHeight="1">
      <c r="B1732" s="46" t="str">
        <f t="shared" si="157"/>
        <v/>
      </c>
      <c r="C1732" s="47" t="str">
        <f t="shared" si="158"/>
        <v/>
      </c>
      <c r="D1732" s="52" t="str">
        <f t="shared" si="159"/>
        <v/>
      </c>
      <c r="E1732" s="53" t="str">
        <f t="shared" si="160"/>
        <v/>
      </c>
      <c r="F1732" s="53" t="str">
        <f t="shared" si="161"/>
        <v/>
      </c>
      <c r="G1732" s="50"/>
      <c r="H1732" s="53">
        <f t="shared" si="156"/>
        <v>0</v>
      </c>
    </row>
    <row r="1733" spans="2:8" ht="12.75" hidden="1" customHeight="1">
      <c r="B1733" s="46" t="str">
        <f t="shared" si="157"/>
        <v/>
      </c>
      <c r="C1733" s="47" t="str">
        <f t="shared" si="158"/>
        <v/>
      </c>
      <c r="D1733" s="52" t="str">
        <f t="shared" si="159"/>
        <v/>
      </c>
      <c r="E1733" s="53" t="str">
        <f t="shared" si="160"/>
        <v/>
      </c>
      <c r="F1733" s="53" t="str">
        <f t="shared" si="161"/>
        <v/>
      </c>
      <c r="G1733" s="50"/>
      <c r="H1733" s="53">
        <f t="shared" si="156"/>
        <v>0</v>
      </c>
    </row>
    <row r="1734" spans="2:8" ht="12.75" hidden="1" customHeight="1">
      <c r="B1734" s="46" t="str">
        <f t="shared" si="157"/>
        <v/>
      </c>
      <c r="C1734" s="47" t="str">
        <f t="shared" si="158"/>
        <v/>
      </c>
      <c r="D1734" s="52" t="str">
        <f t="shared" si="159"/>
        <v/>
      </c>
      <c r="E1734" s="53" t="str">
        <f t="shared" si="160"/>
        <v/>
      </c>
      <c r="F1734" s="53" t="str">
        <f t="shared" si="161"/>
        <v/>
      </c>
      <c r="G1734" s="50"/>
      <c r="H1734" s="53">
        <f t="shared" si="156"/>
        <v>0</v>
      </c>
    </row>
    <row r="1735" spans="2:8" ht="12.75" hidden="1" customHeight="1">
      <c r="B1735" s="46" t="str">
        <f t="shared" si="157"/>
        <v/>
      </c>
      <c r="C1735" s="47" t="str">
        <f t="shared" si="158"/>
        <v/>
      </c>
      <c r="D1735" s="52" t="str">
        <f t="shared" si="159"/>
        <v/>
      </c>
      <c r="E1735" s="53" t="str">
        <f t="shared" si="160"/>
        <v/>
      </c>
      <c r="F1735" s="53" t="str">
        <f t="shared" si="161"/>
        <v/>
      </c>
      <c r="G1735" s="50"/>
      <c r="H1735" s="53">
        <f t="shared" si="156"/>
        <v>0</v>
      </c>
    </row>
    <row r="1736" spans="2:8" ht="12.75" hidden="1" customHeight="1">
      <c r="B1736" s="46" t="str">
        <f t="shared" si="157"/>
        <v/>
      </c>
      <c r="C1736" s="47" t="str">
        <f t="shared" si="158"/>
        <v/>
      </c>
      <c r="D1736" s="52" t="str">
        <f t="shared" si="159"/>
        <v/>
      </c>
      <c r="E1736" s="53" t="str">
        <f t="shared" si="160"/>
        <v/>
      </c>
      <c r="F1736" s="53" t="str">
        <f t="shared" si="161"/>
        <v/>
      </c>
      <c r="G1736" s="50"/>
      <c r="H1736" s="53">
        <f t="shared" si="156"/>
        <v>0</v>
      </c>
    </row>
    <row r="1737" spans="2:8" ht="12.75" hidden="1" customHeight="1">
      <c r="B1737" s="46" t="str">
        <f t="shared" si="157"/>
        <v/>
      </c>
      <c r="C1737" s="47" t="str">
        <f t="shared" si="158"/>
        <v/>
      </c>
      <c r="D1737" s="52" t="str">
        <f t="shared" si="159"/>
        <v/>
      </c>
      <c r="E1737" s="53" t="str">
        <f t="shared" si="160"/>
        <v/>
      </c>
      <c r="F1737" s="53" t="str">
        <f t="shared" si="161"/>
        <v/>
      </c>
      <c r="G1737" s="50"/>
      <c r="H1737" s="53">
        <f t="shared" si="156"/>
        <v>0</v>
      </c>
    </row>
    <row r="1738" spans="2:8" ht="12.75" hidden="1" customHeight="1">
      <c r="B1738" s="46" t="str">
        <f t="shared" si="157"/>
        <v/>
      </c>
      <c r="C1738" s="47" t="str">
        <f t="shared" si="158"/>
        <v/>
      </c>
      <c r="D1738" s="52" t="str">
        <f t="shared" si="159"/>
        <v/>
      </c>
      <c r="E1738" s="53" t="str">
        <f t="shared" si="160"/>
        <v/>
      </c>
      <c r="F1738" s="53" t="str">
        <f t="shared" si="161"/>
        <v/>
      </c>
      <c r="G1738" s="50"/>
      <c r="H1738" s="53">
        <f t="shared" si="156"/>
        <v>0</v>
      </c>
    </row>
    <row r="1739" spans="2:8" ht="12.75" hidden="1" customHeight="1">
      <c r="B1739" s="46" t="str">
        <f t="shared" si="157"/>
        <v/>
      </c>
      <c r="C1739" s="47" t="str">
        <f t="shared" si="158"/>
        <v/>
      </c>
      <c r="D1739" s="52" t="str">
        <f t="shared" si="159"/>
        <v/>
      </c>
      <c r="E1739" s="53" t="str">
        <f t="shared" si="160"/>
        <v/>
      </c>
      <c r="F1739" s="53" t="str">
        <f t="shared" si="161"/>
        <v/>
      </c>
      <c r="G1739" s="50"/>
      <c r="H1739" s="53">
        <f t="shared" si="156"/>
        <v>0</v>
      </c>
    </row>
    <row r="1740" spans="2:8" ht="12.75" hidden="1" customHeight="1">
      <c r="B1740" s="46" t="str">
        <f t="shared" si="157"/>
        <v/>
      </c>
      <c r="C1740" s="47" t="str">
        <f t="shared" si="158"/>
        <v/>
      </c>
      <c r="D1740" s="52" t="str">
        <f t="shared" si="159"/>
        <v/>
      </c>
      <c r="E1740" s="53" t="str">
        <f t="shared" si="160"/>
        <v/>
      </c>
      <c r="F1740" s="53" t="str">
        <f t="shared" si="161"/>
        <v/>
      </c>
      <c r="G1740" s="50"/>
      <c r="H1740" s="53">
        <f t="shared" si="156"/>
        <v>0</v>
      </c>
    </row>
    <row r="1741" spans="2:8" ht="12.75" hidden="1" customHeight="1">
      <c r="B1741" s="46" t="str">
        <f t="shared" si="157"/>
        <v/>
      </c>
      <c r="C1741" s="47" t="str">
        <f t="shared" si="158"/>
        <v/>
      </c>
      <c r="D1741" s="52" t="str">
        <f t="shared" si="159"/>
        <v/>
      </c>
      <c r="E1741" s="53" t="str">
        <f t="shared" si="160"/>
        <v/>
      </c>
      <c r="F1741" s="53" t="str">
        <f t="shared" si="161"/>
        <v/>
      </c>
      <c r="G1741" s="50"/>
      <c r="H1741" s="53">
        <f t="shared" si="156"/>
        <v>0</v>
      </c>
    </row>
    <row r="1742" spans="2:8" ht="12.75" hidden="1" customHeight="1">
      <c r="B1742" s="46" t="str">
        <f t="shared" si="157"/>
        <v/>
      </c>
      <c r="C1742" s="47" t="str">
        <f t="shared" si="158"/>
        <v/>
      </c>
      <c r="D1742" s="52" t="str">
        <f t="shared" si="159"/>
        <v/>
      </c>
      <c r="E1742" s="53" t="str">
        <f t="shared" si="160"/>
        <v/>
      </c>
      <c r="F1742" s="53" t="str">
        <f t="shared" si="161"/>
        <v/>
      </c>
      <c r="G1742" s="50"/>
      <c r="H1742" s="53">
        <f t="shared" si="156"/>
        <v>0</v>
      </c>
    </row>
    <row r="1743" spans="2:8" ht="12.75" hidden="1" customHeight="1">
      <c r="B1743" s="46" t="str">
        <f t="shared" si="157"/>
        <v/>
      </c>
      <c r="C1743" s="47" t="str">
        <f t="shared" si="158"/>
        <v/>
      </c>
      <c r="D1743" s="52" t="str">
        <f t="shared" si="159"/>
        <v/>
      </c>
      <c r="E1743" s="53" t="str">
        <f t="shared" si="160"/>
        <v/>
      </c>
      <c r="F1743" s="53" t="str">
        <f t="shared" si="161"/>
        <v/>
      </c>
      <c r="G1743" s="50"/>
      <c r="H1743" s="53">
        <f t="shared" si="156"/>
        <v>0</v>
      </c>
    </row>
    <row r="1744" spans="2:8" ht="12.75" hidden="1" customHeight="1">
      <c r="B1744" s="46" t="str">
        <f t="shared" si="157"/>
        <v/>
      </c>
      <c r="C1744" s="47" t="str">
        <f t="shared" si="158"/>
        <v/>
      </c>
      <c r="D1744" s="52" t="str">
        <f t="shared" si="159"/>
        <v/>
      </c>
      <c r="E1744" s="53" t="str">
        <f t="shared" si="160"/>
        <v/>
      </c>
      <c r="F1744" s="53" t="str">
        <f t="shared" si="161"/>
        <v/>
      </c>
      <c r="G1744" s="50"/>
      <c r="H1744" s="53">
        <f t="shared" si="156"/>
        <v>0</v>
      </c>
    </row>
    <row r="1745" spans="2:8" ht="12.75" hidden="1" customHeight="1">
      <c r="B1745" s="46" t="str">
        <f t="shared" si="157"/>
        <v/>
      </c>
      <c r="C1745" s="47" t="str">
        <f t="shared" si="158"/>
        <v/>
      </c>
      <c r="D1745" s="52" t="str">
        <f t="shared" si="159"/>
        <v/>
      </c>
      <c r="E1745" s="53" t="str">
        <f t="shared" si="160"/>
        <v/>
      </c>
      <c r="F1745" s="53" t="str">
        <f t="shared" si="161"/>
        <v/>
      </c>
      <c r="G1745" s="50"/>
      <c r="H1745" s="53">
        <f t="shared" si="156"/>
        <v>0</v>
      </c>
    </row>
    <row r="1746" spans="2:8" ht="12.75" hidden="1" customHeight="1">
      <c r="B1746" s="46" t="str">
        <f t="shared" si="157"/>
        <v/>
      </c>
      <c r="C1746" s="47" t="str">
        <f t="shared" si="158"/>
        <v/>
      </c>
      <c r="D1746" s="52" t="str">
        <f t="shared" si="159"/>
        <v/>
      </c>
      <c r="E1746" s="53" t="str">
        <f t="shared" si="160"/>
        <v/>
      </c>
      <c r="F1746" s="53" t="str">
        <f t="shared" si="161"/>
        <v/>
      </c>
      <c r="G1746" s="50"/>
      <c r="H1746" s="53">
        <f t="shared" si="156"/>
        <v>0</v>
      </c>
    </row>
    <row r="1747" spans="2:8" ht="12.75" hidden="1" customHeight="1">
      <c r="B1747" s="46" t="str">
        <f t="shared" si="157"/>
        <v/>
      </c>
      <c r="C1747" s="47" t="str">
        <f t="shared" si="158"/>
        <v/>
      </c>
      <c r="D1747" s="52" t="str">
        <f t="shared" si="159"/>
        <v/>
      </c>
      <c r="E1747" s="53" t="str">
        <f t="shared" si="160"/>
        <v/>
      </c>
      <c r="F1747" s="53" t="str">
        <f t="shared" si="161"/>
        <v/>
      </c>
      <c r="G1747" s="50"/>
      <c r="H1747" s="53">
        <f t="shared" si="156"/>
        <v>0</v>
      </c>
    </row>
    <row r="1748" spans="2:8" ht="12.75" hidden="1" customHeight="1">
      <c r="B1748" s="46" t="str">
        <f t="shared" si="157"/>
        <v/>
      </c>
      <c r="C1748" s="47" t="str">
        <f t="shared" si="158"/>
        <v/>
      </c>
      <c r="D1748" s="52" t="str">
        <f t="shared" si="159"/>
        <v/>
      </c>
      <c r="E1748" s="53" t="str">
        <f t="shared" si="160"/>
        <v/>
      </c>
      <c r="F1748" s="53" t="str">
        <f t="shared" si="161"/>
        <v/>
      </c>
      <c r="G1748" s="50"/>
      <c r="H1748" s="53">
        <f t="shared" si="156"/>
        <v>0</v>
      </c>
    </row>
    <row r="1749" spans="2:8" ht="12.75" hidden="1" customHeight="1">
      <c r="B1749" s="46" t="str">
        <f t="shared" si="157"/>
        <v/>
      </c>
      <c r="C1749" s="47" t="str">
        <f t="shared" si="158"/>
        <v/>
      </c>
      <c r="D1749" s="52" t="str">
        <f t="shared" si="159"/>
        <v/>
      </c>
      <c r="E1749" s="53" t="str">
        <f t="shared" si="160"/>
        <v/>
      </c>
      <c r="F1749" s="53" t="str">
        <f t="shared" si="161"/>
        <v/>
      </c>
      <c r="G1749" s="50"/>
      <c r="H1749" s="53">
        <f t="shared" si="156"/>
        <v>0</v>
      </c>
    </row>
    <row r="1750" spans="2:8" ht="12.75" hidden="1" customHeight="1">
      <c r="B1750" s="46" t="str">
        <f t="shared" si="157"/>
        <v/>
      </c>
      <c r="C1750" s="47" t="str">
        <f t="shared" si="158"/>
        <v/>
      </c>
      <c r="D1750" s="52" t="str">
        <f t="shared" si="159"/>
        <v/>
      </c>
      <c r="E1750" s="53" t="str">
        <f t="shared" si="160"/>
        <v/>
      </c>
      <c r="F1750" s="53" t="str">
        <f t="shared" si="161"/>
        <v/>
      </c>
      <c r="G1750" s="50"/>
      <c r="H1750" s="53">
        <f t="shared" si="156"/>
        <v>0</v>
      </c>
    </row>
    <row r="1751" spans="2:8" ht="12.75" hidden="1" customHeight="1">
      <c r="B1751" s="46" t="str">
        <f t="shared" si="157"/>
        <v/>
      </c>
      <c r="C1751" s="47" t="str">
        <f t="shared" si="158"/>
        <v/>
      </c>
      <c r="D1751" s="52" t="str">
        <f t="shared" si="159"/>
        <v/>
      </c>
      <c r="E1751" s="53" t="str">
        <f t="shared" si="160"/>
        <v/>
      </c>
      <c r="F1751" s="53" t="str">
        <f t="shared" si="161"/>
        <v/>
      </c>
      <c r="G1751" s="50"/>
      <c r="H1751" s="53">
        <f t="shared" si="156"/>
        <v>0</v>
      </c>
    </row>
    <row r="1752" spans="2:8" ht="12.75" hidden="1" customHeight="1">
      <c r="B1752" s="46" t="str">
        <f t="shared" si="157"/>
        <v/>
      </c>
      <c r="C1752" s="47" t="str">
        <f t="shared" si="158"/>
        <v/>
      </c>
      <c r="D1752" s="52" t="str">
        <f t="shared" si="159"/>
        <v/>
      </c>
      <c r="E1752" s="53" t="str">
        <f t="shared" si="160"/>
        <v/>
      </c>
      <c r="F1752" s="53" t="str">
        <f t="shared" si="161"/>
        <v/>
      </c>
      <c r="G1752" s="50"/>
      <c r="H1752" s="53">
        <f t="shared" si="156"/>
        <v>0</v>
      </c>
    </row>
    <row r="1753" spans="2:8" ht="12.75" hidden="1" customHeight="1">
      <c r="B1753" s="46" t="str">
        <f t="shared" si="157"/>
        <v/>
      </c>
      <c r="C1753" s="47" t="str">
        <f t="shared" si="158"/>
        <v/>
      </c>
      <c r="D1753" s="52" t="str">
        <f t="shared" si="159"/>
        <v/>
      </c>
      <c r="E1753" s="53" t="str">
        <f t="shared" si="160"/>
        <v/>
      </c>
      <c r="F1753" s="53" t="str">
        <f t="shared" si="161"/>
        <v/>
      </c>
      <c r="G1753" s="50"/>
      <c r="H1753" s="53">
        <f t="shared" ref="H1753:H1816" si="162">IF(B1753="",0,ROUND(H1752-E1753-G1753,2))</f>
        <v>0</v>
      </c>
    </row>
    <row r="1754" spans="2:8" ht="12.75" hidden="1" customHeight="1">
      <c r="B1754" s="46" t="str">
        <f t="shared" ref="B1754:B1817" si="163">IF(B1753&lt;$D$16,IF(H1753&gt;0,B1753+1,""),"")</f>
        <v/>
      </c>
      <c r="C1754" s="47" t="str">
        <f t="shared" ref="C1754:C1817" si="164">IF(B1754="","",IF(B1754&lt;=$D$16,IF(payments_per_year=26,DATE(YEAR(start_date),MONTH(start_date),DAY(start_date)+14*B1754),IF(payments_per_year=52,DATE(YEAR(start_date),MONTH(start_date),DAY(start_date)+7*B1754),DATE(YEAR(start_date),MONTH(start_date)+B1754*12/$D$11,DAY(start_date)))),""))</f>
        <v/>
      </c>
      <c r="D1754" s="52" t="str">
        <f t="shared" ref="D1754:D1817" si="165">IF(C1754="","",IF($D$15+F1754&gt;H1753,ROUND(H1753+F1754,2),$D$15))</f>
        <v/>
      </c>
      <c r="E1754" s="53" t="str">
        <f t="shared" ref="E1754:E1817" si="166">IF(C1754="","",D1754-F1754)</f>
        <v/>
      </c>
      <c r="F1754" s="53" t="str">
        <f t="shared" ref="F1754:F1817" si="167">IF(C1754="","",ROUND(H1753*$D$9/payments_per_year,2))</f>
        <v/>
      </c>
      <c r="G1754" s="50"/>
      <c r="H1754" s="53">
        <f t="shared" si="162"/>
        <v>0</v>
      </c>
    </row>
    <row r="1755" spans="2:8" ht="12.75" hidden="1" customHeight="1">
      <c r="B1755" s="46" t="str">
        <f t="shared" si="163"/>
        <v/>
      </c>
      <c r="C1755" s="47" t="str">
        <f t="shared" si="164"/>
        <v/>
      </c>
      <c r="D1755" s="52" t="str">
        <f t="shared" si="165"/>
        <v/>
      </c>
      <c r="E1755" s="53" t="str">
        <f t="shared" si="166"/>
        <v/>
      </c>
      <c r="F1755" s="53" t="str">
        <f t="shared" si="167"/>
        <v/>
      </c>
      <c r="G1755" s="50"/>
      <c r="H1755" s="53">
        <f t="shared" si="162"/>
        <v>0</v>
      </c>
    </row>
    <row r="1756" spans="2:8" ht="12.75" hidden="1" customHeight="1">
      <c r="B1756" s="46" t="str">
        <f t="shared" si="163"/>
        <v/>
      </c>
      <c r="C1756" s="47" t="str">
        <f t="shared" si="164"/>
        <v/>
      </c>
      <c r="D1756" s="52" t="str">
        <f t="shared" si="165"/>
        <v/>
      </c>
      <c r="E1756" s="53" t="str">
        <f t="shared" si="166"/>
        <v/>
      </c>
      <c r="F1756" s="53" t="str">
        <f t="shared" si="167"/>
        <v/>
      </c>
      <c r="G1756" s="50"/>
      <c r="H1756" s="53">
        <f t="shared" si="162"/>
        <v>0</v>
      </c>
    </row>
    <row r="1757" spans="2:8" ht="12.75" hidden="1" customHeight="1">
      <c r="B1757" s="46" t="str">
        <f t="shared" si="163"/>
        <v/>
      </c>
      <c r="C1757" s="47" t="str">
        <f t="shared" si="164"/>
        <v/>
      </c>
      <c r="D1757" s="52" t="str">
        <f t="shared" si="165"/>
        <v/>
      </c>
      <c r="E1757" s="53" t="str">
        <f t="shared" si="166"/>
        <v/>
      </c>
      <c r="F1757" s="53" t="str">
        <f t="shared" si="167"/>
        <v/>
      </c>
      <c r="G1757" s="50"/>
      <c r="H1757" s="53">
        <f t="shared" si="162"/>
        <v>0</v>
      </c>
    </row>
    <row r="1758" spans="2:8" ht="12.75" hidden="1" customHeight="1">
      <c r="B1758" s="46" t="str">
        <f t="shared" si="163"/>
        <v/>
      </c>
      <c r="C1758" s="47" t="str">
        <f t="shared" si="164"/>
        <v/>
      </c>
      <c r="D1758" s="52" t="str">
        <f t="shared" si="165"/>
        <v/>
      </c>
      <c r="E1758" s="53" t="str">
        <f t="shared" si="166"/>
        <v/>
      </c>
      <c r="F1758" s="53" t="str">
        <f t="shared" si="167"/>
        <v/>
      </c>
      <c r="G1758" s="50"/>
      <c r="H1758" s="53">
        <f t="shared" si="162"/>
        <v>0</v>
      </c>
    </row>
    <row r="1759" spans="2:8" ht="12.75" hidden="1" customHeight="1">
      <c r="B1759" s="46" t="str">
        <f t="shared" si="163"/>
        <v/>
      </c>
      <c r="C1759" s="47" t="str">
        <f t="shared" si="164"/>
        <v/>
      </c>
      <c r="D1759" s="52" t="str">
        <f t="shared" si="165"/>
        <v/>
      </c>
      <c r="E1759" s="53" t="str">
        <f t="shared" si="166"/>
        <v/>
      </c>
      <c r="F1759" s="53" t="str">
        <f t="shared" si="167"/>
        <v/>
      </c>
      <c r="G1759" s="50"/>
      <c r="H1759" s="53">
        <f t="shared" si="162"/>
        <v>0</v>
      </c>
    </row>
    <row r="1760" spans="2:8" ht="12.75" hidden="1" customHeight="1">
      <c r="B1760" s="46" t="str">
        <f t="shared" si="163"/>
        <v/>
      </c>
      <c r="C1760" s="47" t="str">
        <f t="shared" si="164"/>
        <v/>
      </c>
      <c r="D1760" s="52" t="str">
        <f t="shared" si="165"/>
        <v/>
      </c>
      <c r="E1760" s="53" t="str">
        <f t="shared" si="166"/>
        <v/>
      </c>
      <c r="F1760" s="53" t="str">
        <f t="shared" si="167"/>
        <v/>
      </c>
      <c r="G1760" s="50"/>
      <c r="H1760" s="53">
        <f t="shared" si="162"/>
        <v>0</v>
      </c>
    </row>
    <row r="1761" spans="2:8" ht="12.75" hidden="1" customHeight="1">
      <c r="B1761" s="46" t="str">
        <f t="shared" si="163"/>
        <v/>
      </c>
      <c r="C1761" s="47" t="str">
        <f t="shared" si="164"/>
        <v/>
      </c>
      <c r="D1761" s="52" t="str">
        <f t="shared" si="165"/>
        <v/>
      </c>
      <c r="E1761" s="53" t="str">
        <f t="shared" si="166"/>
        <v/>
      </c>
      <c r="F1761" s="53" t="str">
        <f t="shared" si="167"/>
        <v/>
      </c>
      <c r="G1761" s="50"/>
      <c r="H1761" s="53">
        <f t="shared" si="162"/>
        <v>0</v>
      </c>
    </row>
    <row r="1762" spans="2:8" ht="12.75" hidden="1" customHeight="1">
      <c r="B1762" s="46" t="str">
        <f t="shared" si="163"/>
        <v/>
      </c>
      <c r="C1762" s="47" t="str">
        <f t="shared" si="164"/>
        <v/>
      </c>
      <c r="D1762" s="52" t="str">
        <f t="shared" si="165"/>
        <v/>
      </c>
      <c r="E1762" s="53" t="str">
        <f t="shared" si="166"/>
        <v/>
      </c>
      <c r="F1762" s="53" t="str">
        <f t="shared" si="167"/>
        <v/>
      </c>
      <c r="G1762" s="50"/>
      <c r="H1762" s="53">
        <f t="shared" si="162"/>
        <v>0</v>
      </c>
    </row>
    <row r="1763" spans="2:8" ht="12.75" hidden="1" customHeight="1">
      <c r="B1763" s="46" t="str">
        <f t="shared" si="163"/>
        <v/>
      </c>
      <c r="C1763" s="47" t="str">
        <f t="shared" si="164"/>
        <v/>
      </c>
      <c r="D1763" s="52" t="str">
        <f t="shared" si="165"/>
        <v/>
      </c>
      <c r="E1763" s="53" t="str">
        <f t="shared" si="166"/>
        <v/>
      </c>
      <c r="F1763" s="53" t="str">
        <f t="shared" si="167"/>
        <v/>
      </c>
      <c r="G1763" s="50"/>
      <c r="H1763" s="53">
        <f t="shared" si="162"/>
        <v>0</v>
      </c>
    </row>
    <row r="1764" spans="2:8" ht="12.75" hidden="1" customHeight="1">
      <c r="B1764" s="46" t="str">
        <f t="shared" si="163"/>
        <v/>
      </c>
      <c r="C1764" s="47" t="str">
        <f t="shared" si="164"/>
        <v/>
      </c>
      <c r="D1764" s="52" t="str">
        <f t="shared" si="165"/>
        <v/>
      </c>
      <c r="E1764" s="53" t="str">
        <f t="shared" si="166"/>
        <v/>
      </c>
      <c r="F1764" s="53" t="str">
        <f t="shared" si="167"/>
        <v/>
      </c>
      <c r="G1764" s="50"/>
      <c r="H1764" s="53">
        <f t="shared" si="162"/>
        <v>0</v>
      </c>
    </row>
    <row r="1765" spans="2:8" ht="12.75" hidden="1" customHeight="1">
      <c r="B1765" s="46" t="str">
        <f t="shared" si="163"/>
        <v/>
      </c>
      <c r="C1765" s="47" t="str">
        <f t="shared" si="164"/>
        <v/>
      </c>
      <c r="D1765" s="52" t="str">
        <f t="shared" si="165"/>
        <v/>
      </c>
      <c r="E1765" s="53" t="str">
        <f t="shared" si="166"/>
        <v/>
      </c>
      <c r="F1765" s="53" t="str">
        <f t="shared" si="167"/>
        <v/>
      </c>
      <c r="G1765" s="50"/>
      <c r="H1765" s="53">
        <f t="shared" si="162"/>
        <v>0</v>
      </c>
    </row>
    <row r="1766" spans="2:8" ht="12.75" hidden="1" customHeight="1">
      <c r="B1766" s="46" t="str">
        <f t="shared" si="163"/>
        <v/>
      </c>
      <c r="C1766" s="47" t="str">
        <f t="shared" si="164"/>
        <v/>
      </c>
      <c r="D1766" s="52" t="str">
        <f t="shared" si="165"/>
        <v/>
      </c>
      <c r="E1766" s="53" t="str">
        <f t="shared" si="166"/>
        <v/>
      </c>
      <c r="F1766" s="53" t="str">
        <f t="shared" si="167"/>
        <v/>
      </c>
      <c r="G1766" s="50"/>
      <c r="H1766" s="53">
        <f t="shared" si="162"/>
        <v>0</v>
      </c>
    </row>
    <row r="1767" spans="2:8" ht="12.75" hidden="1" customHeight="1">
      <c r="B1767" s="46" t="str">
        <f t="shared" si="163"/>
        <v/>
      </c>
      <c r="C1767" s="47" t="str">
        <f t="shared" si="164"/>
        <v/>
      </c>
      <c r="D1767" s="52" t="str">
        <f t="shared" si="165"/>
        <v/>
      </c>
      <c r="E1767" s="53" t="str">
        <f t="shared" si="166"/>
        <v/>
      </c>
      <c r="F1767" s="53" t="str">
        <f t="shared" si="167"/>
        <v/>
      </c>
      <c r="G1767" s="50"/>
      <c r="H1767" s="53">
        <f t="shared" si="162"/>
        <v>0</v>
      </c>
    </row>
    <row r="1768" spans="2:8" ht="12.75" hidden="1" customHeight="1">
      <c r="B1768" s="46" t="str">
        <f t="shared" si="163"/>
        <v/>
      </c>
      <c r="C1768" s="47" t="str">
        <f t="shared" si="164"/>
        <v/>
      </c>
      <c r="D1768" s="52" t="str">
        <f t="shared" si="165"/>
        <v/>
      </c>
      <c r="E1768" s="53" t="str">
        <f t="shared" si="166"/>
        <v/>
      </c>
      <c r="F1768" s="53" t="str">
        <f t="shared" si="167"/>
        <v/>
      </c>
      <c r="G1768" s="50"/>
      <c r="H1768" s="53">
        <f t="shared" si="162"/>
        <v>0</v>
      </c>
    </row>
    <row r="1769" spans="2:8" ht="12.75" hidden="1" customHeight="1">
      <c r="B1769" s="46" t="str">
        <f t="shared" si="163"/>
        <v/>
      </c>
      <c r="C1769" s="47" t="str">
        <f t="shared" si="164"/>
        <v/>
      </c>
      <c r="D1769" s="52" t="str">
        <f t="shared" si="165"/>
        <v/>
      </c>
      <c r="E1769" s="53" t="str">
        <f t="shared" si="166"/>
        <v/>
      </c>
      <c r="F1769" s="53" t="str">
        <f t="shared" si="167"/>
        <v/>
      </c>
      <c r="G1769" s="50"/>
      <c r="H1769" s="53">
        <f t="shared" si="162"/>
        <v>0</v>
      </c>
    </row>
    <row r="1770" spans="2:8" ht="12.75" hidden="1" customHeight="1">
      <c r="B1770" s="46" t="str">
        <f t="shared" si="163"/>
        <v/>
      </c>
      <c r="C1770" s="47" t="str">
        <f t="shared" si="164"/>
        <v/>
      </c>
      <c r="D1770" s="52" t="str">
        <f t="shared" si="165"/>
        <v/>
      </c>
      <c r="E1770" s="53" t="str">
        <f t="shared" si="166"/>
        <v/>
      </c>
      <c r="F1770" s="53" t="str">
        <f t="shared" si="167"/>
        <v/>
      </c>
      <c r="G1770" s="50"/>
      <c r="H1770" s="53">
        <f t="shared" si="162"/>
        <v>0</v>
      </c>
    </row>
    <row r="1771" spans="2:8" ht="12.75" hidden="1" customHeight="1">
      <c r="B1771" s="46" t="str">
        <f t="shared" si="163"/>
        <v/>
      </c>
      <c r="C1771" s="47" t="str">
        <f t="shared" si="164"/>
        <v/>
      </c>
      <c r="D1771" s="52" t="str">
        <f t="shared" si="165"/>
        <v/>
      </c>
      <c r="E1771" s="53" t="str">
        <f t="shared" si="166"/>
        <v/>
      </c>
      <c r="F1771" s="53" t="str">
        <f t="shared" si="167"/>
        <v/>
      </c>
      <c r="G1771" s="50"/>
      <c r="H1771" s="53">
        <f t="shared" si="162"/>
        <v>0</v>
      </c>
    </row>
    <row r="1772" spans="2:8" ht="12.75" hidden="1" customHeight="1">
      <c r="B1772" s="46" t="str">
        <f t="shared" si="163"/>
        <v/>
      </c>
      <c r="C1772" s="47" t="str">
        <f t="shared" si="164"/>
        <v/>
      </c>
      <c r="D1772" s="52" t="str">
        <f t="shared" si="165"/>
        <v/>
      </c>
      <c r="E1772" s="53" t="str">
        <f t="shared" si="166"/>
        <v/>
      </c>
      <c r="F1772" s="53" t="str">
        <f t="shared" si="167"/>
        <v/>
      </c>
      <c r="G1772" s="50"/>
      <c r="H1772" s="53">
        <f t="shared" si="162"/>
        <v>0</v>
      </c>
    </row>
    <row r="1773" spans="2:8" ht="12.75" hidden="1" customHeight="1">
      <c r="B1773" s="46" t="str">
        <f t="shared" si="163"/>
        <v/>
      </c>
      <c r="C1773" s="47" t="str">
        <f t="shared" si="164"/>
        <v/>
      </c>
      <c r="D1773" s="52" t="str">
        <f t="shared" si="165"/>
        <v/>
      </c>
      <c r="E1773" s="53" t="str">
        <f t="shared" si="166"/>
        <v/>
      </c>
      <c r="F1773" s="53" t="str">
        <f t="shared" si="167"/>
        <v/>
      </c>
      <c r="G1773" s="50"/>
      <c r="H1773" s="53">
        <f t="shared" si="162"/>
        <v>0</v>
      </c>
    </row>
    <row r="1774" spans="2:8" ht="12.75" hidden="1" customHeight="1">
      <c r="B1774" s="46" t="str">
        <f t="shared" si="163"/>
        <v/>
      </c>
      <c r="C1774" s="47" t="str">
        <f t="shared" si="164"/>
        <v/>
      </c>
      <c r="D1774" s="52" t="str">
        <f t="shared" si="165"/>
        <v/>
      </c>
      <c r="E1774" s="53" t="str">
        <f t="shared" si="166"/>
        <v/>
      </c>
      <c r="F1774" s="53" t="str">
        <f t="shared" si="167"/>
        <v/>
      </c>
      <c r="G1774" s="50"/>
      <c r="H1774" s="53">
        <f t="shared" si="162"/>
        <v>0</v>
      </c>
    </row>
    <row r="1775" spans="2:8" ht="12.75" hidden="1" customHeight="1">
      <c r="B1775" s="46" t="str">
        <f t="shared" si="163"/>
        <v/>
      </c>
      <c r="C1775" s="47" t="str">
        <f t="shared" si="164"/>
        <v/>
      </c>
      <c r="D1775" s="52" t="str">
        <f t="shared" si="165"/>
        <v/>
      </c>
      <c r="E1775" s="53" t="str">
        <f t="shared" si="166"/>
        <v/>
      </c>
      <c r="F1775" s="53" t="str">
        <f t="shared" si="167"/>
        <v/>
      </c>
      <c r="G1775" s="50"/>
      <c r="H1775" s="53">
        <f t="shared" si="162"/>
        <v>0</v>
      </c>
    </row>
    <row r="1776" spans="2:8" ht="12.75" hidden="1" customHeight="1">
      <c r="B1776" s="46" t="str">
        <f t="shared" si="163"/>
        <v/>
      </c>
      <c r="C1776" s="47" t="str">
        <f t="shared" si="164"/>
        <v/>
      </c>
      <c r="D1776" s="52" t="str">
        <f t="shared" si="165"/>
        <v/>
      </c>
      <c r="E1776" s="53" t="str">
        <f t="shared" si="166"/>
        <v/>
      </c>
      <c r="F1776" s="53" t="str">
        <f t="shared" si="167"/>
        <v/>
      </c>
      <c r="G1776" s="50"/>
      <c r="H1776" s="53">
        <f t="shared" si="162"/>
        <v>0</v>
      </c>
    </row>
    <row r="1777" spans="2:8" ht="12.75" hidden="1" customHeight="1">
      <c r="B1777" s="46" t="str">
        <f t="shared" si="163"/>
        <v/>
      </c>
      <c r="C1777" s="47" t="str">
        <f t="shared" si="164"/>
        <v/>
      </c>
      <c r="D1777" s="52" t="str">
        <f t="shared" si="165"/>
        <v/>
      </c>
      <c r="E1777" s="53" t="str">
        <f t="shared" si="166"/>
        <v/>
      </c>
      <c r="F1777" s="53" t="str">
        <f t="shared" si="167"/>
        <v/>
      </c>
      <c r="G1777" s="50"/>
      <c r="H1777" s="53">
        <f t="shared" si="162"/>
        <v>0</v>
      </c>
    </row>
    <row r="1778" spans="2:8" ht="12.75" hidden="1" customHeight="1">
      <c r="B1778" s="46" t="str">
        <f t="shared" si="163"/>
        <v/>
      </c>
      <c r="C1778" s="47" t="str">
        <f t="shared" si="164"/>
        <v/>
      </c>
      <c r="D1778" s="52" t="str">
        <f t="shared" si="165"/>
        <v/>
      </c>
      <c r="E1778" s="53" t="str">
        <f t="shared" si="166"/>
        <v/>
      </c>
      <c r="F1778" s="53" t="str">
        <f t="shared" si="167"/>
        <v/>
      </c>
      <c r="G1778" s="50"/>
      <c r="H1778" s="53">
        <f t="shared" si="162"/>
        <v>0</v>
      </c>
    </row>
    <row r="1779" spans="2:8" ht="12.75" hidden="1" customHeight="1">
      <c r="B1779" s="46" t="str">
        <f t="shared" si="163"/>
        <v/>
      </c>
      <c r="C1779" s="47" t="str">
        <f t="shared" si="164"/>
        <v/>
      </c>
      <c r="D1779" s="52" t="str">
        <f t="shared" si="165"/>
        <v/>
      </c>
      <c r="E1779" s="53" t="str">
        <f t="shared" si="166"/>
        <v/>
      </c>
      <c r="F1779" s="53" t="str">
        <f t="shared" si="167"/>
        <v/>
      </c>
      <c r="G1779" s="50"/>
      <c r="H1779" s="53">
        <f t="shared" si="162"/>
        <v>0</v>
      </c>
    </row>
    <row r="1780" spans="2:8" ht="12.75" hidden="1" customHeight="1">
      <c r="B1780" s="46" t="str">
        <f t="shared" si="163"/>
        <v/>
      </c>
      <c r="C1780" s="47" t="str">
        <f t="shared" si="164"/>
        <v/>
      </c>
      <c r="D1780" s="52" t="str">
        <f t="shared" si="165"/>
        <v/>
      </c>
      <c r="E1780" s="53" t="str">
        <f t="shared" si="166"/>
        <v/>
      </c>
      <c r="F1780" s="53" t="str">
        <f t="shared" si="167"/>
        <v/>
      </c>
      <c r="G1780" s="50"/>
      <c r="H1780" s="53">
        <f t="shared" si="162"/>
        <v>0</v>
      </c>
    </row>
    <row r="1781" spans="2:8" ht="12.75" hidden="1" customHeight="1">
      <c r="B1781" s="46" t="str">
        <f t="shared" si="163"/>
        <v/>
      </c>
      <c r="C1781" s="47" t="str">
        <f t="shared" si="164"/>
        <v/>
      </c>
      <c r="D1781" s="52" t="str">
        <f t="shared" si="165"/>
        <v/>
      </c>
      <c r="E1781" s="53" t="str">
        <f t="shared" si="166"/>
        <v/>
      </c>
      <c r="F1781" s="53" t="str">
        <f t="shared" si="167"/>
        <v/>
      </c>
      <c r="G1781" s="50"/>
      <c r="H1781" s="53">
        <f t="shared" si="162"/>
        <v>0</v>
      </c>
    </row>
    <row r="1782" spans="2:8" ht="12.75" hidden="1" customHeight="1">
      <c r="B1782" s="46" t="str">
        <f t="shared" si="163"/>
        <v/>
      </c>
      <c r="C1782" s="47" t="str">
        <f t="shared" si="164"/>
        <v/>
      </c>
      <c r="D1782" s="52" t="str">
        <f t="shared" si="165"/>
        <v/>
      </c>
      <c r="E1782" s="53" t="str">
        <f t="shared" si="166"/>
        <v/>
      </c>
      <c r="F1782" s="53" t="str">
        <f t="shared" si="167"/>
        <v/>
      </c>
      <c r="G1782" s="50"/>
      <c r="H1782" s="53">
        <f t="shared" si="162"/>
        <v>0</v>
      </c>
    </row>
    <row r="1783" spans="2:8" ht="12.75" hidden="1" customHeight="1">
      <c r="B1783" s="46" t="str">
        <f t="shared" si="163"/>
        <v/>
      </c>
      <c r="C1783" s="47" t="str">
        <f t="shared" si="164"/>
        <v/>
      </c>
      <c r="D1783" s="52" t="str">
        <f t="shared" si="165"/>
        <v/>
      </c>
      <c r="E1783" s="53" t="str">
        <f t="shared" si="166"/>
        <v/>
      </c>
      <c r="F1783" s="53" t="str">
        <f t="shared" si="167"/>
        <v/>
      </c>
      <c r="G1783" s="50"/>
      <c r="H1783" s="53">
        <f t="shared" si="162"/>
        <v>0</v>
      </c>
    </row>
    <row r="1784" spans="2:8" ht="12.75" hidden="1" customHeight="1">
      <c r="B1784" s="46" t="str">
        <f t="shared" si="163"/>
        <v/>
      </c>
      <c r="C1784" s="47" t="str">
        <f t="shared" si="164"/>
        <v/>
      </c>
      <c r="D1784" s="52" t="str">
        <f t="shared" si="165"/>
        <v/>
      </c>
      <c r="E1784" s="53" t="str">
        <f t="shared" si="166"/>
        <v/>
      </c>
      <c r="F1784" s="53" t="str">
        <f t="shared" si="167"/>
        <v/>
      </c>
      <c r="G1784" s="50"/>
      <c r="H1784" s="53">
        <f t="shared" si="162"/>
        <v>0</v>
      </c>
    </row>
    <row r="1785" spans="2:8" ht="12.75" hidden="1" customHeight="1">
      <c r="B1785" s="46" t="str">
        <f t="shared" si="163"/>
        <v/>
      </c>
      <c r="C1785" s="47" t="str">
        <f t="shared" si="164"/>
        <v/>
      </c>
      <c r="D1785" s="52" t="str">
        <f t="shared" si="165"/>
        <v/>
      </c>
      <c r="E1785" s="53" t="str">
        <f t="shared" si="166"/>
        <v/>
      </c>
      <c r="F1785" s="53" t="str">
        <f t="shared" si="167"/>
        <v/>
      </c>
      <c r="G1785" s="50"/>
      <c r="H1785" s="53">
        <f t="shared" si="162"/>
        <v>0</v>
      </c>
    </row>
    <row r="1786" spans="2:8" ht="12.75" hidden="1" customHeight="1">
      <c r="B1786" s="46" t="str">
        <f t="shared" si="163"/>
        <v/>
      </c>
      <c r="C1786" s="47" t="str">
        <f t="shared" si="164"/>
        <v/>
      </c>
      <c r="D1786" s="52" t="str">
        <f t="shared" si="165"/>
        <v/>
      </c>
      <c r="E1786" s="53" t="str">
        <f t="shared" si="166"/>
        <v/>
      </c>
      <c r="F1786" s="53" t="str">
        <f t="shared" si="167"/>
        <v/>
      </c>
      <c r="G1786" s="50"/>
      <c r="H1786" s="53">
        <f t="shared" si="162"/>
        <v>0</v>
      </c>
    </row>
    <row r="1787" spans="2:8" ht="12.75" hidden="1" customHeight="1">
      <c r="B1787" s="46" t="str">
        <f t="shared" si="163"/>
        <v/>
      </c>
      <c r="C1787" s="47" t="str">
        <f t="shared" si="164"/>
        <v/>
      </c>
      <c r="D1787" s="52" t="str">
        <f t="shared" si="165"/>
        <v/>
      </c>
      <c r="E1787" s="53" t="str">
        <f t="shared" si="166"/>
        <v/>
      </c>
      <c r="F1787" s="53" t="str">
        <f t="shared" si="167"/>
        <v/>
      </c>
      <c r="G1787" s="50"/>
      <c r="H1787" s="53">
        <f t="shared" si="162"/>
        <v>0</v>
      </c>
    </row>
    <row r="1788" spans="2:8" ht="12.75" hidden="1" customHeight="1">
      <c r="B1788" s="46" t="str">
        <f t="shared" si="163"/>
        <v/>
      </c>
      <c r="C1788" s="47" t="str">
        <f t="shared" si="164"/>
        <v/>
      </c>
      <c r="D1788" s="52" t="str">
        <f t="shared" si="165"/>
        <v/>
      </c>
      <c r="E1788" s="53" t="str">
        <f t="shared" si="166"/>
        <v/>
      </c>
      <c r="F1788" s="53" t="str">
        <f t="shared" si="167"/>
        <v/>
      </c>
      <c r="G1788" s="50"/>
      <c r="H1788" s="53">
        <f t="shared" si="162"/>
        <v>0</v>
      </c>
    </row>
    <row r="1789" spans="2:8" ht="12.75" hidden="1" customHeight="1">
      <c r="B1789" s="46" t="str">
        <f t="shared" si="163"/>
        <v/>
      </c>
      <c r="C1789" s="47" t="str">
        <f t="shared" si="164"/>
        <v/>
      </c>
      <c r="D1789" s="52" t="str">
        <f t="shared" si="165"/>
        <v/>
      </c>
      <c r="E1789" s="53" t="str">
        <f t="shared" si="166"/>
        <v/>
      </c>
      <c r="F1789" s="53" t="str">
        <f t="shared" si="167"/>
        <v/>
      </c>
      <c r="G1789" s="50"/>
      <c r="H1789" s="53">
        <f t="shared" si="162"/>
        <v>0</v>
      </c>
    </row>
    <row r="1790" spans="2:8" ht="12.75" hidden="1" customHeight="1">
      <c r="B1790" s="46" t="str">
        <f t="shared" si="163"/>
        <v/>
      </c>
      <c r="C1790" s="47" t="str">
        <f t="shared" si="164"/>
        <v/>
      </c>
      <c r="D1790" s="52" t="str">
        <f t="shared" si="165"/>
        <v/>
      </c>
      <c r="E1790" s="53" t="str">
        <f t="shared" si="166"/>
        <v/>
      </c>
      <c r="F1790" s="53" t="str">
        <f t="shared" si="167"/>
        <v/>
      </c>
      <c r="G1790" s="50"/>
      <c r="H1790" s="53">
        <f t="shared" si="162"/>
        <v>0</v>
      </c>
    </row>
    <row r="1791" spans="2:8" ht="12.75" hidden="1" customHeight="1">
      <c r="B1791" s="46" t="str">
        <f t="shared" si="163"/>
        <v/>
      </c>
      <c r="C1791" s="47" t="str">
        <f t="shared" si="164"/>
        <v/>
      </c>
      <c r="D1791" s="52" t="str">
        <f t="shared" si="165"/>
        <v/>
      </c>
      <c r="E1791" s="53" t="str">
        <f t="shared" si="166"/>
        <v/>
      </c>
      <c r="F1791" s="53" t="str">
        <f t="shared" si="167"/>
        <v/>
      </c>
      <c r="G1791" s="50"/>
      <c r="H1791" s="53">
        <f t="shared" si="162"/>
        <v>0</v>
      </c>
    </row>
    <row r="1792" spans="2:8" ht="12.75" hidden="1" customHeight="1">
      <c r="B1792" s="46" t="str">
        <f t="shared" si="163"/>
        <v/>
      </c>
      <c r="C1792" s="47" t="str">
        <f t="shared" si="164"/>
        <v/>
      </c>
      <c r="D1792" s="52" t="str">
        <f t="shared" si="165"/>
        <v/>
      </c>
      <c r="E1792" s="53" t="str">
        <f t="shared" si="166"/>
        <v/>
      </c>
      <c r="F1792" s="53" t="str">
        <f t="shared" si="167"/>
        <v/>
      </c>
      <c r="G1792" s="50"/>
      <c r="H1792" s="53">
        <f t="shared" si="162"/>
        <v>0</v>
      </c>
    </row>
    <row r="1793" spans="2:8" ht="12.75" hidden="1" customHeight="1">
      <c r="B1793" s="46" t="str">
        <f t="shared" si="163"/>
        <v/>
      </c>
      <c r="C1793" s="47" t="str">
        <f t="shared" si="164"/>
        <v/>
      </c>
      <c r="D1793" s="52" t="str">
        <f t="shared" si="165"/>
        <v/>
      </c>
      <c r="E1793" s="53" t="str">
        <f t="shared" si="166"/>
        <v/>
      </c>
      <c r="F1793" s="53" t="str">
        <f t="shared" si="167"/>
        <v/>
      </c>
      <c r="G1793" s="50"/>
      <c r="H1793" s="53">
        <f t="shared" si="162"/>
        <v>0</v>
      </c>
    </row>
    <row r="1794" spans="2:8" ht="12.75" hidden="1" customHeight="1">
      <c r="B1794" s="46" t="str">
        <f t="shared" si="163"/>
        <v/>
      </c>
      <c r="C1794" s="47" t="str">
        <f t="shared" si="164"/>
        <v/>
      </c>
      <c r="D1794" s="52" t="str">
        <f t="shared" si="165"/>
        <v/>
      </c>
      <c r="E1794" s="53" t="str">
        <f t="shared" si="166"/>
        <v/>
      </c>
      <c r="F1794" s="53" t="str">
        <f t="shared" si="167"/>
        <v/>
      </c>
      <c r="G1794" s="50"/>
      <c r="H1794" s="53">
        <f t="shared" si="162"/>
        <v>0</v>
      </c>
    </row>
    <row r="1795" spans="2:8" ht="12.75" hidden="1" customHeight="1">
      <c r="B1795" s="46" t="str">
        <f t="shared" si="163"/>
        <v/>
      </c>
      <c r="C1795" s="47" t="str">
        <f t="shared" si="164"/>
        <v/>
      </c>
      <c r="D1795" s="52" t="str">
        <f t="shared" si="165"/>
        <v/>
      </c>
      <c r="E1795" s="53" t="str">
        <f t="shared" si="166"/>
        <v/>
      </c>
      <c r="F1795" s="53" t="str">
        <f t="shared" si="167"/>
        <v/>
      </c>
      <c r="G1795" s="50"/>
      <c r="H1795" s="53">
        <f t="shared" si="162"/>
        <v>0</v>
      </c>
    </row>
    <row r="1796" spans="2:8" ht="12.75" hidden="1" customHeight="1">
      <c r="B1796" s="46" t="str">
        <f t="shared" si="163"/>
        <v/>
      </c>
      <c r="C1796" s="47" t="str">
        <f t="shared" si="164"/>
        <v/>
      </c>
      <c r="D1796" s="52" t="str">
        <f t="shared" si="165"/>
        <v/>
      </c>
      <c r="E1796" s="53" t="str">
        <f t="shared" si="166"/>
        <v/>
      </c>
      <c r="F1796" s="53" t="str">
        <f t="shared" si="167"/>
        <v/>
      </c>
      <c r="G1796" s="50"/>
      <c r="H1796" s="53">
        <f t="shared" si="162"/>
        <v>0</v>
      </c>
    </row>
    <row r="1797" spans="2:8" ht="12.75" hidden="1" customHeight="1">
      <c r="B1797" s="46" t="str">
        <f t="shared" si="163"/>
        <v/>
      </c>
      <c r="C1797" s="47" t="str">
        <f t="shared" si="164"/>
        <v/>
      </c>
      <c r="D1797" s="52" t="str">
        <f t="shared" si="165"/>
        <v/>
      </c>
      <c r="E1797" s="53" t="str">
        <f t="shared" si="166"/>
        <v/>
      </c>
      <c r="F1797" s="53" t="str">
        <f t="shared" si="167"/>
        <v/>
      </c>
      <c r="G1797" s="50"/>
      <c r="H1797" s="53">
        <f t="shared" si="162"/>
        <v>0</v>
      </c>
    </row>
    <row r="1798" spans="2:8" ht="12.75" hidden="1" customHeight="1">
      <c r="B1798" s="46" t="str">
        <f t="shared" si="163"/>
        <v/>
      </c>
      <c r="C1798" s="47" t="str">
        <f t="shared" si="164"/>
        <v/>
      </c>
      <c r="D1798" s="52" t="str">
        <f t="shared" si="165"/>
        <v/>
      </c>
      <c r="E1798" s="53" t="str">
        <f t="shared" si="166"/>
        <v/>
      </c>
      <c r="F1798" s="53" t="str">
        <f t="shared" si="167"/>
        <v/>
      </c>
      <c r="G1798" s="50"/>
      <c r="H1798" s="53">
        <f t="shared" si="162"/>
        <v>0</v>
      </c>
    </row>
    <row r="1799" spans="2:8" ht="12.75" hidden="1" customHeight="1">
      <c r="B1799" s="46" t="str">
        <f t="shared" si="163"/>
        <v/>
      </c>
      <c r="C1799" s="47" t="str">
        <f t="shared" si="164"/>
        <v/>
      </c>
      <c r="D1799" s="52" t="str">
        <f t="shared" si="165"/>
        <v/>
      </c>
      <c r="E1799" s="53" t="str">
        <f t="shared" si="166"/>
        <v/>
      </c>
      <c r="F1799" s="53" t="str">
        <f t="shared" si="167"/>
        <v/>
      </c>
      <c r="G1799" s="50"/>
      <c r="H1799" s="53">
        <f t="shared" si="162"/>
        <v>0</v>
      </c>
    </row>
    <row r="1800" spans="2:8" ht="12.75" hidden="1" customHeight="1">
      <c r="B1800" s="46" t="str">
        <f t="shared" si="163"/>
        <v/>
      </c>
      <c r="C1800" s="47" t="str">
        <f t="shared" si="164"/>
        <v/>
      </c>
      <c r="D1800" s="52" t="str">
        <f t="shared" si="165"/>
        <v/>
      </c>
      <c r="E1800" s="53" t="str">
        <f t="shared" si="166"/>
        <v/>
      </c>
      <c r="F1800" s="53" t="str">
        <f t="shared" si="167"/>
        <v/>
      </c>
      <c r="G1800" s="50"/>
      <c r="H1800" s="53">
        <f t="shared" si="162"/>
        <v>0</v>
      </c>
    </row>
    <row r="1801" spans="2:8" ht="12.75" hidden="1" customHeight="1">
      <c r="B1801" s="46" t="str">
        <f t="shared" si="163"/>
        <v/>
      </c>
      <c r="C1801" s="47" t="str">
        <f t="shared" si="164"/>
        <v/>
      </c>
      <c r="D1801" s="52" t="str">
        <f t="shared" si="165"/>
        <v/>
      </c>
      <c r="E1801" s="53" t="str">
        <f t="shared" si="166"/>
        <v/>
      </c>
      <c r="F1801" s="53" t="str">
        <f t="shared" si="167"/>
        <v/>
      </c>
      <c r="G1801" s="50"/>
      <c r="H1801" s="53">
        <f t="shared" si="162"/>
        <v>0</v>
      </c>
    </row>
    <row r="1802" spans="2:8" ht="12.75" hidden="1" customHeight="1">
      <c r="B1802" s="46" t="str">
        <f t="shared" si="163"/>
        <v/>
      </c>
      <c r="C1802" s="47" t="str">
        <f t="shared" si="164"/>
        <v/>
      </c>
      <c r="D1802" s="52" t="str">
        <f t="shared" si="165"/>
        <v/>
      </c>
      <c r="E1802" s="53" t="str">
        <f t="shared" si="166"/>
        <v/>
      </c>
      <c r="F1802" s="53" t="str">
        <f t="shared" si="167"/>
        <v/>
      </c>
      <c r="G1802" s="50"/>
      <c r="H1802" s="53">
        <f t="shared" si="162"/>
        <v>0</v>
      </c>
    </row>
    <row r="1803" spans="2:8" ht="12.75" hidden="1" customHeight="1">
      <c r="B1803" s="46" t="str">
        <f t="shared" si="163"/>
        <v/>
      </c>
      <c r="C1803" s="47" t="str">
        <f t="shared" si="164"/>
        <v/>
      </c>
      <c r="D1803" s="52" t="str">
        <f t="shared" si="165"/>
        <v/>
      </c>
      <c r="E1803" s="53" t="str">
        <f t="shared" si="166"/>
        <v/>
      </c>
      <c r="F1803" s="53" t="str">
        <f t="shared" si="167"/>
        <v/>
      </c>
      <c r="G1803" s="50"/>
      <c r="H1803" s="53">
        <f t="shared" si="162"/>
        <v>0</v>
      </c>
    </row>
    <row r="1804" spans="2:8" ht="12.75" hidden="1" customHeight="1">
      <c r="B1804" s="46" t="str">
        <f t="shared" si="163"/>
        <v/>
      </c>
      <c r="C1804" s="47" t="str">
        <f t="shared" si="164"/>
        <v/>
      </c>
      <c r="D1804" s="52" t="str">
        <f t="shared" si="165"/>
        <v/>
      </c>
      <c r="E1804" s="53" t="str">
        <f t="shared" si="166"/>
        <v/>
      </c>
      <c r="F1804" s="53" t="str">
        <f t="shared" si="167"/>
        <v/>
      </c>
      <c r="G1804" s="50"/>
      <c r="H1804" s="53">
        <f t="shared" si="162"/>
        <v>0</v>
      </c>
    </row>
    <row r="1805" spans="2:8" ht="12.75" hidden="1" customHeight="1">
      <c r="B1805" s="46" t="str">
        <f t="shared" si="163"/>
        <v/>
      </c>
      <c r="C1805" s="47" t="str">
        <f t="shared" si="164"/>
        <v/>
      </c>
      <c r="D1805" s="52" t="str">
        <f t="shared" si="165"/>
        <v/>
      </c>
      <c r="E1805" s="53" t="str">
        <f t="shared" si="166"/>
        <v/>
      </c>
      <c r="F1805" s="53" t="str">
        <f t="shared" si="167"/>
        <v/>
      </c>
      <c r="G1805" s="50"/>
      <c r="H1805" s="53">
        <f t="shared" si="162"/>
        <v>0</v>
      </c>
    </row>
    <row r="1806" spans="2:8" ht="12.75" hidden="1" customHeight="1">
      <c r="B1806" s="46" t="str">
        <f t="shared" si="163"/>
        <v/>
      </c>
      <c r="C1806" s="47" t="str">
        <f t="shared" si="164"/>
        <v/>
      </c>
      <c r="D1806" s="52" t="str">
        <f t="shared" si="165"/>
        <v/>
      </c>
      <c r="E1806" s="53" t="str">
        <f t="shared" si="166"/>
        <v/>
      </c>
      <c r="F1806" s="53" t="str">
        <f t="shared" si="167"/>
        <v/>
      </c>
      <c r="G1806" s="50"/>
      <c r="H1806" s="53">
        <f t="shared" si="162"/>
        <v>0</v>
      </c>
    </row>
    <row r="1807" spans="2:8" ht="12.75" hidden="1" customHeight="1">
      <c r="B1807" s="46" t="str">
        <f t="shared" si="163"/>
        <v/>
      </c>
      <c r="C1807" s="47" t="str">
        <f t="shared" si="164"/>
        <v/>
      </c>
      <c r="D1807" s="52" t="str">
        <f t="shared" si="165"/>
        <v/>
      </c>
      <c r="E1807" s="53" t="str">
        <f t="shared" si="166"/>
        <v/>
      </c>
      <c r="F1807" s="53" t="str">
        <f t="shared" si="167"/>
        <v/>
      </c>
      <c r="G1807" s="50"/>
      <c r="H1807" s="53">
        <f t="shared" si="162"/>
        <v>0</v>
      </c>
    </row>
    <row r="1808" spans="2:8" ht="12.75" hidden="1" customHeight="1">
      <c r="B1808" s="46" t="str">
        <f t="shared" si="163"/>
        <v/>
      </c>
      <c r="C1808" s="47" t="str">
        <f t="shared" si="164"/>
        <v/>
      </c>
      <c r="D1808" s="52" t="str">
        <f t="shared" si="165"/>
        <v/>
      </c>
      <c r="E1808" s="53" t="str">
        <f t="shared" si="166"/>
        <v/>
      </c>
      <c r="F1808" s="53" t="str">
        <f t="shared" si="167"/>
        <v/>
      </c>
      <c r="G1808" s="50"/>
      <c r="H1808" s="53">
        <f t="shared" si="162"/>
        <v>0</v>
      </c>
    </row>
    <row r="1809" spans="2:8" ht="12.75" hidden="1" customHeight="1">
      <c r="B1809" s="46" t="str">
        <f t="shared" si="163"/>
        <v/>
      </c>
      <c r="C1809" s="47" t="str">
        <f t="shared" si="164"/>
        <v/>
      </c>
      <c r="D1809" s="52" t="str">
        <f t="shared" si="165"/>
        <v/>
      </c>
      <c r="E1809" s="53" t="str">
        <f t="shared" si="166"/>
        <v/>
      </c>
      <c r="F1809" s="53" t="str">
        <f t="shared" si="167"/>
        <v/>
      </c>
      <c r="G1809" s="50"/>
      <c r="H1809" s="53">
        <f t="shared" si="162"/>
        <v>0</v>
      </c>
    </row>
    <row r="1810" spans="2:8" ht="12.75" hidden="1" customHeight="1">
      <c r="B1810" s="46" t="str">
        <f t="shared" si="163"/>
        <v/>
      </c>
      <c r="C1810" s="47" t="str">
        <f t="shared" si="164"/>
        <v/>
      </c>
      <c r="D1810" s="52" t="str">
        <f t="shared" si="165"/>
        <v/>
      </c>
      <c r="E1810" s="53" t="str">
        <f t="shared" si="166"/>
        <v/>
      </c>
      <c r="F1810" s="53" t="str">
        <f t="shared" si="167"/>
        <v/>
      </c>
      <c r="G1810" s="50"/>
      <c r="H1810" s="53">
        <f t="shared" si="162"/>
        <v>0</v>
      </c>
    </row>
    <row r="1811" spans="2:8" ht="12.75" hidden="1" customHeight="1">
      <c r="B1811" s="46" t="str">
        <f t="shared" si="163"/>
        <v/>
      </c>
      <c r="C1811" s="47" t="str">
        <f t="shared" si="164"/>
        <v/>
      </c>
      <c r="D1811" s="52" t="str">
        <f t="shared" si="165"/>
        <v/>
      </c>
      <c r="E1811" s="53" t="str">
        <f t="shared" si="166"/>
        <v/>
      </c>
      <c r="F1811" s="53" t="str">
        <f t="shared" si="167"/>
        <v/>
      </c>
      <c r="G1811" s="50"/>
      <c r="H1811" s="53">
        <f t="shared" si="162"/>
        <v>0</v>
      </c>
    </row>
    <row r="1812" spans="2:8" ht="12.75" hidden="1" customHeight="1">
      <c r="B1812" s="46" t="str">
        <f t="shared" si="163"/>
        <v/>
      </c>
      <c r="C1812" s="47" t="str">
        <f t="shared" si="164"/>
        <v/>
      </c>
      <c r="D1812" s="52" t="str">
        <f t="shared" si="165"/>
        <v/>
      </c>
      <c r="E1812" s="53" t="str">
        <f t="shared" si="166"/>
        <v/>
      </c>
      <c r="F1812" s="53" t="str">
        <f t="shared" si="167"/>
        <v/>
      </c>
      <c r="G1812" s="50"/>
      <c r="H1812" s="53">
        <f t="shared" si="162"/>
        <v>0</v>
      </c>
    </row>
    <row r="1813" spans="2:8" ht="12.75" hidden="1" customHeight="1">
      <c r="B1813" s="46" t="str">
        <f t="shared" si="163"/>
        <v/>
      </c>
      <c r="C1813" s="47" t="str">
        <f t="shared" si="164"/>
        <v/>
      </c>
      <c r="D1813" s="52" t="str">
        <f t="shared" si="165"/>
        <v/>
      </c>
      <c r="E1813" s="53" t="str">
        <f t="shared" si="166"/>
        <v/>
      </c>
      <c r="F1813" s="53" t="str">
        <f t="shared" si="167"/>
        <v/>
      </c>
      <c r="G1813" s="50"/>
      <c r="H1813" s="53">
        <f t="shared" si="162"/>
        <v>0</v>
      </c>
    </row>
    <row r="1814" spans="2:8" ht="12.75" hidden="1" customHeight="1">
      <c r="B1814" s="46" t="str">
        <f t="shared" si="163"/>
        <v/>
      </c>
      <c r="C1814" s="47" t="str">
        <f t="shared" si="164"/>
        <v/>
      </c>
      <c r="D1814" s="52" t="str">
        <f t="shared" si="165"/>
        <v/>
      </c>
      <c r="E1814" s="53" t="str">
        <f t="shared" si="166"/>
        <v/>
      </c>
      <c r="F1814" s="53" t="str">
        <f t="shared" si="167"/>
        <v/>
      </c>
      <c r="G1814" s="50"/>
      <c r="H1814" s="53">
        <f t="shared" si="162"/>
        <v>0</v>
      </c>
    </row>
    <row r="1815" spans="2:8" ht="12.75" hidden="1" customHeight="1">
      <c r="B1815" s="46" t="str">
        <f t="shared" si="163"/>
        <v/>
      </c>
      <c r="C1815" s="47" t="str">
        <f t="shared" si="164"/>
        <v/>
      </c>
      <c r="D1815" s="52" t="str">
        <f t="shared" si="165"/>
        <v/>
      </c>
      <c r="E1815" s="53" t="str">
        <f t="shared" si="166"/>
        <v/>
      </c>
      <c r="F1815" s="53" t="str">
        <f t="shared" si="167"/>
        <v/>
      </c>
      <c r="G1815" s="50"/>
      <c r="H1815" s="53">
        <f t="shared" si="162"/>
        <v>0</v>
      </c>
    </row>
    <row r="1816" spans="2:8" ht="12.75" hidden="1" customHeight="1">
      <c r="B1816" s="46" t="str">
        <f t="shared" si="163"/>
        <v/>
      </c>
      <c r="C1816" s="47" t="str">
        <f t="shared" si="164"/>
        <v/>
      </c>
      <c r="D1816" s="52" t="str">
        <f t="shared" si="165"/>
        <v/>
      </c>
      <c r="E1816" s="53" t="str">
        <f t="shared" si="166"/>
        <v/>
      </c>
      <c r="F1816" s="53" t="str">
        <f t="shared" si="167"/>
        <v/>
      </c>
      <c r="G1816" s="50"/>
      <c r="H1816" s="53">
        <f t="shared" si="162"/>
        <v>0</v>
      </c>
    </row>
    <row r="1817" spans="2:8" ht="12.75" hidden="1" customHeight="1">
      <c r="B1817" s="46" t="str">
        <f t="shared" si="163"/>
        <v/>
      </c>
      <c r="C1817" s="47" t="str">
        <f t="shared" si="164"/>
        <v/>
      </c>
      <c r="D1817" s="52" t="str">
        <f t="shared" si="165"/>
        <v/>
      </c>
      <c r="E1817" s="53" t="str">
        <f t="shared" si="166"/>
        <v/>
      </c>
      <c r="F1817" s="53" t="str">
        <f t="shared" si="167"/>
        <v/>
      </c>
      <c r="G1817" s="50"/>
      <c r="H1817" s="53">
        <f t="shared" ref="H1817:H1880" si="168">IF(B1817="",0,ROUND(H1816-E1817-G1817,2))</f>
        <v>0</v>
      </c>
    </row>
    <row r="1818" spans="2:8" ht="12.75" hidden="1" customHeight="1">
      <c r="B1818" s="46" t="str">
        <f t="shared" ref="B1818:B1881" si="169">IF(B1817&lt;$D$16,IF(H1817&gt;0,B1817+1,""),"")</f>
        <v/>
      </c>
      <c r="C1818" s="47" t="str">
        <f t="shared" ref="C1818:C1881" si="170">IF(B1818="","",IF(B1818&lt;=$D$16,IF(payments_per_year=26,DATE(YEAR(start_date),MONTH(start_date),DAY(start_date)+14*B1818),IF(payments_per_year=52,DATE(YEAR(start_date),MONTH(start_date),DAY(start_date)+7*B1818),DATE(YEAR(start_date),MONTH(start_date)+B1818*12/$D$11,DAY(start_date)))),""))</f>
        <v/>
      </c>
      <c r="D1818" s="52" t="str">
        <f t="shared" ref="D1818:D1881" si="171">IF(C1818="","",IF($D$15+F1818&gt;H1817,ROUND(H1817+F1818,2),$D$15))</f>
        <v/>
      </c>
      <c r="E1818" s="53" t="str">
        <f t="shared" ref="E1818:E1881" si="172">IF(C1818="","",D1818-F1818)</f>
        <v/>
      </c>
      <c r="F1818" s="53" t="str">
        <f t="shared" ref="F1818:F1881" si="173">IF(C1818="","",ROUND(H1817*$D$9/payments_per_year,2))</f>
        <v/>
      </c>
      <c r="G1818" s="50"/>
      <c r="H1818" s="53">
        <f t="shared" si="168"/>
        <v>0</v>
      </c>
    </row>
    <row r="1819" spans="2:8" ht="12.75" hidden="1" customHeight="1">
      <c r="B1819" s="46" t="str">
        <f t="shared" si="169"/>
        <v/>
      </c>
      <c r="C1819" s="47" t="str">
        <f t="shared" si="170"/>
        <v/>
      </c>
      <c r="D1819" s="52" t="str">
        <f t="shared" si="171"/>
        <v/>
      </c>
      <c r="E1819" s="53" t="str">
        <f t="shared" si="172"/>
        <v/>
      </c>
      <c r="F1819" s="53" t="str">
        <f t="shared" si="173"/>
        <v/>
      </c>
      <c r="G1819" s="50"/>
      <c r="H1819" s="53">
        <f t="shared" si="168"/>
        <v>0</v>
      </c>
    </row>
    <row r="1820" spans="2:8" ht="12.75" hidden="1" customHeight="1">
      <c r="B1820" s="46" t="str">
        <f t="shared" si="169"/>
        <v/>
      </c>
      <c r="C1820" s="47" t="str">
        <f t="shared" si="170"/>
        <v/>
      </c>
      <c r="D1820" s="52" t="str">
        <f t="shared" si="171"/>
        <v/>
      </c>
      <c r="E1820" s="53" t="str">
        <f t="shared" si="172"/>
        <v/>
      </c>
      <c r="F1820" s="53" t="str">
        <f t="shared" si="173"/>
        <v/>
      </c>
      <c r="G1820" s="50"/>
      <c r="H1820" s="53">
        <f t="shared" si="168"/>
        <v>0</v>
      </c>
    </row>
    <row r="1821" spans="2:8" ht="12.75" hidden="1" customHeight="1">
      <c r="B1821" s="46" t="str">
        <f t="shared" si="169"/>
        <v/>
      </c>
      <c r="C1821" s="47" t="str">
        <f t="shared" si="170"/>
        <v/>
      </c>
      <c r="D1821" s="52" t="str">
        <f t="shared" si="171"/>
        <v/>
      </c>
      <c r="E1821" s="53" t="str">
        <f t="shared" si="172"/>
        <v/>
      </c>
      <c r="F1821" s="53" t="str">
        <f t="shared" si="173"/>
        <v/>
      </c>
      <c r="G1821" s="50"/>
      <c r="H1821" s="53">
        <f t="shared" si="168"/>
        <v>0</v>
      </c>
    </row>
    <row r="1822" spans="2:8" ht="12.75" hidden="1" customHeight="1">
      <c r="B1822" s="46" t="str">
        <f t="shared" si="169"/>
        <v/>
      </c>
      <c r="C1822" s="47" t="str">
        <f t="shared" si="170"/>
        <v/>
      </c>
      <c r="D1822" s="52" t="str">
        <f t="shared" si="171"/>
        <v/>
      </c>
      <c r="E1822" s="53" t="str">
        <f t="shared" si="172"/>
        <v/>
      </c>
      <c r="F1822" s="53" t="str">
        <f t="shared" si="173"/>
        <v/>
      </c>
      <c r="G1822" s="50"/>
      <c r="H1822" s="53">
        <f t="shared" si="168"/>
        <v>0</v>
      </c>
    </row>
    <row r="1823" spans="2:8" ht="12.75" hidden="1" customHeight="1">
      <c r="B1823" s="46" t="str">
        <f t="shared" si="169"/>
        <v/>
      </c>
      <c r="C1823" s="47" t="str">
        <f t="shared" si="170"/>
        <v/>
      </c>
      <c r="D1823" s="52" t="str">
        <f t="shared" si="171"/>
        <v/>
      </c>
      <c r="E1823" s="53" t="str">
        <f t="shared" si="172"/>
        <v/>
      </c>
      <c r="F1823" s="53" t="str">
        <f t="shared" si="173"/>
        <v/>
      </c>
      <c r="G1823" s="50"/>
      <c r="H1823" s="53">
        <f t="shared" si="168"/>
        <v>0</v>
      </c>
    </row>
    <row r="1824" spans="2:8" ht="12.75" hidden="1" customHeight="1">
      <c r="B1824" s="46" t="str">
        <f t="shared" si="169"/>
        <v/>
      </c>
      <c r="C1824" s="47" t="str">
        <f t="shared" si="170"/>
        <v/>
      </c>
      <c r="D1824" s="52" t="str">
        <f t="shared" si="171"/>
        <v/>
      </c>
      <c r="E1824" s="53" t="str">
        <f t="shared" si="172"/>
        <v/>
      </c>
      <c r="F1824" s="53" t="str">
        <f t="shared" si="173"/>
        <v/>
      </c>
      <c r="G1824" s="50"/>
      <c r="H1824" s="53">
        <f t="shared" si="168"/>
        <v>0</v>
      </c>
    </row>
    <row r="1825" spans="2:8" ht="12.75" hidden="1" customHeight="1">
      <c r="B1825" s="46" t="str">
        <f t="shared" si="169"/>
        <v/>
      </c>
      <c r="C1825" s="47" t="str">
        <f t="shared" si="170"/>
        <v/>
      </c>
      <c r="D1825" s="52" t="str">
        <f t="shared" si="171"/>
        <v/>
      </c>
      <c r="E1825" s="53" t="str">
        <f t="shared" si="172"/>
        <v/>
      </c>
      <c r="F1825" s="53" t="str">
        <f t="shared" si="173"/>
        <v/>
      </c>
      <c r="G1825" s="50"/>
      <c r="H1825" s="53">
        <f t="shared" si="168"/>
        <v>0</v>
      </c>
    </row>
    <row r="1826" spans="2:8" ht="12.75" hidden="1" customHeight="1">
      <c r="B1826" s="46" t="str">
        <f t="shared" si="169"/>
        <v/>
      </c>
      <c r="C1826" s="47" t="str">
        <f t="shared" si="170"/>
        <v/>
      </c>
      <c r="D1826" s="52" t="str">
        <f t="shared" si="171"/>
        <v/>
      </c>
      <c r="E1826" s="53" t="str">
        <f t="shared" si="172"/>
        <v/>
      </c>
      <c r="F1826" s="53" t="str">
        <f t="shared" si="173"/>
        <v/>
      </c>
      <c r="G1826" s="50"/>
      <c r="H1826" s="53">
        <f t="shared" si="168"/>
        <v>0</v>
      </c>
    </row>
    <row r="1827" spans="2:8" ht="12.75" hidden="1" customHeight="1">
      <c r="B1827" s="46" t="str">
        <f t="shared" si="169"/>
        <v/>
      </c>
      <c r="C1827" s="47" t="str">
        <f t="shared" si="170"/>
        <v/>
      </c>
      <c r="D1827" s="52" t="str">
        <f t="shared" si="171"/>
        <v/>
      </c>
      <c r="E1827" s="53" t="str">
        <f t="shared" si="172"/>
        <v/>
      </c>
      <c r="F1827" s="53" t="str">
        <f t="shared" si="173"/>
        <v/>
      </c>
      <c r="G1827" s="50"/>
      <c r="H1827" s="53">
        <f t="shared" si="168"/>
        <v>0</v>
      </c>
    </row>
    <row r="1828" spans="2:8" ht="12.75" hidden="1" customHeight="1">
      <c r="B1828" s="46" t="str">
        <f t="shared" si="169"/>
        <v/>
      </c>
      <c r="C1828" s="47" t="str">
        <f t="shared" si="170"/>
        <v/>
      </c>
      <c r="D1828" s="52" t="str">
        <f t="shared" si="171"/>
        <v/>
      </c>
      <c r="E1828" s="53" t="str">
        <f t="shared" si="172"/>
        <v/>
      </c>
      <c r="F1828" s="53" t="str">
        <f t="shared" si="173"/>
        <v/>
      </c>
      <c r="G1828" s="50"/>
      <c r="H1828" s="53">
        <f t="shared" si="168"/>
        <v>0</v>
      </c>
    </row>
    <row r="1829" spans="2:8" ht="12.75" hidden="1" customHeight="1">
      <c r="B1829" s="46" t="str">
        <f t="shared" si="169"/>
        <v/>
      </c>
      <c r="C1829" s="47" t="str">
        <f t="shared" si="170"/>
        <v/>
      </c>
      <c r="D1829" s="52" t="str">
        <f t="shared" si="171"/>
        <v/>
      </c>
      <c r="E1829" s="53" t="str">
        <f t="shared" si="172"/>
        <v/>
      </c>
      <c r="F1829" s="53" t="str">
        <f t="shared" si="173"/>
        <v/>
      </c>
      <c r="G1829" s="50"/>
      <c r="H1829" s="53">
        <f t="shared" si="168"/>
        <v>0</v>
      </c>
    </row>
    <row r="1830" spans="2:8" ht="12.75" hidden="1" customHeight="1">
      <c r="B1830" s="46" t="str">
        <f t="shared" si="169"/>
        <v/>
      </c>
      <c r="C1830" s="47" t="str">
        <f t="shared" si="170"/>
        <v/>
      </c>
      <c r="D1830" s="52" t="str">
        <f t="shared" si="171"/>
        <v/>
      </c>
      <c r="E1830" s="53" t="str">
        <f t="shared" si="172"/>
        <v/>
      </c>
      <c r="F1830" s="53" t="str">
        <f t="shared" si="173"/>
        <v/>
      </c>
      <c r="G1830" s="50"/>
      <c r="H1830" s="53">
        <f t="shared" si="168"/>
        <v>0</v>
      </c>
    </row>
    <row r="1831" spans="2:8" ht="12.75" hidden="1" customHeight="1">
      <c r="B1831" s="46" t="str">
        <f t="shared" si="169"/>
        <v/>
      </c>
      <c r="C1831" s="47" t="str">
        <f t="shared" si="170"/>
        <v/>
      </c>
      <c r="D1831" s="52" t="str">
        <f t="shared" si="171"/>
        <v/>
      </c>
      <c r="E1831" s="53" t="str">
        <f t="shared" si="172"/>
        <v/>
      </c>
      <c r="F1831" s="53" t="str">
        <f t="shared" si="173"/>
        <v/>
      </c>
      <c r="G1831" s="50"/>
      <c r="H1831" s="53">
        <f t="shared" si="168"/>
        <v>0</v>
      </c>
    </row>
    <row r="1832" spans="2:8" ht="12.75" hidden="1" customHeight="1">
      <c r="B1832" s="46" t="str">
        <f t="shared" si="169"/>
        <v/>
      </c>
      <c r="C1832" s="47" t="str">
        <f t="shared" si="170"/>
        <v/>
      </c>
      <c r="D1832" s="52" t="str">
        <f t="shared" si="171"/>
        <v/>
      </c>
      <c r="E1832" s="53" t="str">
        <f t="shared" si="172"/>
        <v/>
      </c>
      <c r="F1832" s="53" t="str">
        <f t="shared" si="173"/>
        <v/>
      </c>
      <c r="G1832" s="50"/>
      <c r="H1832" s="53">
        <f t="shared" si="168"/>
        <v>0</v>
      </c>
    </row>
    <row r="1833" spans="2:8" ht="12.75" hidden="1" customHeight="1">
      <c r="B1833" s="46" t="str">
        <f t="shared" si="169"/>
        <v/>
      </c>
      <c r="C1833" s="47" t="str">
        <f t="shared" si="170"/>
        <v/>
      </c>
      <c r="D1833" s="52" t="str">
        <f t="shared" si="171"/>
        <v/>
      </c>
      <c r="E1833" s="53" t="str">
        <f t="shared" si="172"/>
        <v/>
      </c>
      <c r="F1833" s="53" t="str">
        <f t="shared" si="173"/>
        <v/>
      </c>
      <c r="G1833" s="50"/>
      <c r="H1833" s="53">
        <f t="shared" si="168"/>
        <v>0</v>
      </c>
    </row>
    <row r="1834" spans="2:8" ht="12.75" hidden="1" customHeight="1">
      <c r="B1834" s="46" t="str">
        <f t="shared" si="169"/>
        <v/>
      </c>
      <c r="C1834" s="47" t="str">
        <f t="shared" si="170"/>
        <v/>
      </c>
      <c r="D1834" s="52" t="str">
        <f t="shared" si="171"/>
        <v/>
      </c>
      <c r="E1834" s="53" t="str">
        <f t="shared" si="172"/>
        <v/>
      </c>
      <c r="F1834" s="53" t="str">
        <f t="shared" si="173"/>
        <v/>
      </c>
      <c r="G1834" s="50"/>
      <c r="H1834" s="53">
        <f t="shared" si="168"/>
        <v>0</v>
      </c>
    </row>
    <row r="1835" spans="2:8" ht="12.75" hidden="1" customHeight="1">
      <c r="B1835" s="46" t="str">
        <f t="shared" si="169"/>
        <v/>
      </c>
      <c r="C1835" s="47" t="str">
        <f t="shared" si="170"/>
        <v/>
      </c>
      <c r="D1835" s="52" t="str">
        <f t="shared" si="171"/>
        <v/>
      </c>
      <c r="E1835" s="53" t="str">
        <f t="shared" si="172"/>
        <v/>
      </c>
      <c r="F1835" s="53" t="str">
        <f t="shared" si="173"/>
        <v/>
      </c>
      <c r="G1835" s="50"/>
      <c r="H1835" s="53">
        <f t="shared" si="168"/>
        <v>0</v>
      </c>
    </row>
    <row r="1836" spans="2:8" ht="12.75" hidden="1" customHeight="1">
      <c r="B1836" s="46" t="str">
        <f t="shared" si="169"/>
        <v/>
      </c>
      <c r="C1836" s="47" t="str">
        <f t="shared" si="170"/>
        <v/>
      </c>
      <c r="D1836" s="52" t="str">
        <f t="shared" si="171"/>
        <v/>
      </c>
      <c r="E1836" s="53" t="str">
        <f t="shared" si="172"/>
        <v/>
      </c>
      <c r="F1836" s="53" t="str">
        <f t="shared" si="173"/>
        <v/>
      </c>
      <c r="G1836" s="50"/>
      <c r="H1836" s="53">
        <f t="shared" si="168"/>
        <v>0</v>
      </c>
    </row>
    <row r="1837" spans="2:8" ht="12.75" hidden="1" customHeight="1">
      <c r="B1837" s="46" t="str">
        <f t="shared" si="169"/>
        <v/>
      </c>
      <c r="C1837" s="47" t="str">
        <f t="shared" si="170"/>
        <v/>
      </c>
      <c r="D1837" s="52" t="str">
        <f t="shared" si="171"/>
        <v/>
      </c>
      <c r="E1837" s="53" t="str">
        <f t="shared" si="172"/>
        <v/>
      </c>
      <c r="F1837" s="53" t="str">
        <f t="shared" si="173"/>
        <v/>
      </c>
      <c r="G1837" s="50"/>
      <c r="H1837" s="53">
        <f t="shared" si="168"/>
        <v>0</v>
      </c>
    </row>
    <row r="1838" spans="2:8" ht="12.75" hidden="1" customHeight="1">
      <c r="B1838" s="46" t="str">
        <f t="shared" si="169"/>
        <v/>
      </c>
      <c r="C1838" s="47" t="str">
        <f t="shared" si="170"/>
        <v/>
      </c>
      <c r="D1838" s="52" t="str">
        <f t="shared" si="171"/>
        <v/>
      </c>
      <c r="E1838" s="53" t="str">
        <f t="shared" si="172"/>
        <v/>
      </c>
      <c r="F1838" s="53" t="str">
        <f t="shared" si="173"/>
        <v/>
      </c>
      <c r="G1838" s="50"/>
      <c r="H1838" s="53">
        <f t="shared" si="168"/>
        <v>0</v>
      </c>
    </row>
    <row r="1839" spans="2:8" ht="12.75" hidden="1" customHeight="1">
      <c r="B1839" s="46" t="str">
        <f t="shared" si="169"/>
        <v/>
      </c>
      <c r="C1839" s="47" t="str">
        <f t="shared" si="170"/>
        <v/>
      </c>
      <c r="D1839" s="52" t="str">
        <f t="shared" si="171"/>
        <v/>
      </c>
      <c r="E1839" s="53" t="str">
        <f t="shared" si="172"/>
        <v/>
      </c>
      <c r="F1839" s="53" t="str">
        <f t="shared" si="173"/>
        <v/>
      </c>
      <c r="G1839" s="50"/>
      <c r="H1839" s="53">
        <f t="shared" si="168"/>
        <v>0</v>
      </c>
    </row>
    <row r="1840" spans="2:8" ht="12.75" hidden="1" customHeight="1">
      <c r="B1840" s="46" t="str">
        <f t="shared" si="169"/>
        <v/>
      </c>
      <c r="C1840" s="47" t="str">
        <f t="shared" si="170"/>
        <v/>
      </c>
      <c r="D1840" s="52" t="str">
        <f t="shared" si="171"/>
        <v/>
      </c>
      <c r="E1840" s="53" t="str">
        <f t="shared" si="172"/>
        <v/>
      </c>
      <c r="F1840" s="53" t="str">
        <f t="shared" si="173"/>
        <v/>
      </c>
      <c r="G1840" s="50"/>
      <c r="H1840" s="53">
        <f t="shared" si="168"/>
        <v>0</v>
      </c>
    </row>
    <row r="1841" spans="2:8" ht="12.75" hidden="1" customHeight="1">
      <c r="B1841" s="46" t="str">
        <f t="shared" si="169"/>
        <v/>
      </c>
      <c r="C1841" s="47" t="str">
        <f t="shared" si="170"/>
        <v/>
      </c>
      <c r="D1841" s="52" t="str">
        <f t="shared" si="171"/>
        <v/>
      </c>
      <c r="E1841" s="53" t="str">
        <f t="shared" si="172"/>
        <v/>
      </c>
      <c r="F1841" s="53" t="str">
        <f t="shared" si="173"/>
        <v/>
      </c>
      <c r="G1841" s="50"/>
      <c r="H1841" s="53">
        <f t="shared" si="168"/>
        <v>0</v>
      </c>
    </row>
    <row r="1842" spans="2:8" ht="12.75" hidden="1" customHeight="1">
      <c r="B1842" s="46" t="str">
        <f t="shared" si="169"/>
        <v/>
      </c>
      <c r="C1842" s="47" t="str">
        <f t="shared" si="170"/>
        <v/>
      </c>
      <c r="D1842" s="52" t="str">
        <f t="shared" si="171"/>
        <v/>
      </c>
      <c r="E1842" s="53" t="str">
        <f t="shared" si="172"/>
        <v/>
      </c>
      <c r="F1842" s="53" t="str">
        <f t="shared" si="173"/>
        <v/>
      </c>
      <c r="G1842" s="50"/>
      <c r="H1842" s="53">
        <f t="shared" si="168"/>
        <v>0</v>
      </c>
    </row>
    <row r="1843" spans="2:8" ht="12.75" hidden="1" customHeight="1">
      <c r="B1843" s="46" t="str">
        <f t="shared" si="169"/>
        <v/>
      </c>
      <c r="C1843" s="47" t="str">
        <f t="shared" si="170"/>
        <v/>
      </c>
      <c r="D1843" s="52" t="str">
        <f t="shared" si="171"/>
        <v/>
      </c>
      <c r="E1843" s="53" t="str">
        <f t="shared" si="172"/>
        <v/>
      </c>
      <c r="F1843" s="53" t="str">
        <f t="shared" si="173"/>
        <v/>
      </c>
      <c r="G1843" s="50"/>
      <c r="H1843" s="53">
        <f t="shared" si="168"/>
        <v>0</v>
      </c>
    </row>
    <row r="1844" spans="2:8" ht="12.75" hidden="1" customHeight="1">
      <c r="B1844" s="46" t="str">
        <f t="shared" si="169"/>
        <v/>
      </c>
      <c r="C1844" s="47" t="str">
        <f t="shared" si="170"/>
        <v/>
      </c>
      <c r="D1844" s="52" t="str">
        <f t="shared" si="171"/>
        <v/>
      </c>
      <c r="E1844" s="53" t="str">
        <f t="shared" si="172"/>
        <v/>
      </c>
      <c r="F1844" s="53" t="str">
        <f t="shared" si="173"/>
        <v/>
      </c>
      <c r="G1844" s="50"/>
      <c r="H1844" s="53">
        <f t="shared" si="168"/>
        <v>0</v>
      </c>
    </row>
    <row r="1845" spans="2:8" ht="12.75" hidden="1" customHeight="1">
      <c r="B1845" s="46" t="str">
        <f t="shared" si="169"/>
        <v/>
      </c>
      <c r="C1845" s="47" t="str">
        <f t="shared" si="170"/>
        <v/>
      </c>
      <c r="D1845" s="52" t="str">
        <f t="shared" si="171"/>
        <v/>
      </c>
      <c r="E1845" s="53" t="str">
        <f t="shared" si="172"/>
        <v/>
      </c>
      <c r="F1845" s="53" t="str">
        <f t="shared" si="173"/>
        <v/>
      </c>
      <c r="G1845" s="50"/>
      <c r="H1845" s="53">
        <f t="shared" si="168"/>
        <v>0</v>
      </c>
    </row>
    <row r="1846" spans="2:8" ht="12.75" hidden="1" customHeight="1">
      <c r="B1846" s="46" t="str">
        <f t="shared" si="169"/>
        <v/>
      </c>
      <c r="C1846" s="47" t="str">
        <f t="shared" si="170"/>
        <v/>
      </c>
      <c r="D1846" s="52" t="str">
        <f t="shared" si="171"/>
        <v/>
      </c>
      <c r="E1846" s="53" t="str">
        <f t="shared" si="172"/>
        <v/>
      </c>
      <c r="F1846" s="53" t="str">
        <f t="shared" si="173"/>
        <v/>
      </c>
      <c r="G1846" s="50"/>
      <c r="H1846" s="53">
        <f t="shared" si="168"/>
        <v>0</v>
      </c>
    </row>
    <row r="1847" spans="2:8" ht="12.75" hidden="1" customHeight="1">
      <c r="B1847" s="46" t="str">
        <f t="shared" si="169"/>
        <v/>
      </c>
      <c r="C1847" s="47" t="str">
        <f t="shared" si="170"/>
        <v/>
      </c>
      <c r="D1847" s="52" t="str">
        <f t="shared" si="171"/>
        <v/>
      </c>
      <c r="E1847" s="53" t="str">
        <f t="shared" si="172"/>
        <v/>
      </c>
      <c r="F1847" s="53" t="str">
        <f t="shared" si="173"/>
        <v/>
      </c>
      <c r="G1847" s="50"/>
      <c r="H1847" s="53">
        <f t="shared" si="168"/>
        <v>0</v>
      </c>
    </row>
    <row r="1848" spans="2:8" ht="12.75" hidden="1" customHeight="1">
      <c r="B1848" s="46" t="str">
        <f t="shared" si="169"/>
        <v/>
      </c>
      <c r="C1848" s="47" t="str">
        <f t="shared" si="170"/>
        <v/>
      </c>
      <c r="D1848" s="52" t="str">
        <f t="shared" si="171"/>
        <v/>
      </c>
      <c r="E1848" s="53" t="str">
        <f t="shared" si="172"/>
        <v/>
      </c>
      <c r="F1848" s="53" t="str">
        <f t="shared" si="173"/>
        <v/>
      </c>
      <c r="G1848" s="50"/>
      <c r="H1848" s="53">
        <f t="shared" si="168"/>
        <v>0</v>
      </c>
    </row>
    <row r="1849" spans="2:8" ht="12.75" hidden="1" customHeight="1">
      <c r="B1849" s="46" t="str">
        <f t="shared" si="169"/>
        <v/>
      </c>
      <c r="C1849" s="47" t="str">
        <f t="shared" si="170"/>
        <v/>
      </c>
      <c r="D1849" s="52" t="str">
        <f t="shared" si="171"/>
        <v/>
      </c>
      <c r="E1849" s="53" t="str">
        <f t="shared" si="172"/>
        <v/>
      </c>
      <c r="F1849" s="53" t="str">
        <f t="shared" si="173"/>
        <v/>
      </c>
      <c r="G1849" s="50"/>
      <c r="H1849" s="53">
        <f t="shared" si="168"/>
        <v>0</v>
      </c>
    </row>
    <row r="1850" spans="2:8" ht="12.75" hidden="1" customHeight="1">
      <c r="B1850" s="46" t="str">
        <f t="shared" si="169"/>
        <v/>
      </c>
      <c r="C1850" s="47" t="str">
        <f t="shared" si="170"/>
        <v/>
      </c>
      <c r="D1850" s="52" t="str">
        <f t="shared" si="171"/>
        <v/>
      </c>
      <c r="E1850" s="53" t="str">
        <f t="shared" si="172"/>
        <v/>
      </c>
      <c r="F1850" s="53" t="str">
        <f t="shared" si="173"/>
        <v/>
      </c>
      <c r="G1850" s="50"/>
      <c r="H1850" s="53">
        <f t="shared" si="168"/>
        <v>0</v>
      </c>
    </row>
    <row r="1851" spans="2:8" ht="12.75" hidden="1" customHeight="1">
      <c r="B1851" s="46" t="str">
        <f t="shared" si="169"/>
        <v/>
      </c>
      <c r="C1851" s="47" t="str">
        <f t="shared" si="170"/>
        <v/>
      </c>
      <c r="D1851" s="52" t="str">
        <f t="shared" si="171"/>
        <v/>
      </c>
      <c r="E1851" s="53" t="str">
        <f t="shared" si="172"/>
        <v/>
      </c>
      <c r="F1851" s="53" t="str">
        <f t="shared" si="173"/>
        <v/>
      </c>
      <c r="G1851" s="50"/>
      <c r="H1851" s="53">
        <f t="shared" si="168"/>
        <v>0</v>
      </c>
    </row>
    <row r="1852" spans="2:8" ht="12.75" hidden="1" customHeight="1">
      <c r="B1852" s="46" t="str">
        <f t="shared" si="169"/>
        <v/>
      </c>
      <c r="C1852" s="47" t="str">
        <f t="shared" si="170"/>
        <v/>
      </c>
      <c r="D1852" s="52" t="str">
        <f t="shared" si="171"/>
        <v/>
      </c>
      <c r="E1852" s="53" t="str">
        <f t="shared" si="172"/>
        <v/>
      </c>
      <c r="F1852" s="53" t="str">
        <f t="shared" si="173"/>
        <v/>
      </c>
      <c r="G1852" s="50"/>
      <c r="H1852" s="53">
        <f t="shared" si="168"/>
        <v>0</v>
      </c>
    </row>
    <row r="1853" spans="2:8" ht="12.75" hidden="1" customHeight="1">
      <c r="B1853" s="46" t="str">
        <f t="shared" si="169"/>
        <v/>
      </c>
      <c r="C1853" s="47" t="str">
        <f t="shared" si="170"/>
        <v/>
      </c>
      <c r="D1853" s="52" t="str">
        <f t="shared" si="171"/>
        <v/>
      </c>
      <c r="E1853" s="53" t="str">
        <f t="shared" si="172"/>
        <v/>
      </c>
      <c r="F1853" s="53" t="str">
        <f t="shared" si="173"/>
        <v/>
      </c>
      <c r="G1853" s="50"/>
      <c r="H1853" s="53">
        <f t="shared" si="168"/>
        <v>0</v>
      </c>
    </row>
    <row r="1854" spans="2:8" ht="12.75" hidden="1" customHeight="1">
      <c r="B1854" s="46" t="str">
        <f t="shared" si="169"/>
        <v/>
      </c>
      <c r="C1854" s="47" t="str">
        <f t="shared" si="170"/>
        <v/>
      </c>
      <c r="D1854" s="52" t="str">
        <f t="shared" si="171"/>
        <v/>
      </c>
      <c r="E1854" s="53" t="str">
        <f t="shared" si="172"/>
        <v/>
      </c>
      <c r="F1854" s="53" t="str">
        <f t="shared" si="173"/>
        <v/>
      </c>
      <c r="G1854" s="50"/>
      <c r="H1854" s="53">
        <f t="shared" si="168"/>
        <v>0</v>
      </c>
    </row>
    <row r="1855" spans="2:8" ht="12.75" hidden="1" customHeight="1">
      <c r="B1855" s="46" t="str">
        <f t="shared" si="169"/>
        <v/>
      </c>
      <c r="C1855" s="47" t="str">
        <f t="shared" si="170"/>
        <v/>
      </c>
      <c r="D1855" s="52" t="str">
        <f t="shared" si="171"/>
        <v/>
      </c>
      <c r="E1855" s="53" t="str">
        <f t="shared" si="172"/>
        <v/>
      </c>
      <c r="F1855" s="53" t="str">
        <f t="shared" si="173"/>
        <v/>
      </c>
      <c r="G1855" s="50"/>
      <c r="H1855" s="53">
        <f t="shared" si="168"/>
        <v>0</v>
      </c>
    </row>
    <row r="1856" spans="2:8" ht="12.75" hidden="1" customHeight="1">
      <c r="B1856" s="46" t="str">
        <f t="shared" si="169"/>
        <v/>
      </c>
      <c r="C1856" s="47" t="str">
        <f t="shared" si="170"/>
        <v/>
      </c>
      <c r="D1856" s="52" t="str">
        <f t="shared" si="171"/>
        <v/>
      </c>
      <c r="E1856" s="53" t="str">
        <f t="shared" si="172"/>
        <v/>
      </c>
      <c r="F1856" s="53" t="str">
        <f t="shared" si="173"/>
        <v/>
      </c>
      <c r="G1856" s="50"/>
      <c r="H1856" s="53">
        <f t="shared" si="168"/>
        <v>0</v>
      </c>
    </row>
    <row r="1857" spans="2:8" ht="12.75" hidden="1" customHeight="1">
      <c r="B1857" s="46" t="str">
        <f t="shared" si="169"/>
        <v/>
      </c>
      <c r="C1857" s="47" t="str">
        <f t="shared" si="170"/>
        <v/>
      </c>
      <c r="D1857" s="52" t="str">
        <f t="shared" si="171"/>
        <v/>
      </c>
      <c r="E1857" s="53" t="str">
        <f t="shared" si="172"/>
        <v/>
      </c>
      <c r="F1857" s="53" t="str">
        <f t="shared" si="173"/>
        <v/>
      </c>
      <c r="G1857" s="50"/>
      <c r="H1857" s="53">
        <f t="shared" si="168"/>
        <v>0</v>
      </c>
    </row>
    <row r="1858" spans="2:8" ht="12.75" hidden="1" customHeight="1">
      <c r="B1858" s="46" t="str">
        <f t="shared" si="169"/>
        <v/>
      </c>
      <c r="C1858" s="47" t="str">
        <f t="shared" si="170"/>
        <v/>
      </c>
      <c r="D1858" s="52" t="str">
        <f t="shared" si="171"/>
        <v/>
      </c>
      <c r="E1858" s="53" t="str">
        <f t="shared" si="172"/>
        <v/>
      </c>
      <c r="F1858" s="53" t="str">
        <f t="shared" si="173"/>
        <v/>
      </c>
      <c r="G1858" s="50"/>
      <c r="H1858" s="53">
        <f t="shared" si="168"/>
        <v>0</v>
      </c>
    </row>
    <row r="1859" spans="2:8" ht="12.75" hidden="1" customHeight="1">
      <c r="B1859" s="46" t="str">
        <f t="shared" si="169"/>
        <v/>
      </c>
      <c r="C1859" s="47" t="str">
        <f t="shared" si="170"/>
        <v/>
      </c>
      <c r="D1859" s="52" t="str">
        <f t="shared" si="171"/>
        <v/>
      </c>
      <c r="E1859" s="53" t="str">
        <f t="shared" si="172"/>
        <v/>
      </c>
      <c r="F1859" s="53" t="str">
        <f t="shared" si="173"/>
        <v/>
      </c>
      <c r="G1859" s="50"/>
      <c r="H1859" s="53">
        <f t="shared" si="168"/>
        <v>0</v>
      </c>
    </row>
    <row r="1860" spans="2:8" ht="12.75" hidden="1" customHeight="1">
      <c r="B1860" s="46" t="str">
        <f t="shared" si="169"/>
        <v/>
      </c>
      <c r="C1860" s="47" t="str">
        <f t="shared" si="170"/>
        <v/>
      </c>
      <c r="D1860" s="52" t="str">
        <f t="shared" si="171"/>
        <v/>
      </c>
      <c r="E1860" s="53" t="str">
        <f t="shared" si="172"/>
        <v/>
      </c>
      <c r="F1860" s="53" t="str">
        <f t="shared" si="173"/>
        <v/>
      </c>
      <c r="G1860" s="50"/>
      <c r="H1860" s="53">
        <f t="shared" si="168"/>
        <v>0</v>
      </c>
    </row>
    <row r="1861" spans="2:8" ht="12.75" hidden="1" customHeight="1">
      <c r="B1861" s="46" t="str">
        <f t="shared" si="169"/>
        <v/>
      </c>
      <c r="C1861" s="47" t="str">
        <f t="shared" si="170"/>
        <v/>
      </c>
      <c r="D1861" s="52" t="str">
        <f t="shared" si="171"/>
        <v/>
      </c>
      <c r="E1861" s="53" t="str">
        <f t="shared" si="172"/>
        <v/>
      </c>
      <c r="F1861" s="53" t="str">
        <f t="shared" si="173"/>
        <v/>
      </c>
      <c r="G1861" s="50"/>
      <c r="H1861" s="53">
        <f t="shared" si="168"/>
        <v>0</v>
      </c>
    </row>
    <row r="1862" spans="2:8" ht="12.75" hidden="1" customHeight="1">
      <c r="B1862" s="46" t="str">
        <f t="shared" si="169"/>
        <v/>
      </c>
      <c r="C1862" s="47" t="str">
        <f t="shared" si="170"/>
        <v/>
      </c>
      <c r="D1862" s="52" t="str">
        <f t="shared" si="171"/>
        <v/>
      </c>
      <c r="E1862" s="53" t="str">
        <f t="shared" si="172"/>
        <v/>
      </c>
      <c r="F1862" s="53" t="str">
        <f t="shared" si="173"/>
        <v/>
      </c>
      <c r="G1862" s="50"/>
      <c r="H1862" s="53">
        <f t="shared" si="168"/>
        <v>0</v>
      </c>
    </row>
    <row r="1863" spans="2:8" ht="12.75" hidden="1" customHeight="1">
      <c r="B1863" s="46" t="str">
        <f t="shared" si="169"/>
        <v/>
      </c>
      <c r="C1863" s="47" t="str">
        <f t="shared" si="170"/>
        <v/>
      </c>
      <c r="D1863" s="52" t="str">
        <f t="shared" si="171"/>
        <v/>
      </c>
      <c r="E1863" s="53" t="str">
        <f t="shared" si="172"/>
        <v/>
      </c>
      <c r="F1863" s="53" t="str">
        <f t="shared" si="173"/>
        <v/>
      </c>
      <c r="G1863" s="50"/>
      <c r="H1863" s="53">
        <f t="shared" si="168"/>
        <v>0</v>
      </c>
    </row>
    <row r="1864" spans="2:8" ht="12.75" hidden="1" customHeight="1">
      <c r="B1864" s="46" t="str">
        <f t="shared" si="169"/>
        <v/>
      </c>
      <c r="C1864" s="47" t="str">
        <f t="shared" si="170"/>
        <v/>
      </c>
      <c r="D1864" s="52" t="str">
        <f t="shared" si="171"/>
        <v/>
      </c>
      <c r="E1864" s="53" t="str">
        <f t="shared" si="172"/>
        <v/>
      </c>
      <c r="F1864" s="53" t="str">
        <f t="shared" si="173"/>
        <v/>
      </c>
      <c r="G1864" s="50"/>
      <c r="H1864" s="53">
        <f t="shared" si="168"/>
        <v>0</v>
      </c>
    </row>
    <row r="1865" spans="2:8" ht="12.75" hidden="1" customHeight="1">
      <c r="B1865" s="46" t="str">
        <f t="shared" si="169"/>
        <v/>
      </c>
      <c r="C1865" s="47" t="str">
        <f t="shared" si="170"/>
        <v/>
      </c>
      <c r="D1865" s="52" t="str">
        <f t="shared" si="171"/>
        <v/>
      </c>
      <c r="E1865" s="53" t="str">
        <f t="shared" si="172"/>
        <v/>
      </c>
      <c r="F1865" s="53" t="str">
        <f t="shared" si="173"/>
        <v/>
      </c>
      <c r="G1865" s="50"/>
      <c r="H1865" s="53">
        <f t="shared" si="168"/>
        <v>0</v>
      </c>
    </row>
    <row r="1866" spans="2:8" ht="12.75" hidden="1" customHeight="1">
      <c r="B1866" s="46" t="str">
        <f t="shared" si="169"/>
        <v/>
      </c>
      <c r="C1866" s="47" t="str">
        <f t="shared" si="170"/>
        <v/>
      </c>
      <c r="D1866" s="52" t="str">
        <f t="shared" si="171"/>
        <v/>
      </c>
      <c r="E1866" s="53" t="str">
        <f t="shared" si="172"/>
        <v/>
      </c>
      <c r="F1866" s="53" t="str">
        <f t="shared" si="173"/>
        <v/>
      </c>
      <c r="G1866" s="50"/>
      <c r="H1866" s="53">
        <f t="shared" si="168"/>
        <v>0</v>
      </c>
    </row>
    <row r="1867" spans="2:8" ht="12.75" hidden="1" customHeight="1">
      <c r="B1867" s="46" t="str">
        <f t="shared" si="169"/>
        <v/>
      </c>
      <c r="C1867" s="47" t="str">
        <f t="shared" si="170"/>
        <v/>
      </c>
      <c r="D1867" s="52" t="str">
        <f t="shared" si="171"/>
        <v/>
      </c>
      <c r="E1867" s="53" t="str">
        <f t="shared" si="172"/>
        <v/>
      </c>
      <c r="F1867" s="53" t="str">
        <f t="shared" si="173"/>
        <v/>
      </c>
      <c r="G1867" s="50"/>
      <c r="H1867" s="53">
        <f t="shared" si="168"/>
        <v>0</v>
      </c>
    </row>
    <row r="1868" spans="2:8" ht="12.75" hidden="1" customHeight="1">
      <c r="B1868" s="46" t="str">
        <f t="shared" si="169"/>
        <v/>
      </c>
      <c r="C1868" s="47" t="str">
        <f t="shared" si="170"/>
        <v/>
      </c>
      <c r="D1868" s="52" t="str">
        <f t="shared" si="171"/>
        <v/>
      </c>
      <c r="E1868" s="53" t="str">
        <f t="shared" si="172"/>
        <v/>
      </c>
      <c r="F1868" s="53" t="str">
        <f t="shared" si="173"/>
        <v/>
      </c>
      <c r="G1868" s="50"/>
      <c r="H1868" s="53">
        <f t="shared" si="168"/>
        <v>0</v>
      </c>
    </row>
    <row r="1869" spans="2:8" ht="12.75" hidden="1" customHeight="1">
      <c r="B1869" s="46" t="str">
        <f t="shared" si="169"/>
        <v/>
      </c>
      <c r="C1869" s="47" t="str">
        <f t="shared" si="170"/>
        <v/>
      </c>
      <c r="D1869" s="52" t="str">
        <f t="shared" si="171"/>
        <v/>
      </c>
      <c r="E1869" s="53" t="str">
        <f t="shared" si="172"/>
        <v/>
      </c>
      <c r="F1869" s="53" t="str">
        <f t="shared" si="173"/>
        <v/>
      </c>
      <c r="G1869" s="50"/>
      <c r="H1869" s="53">
        <f t="shared" si="168"/>
        <v>0</v>
      </c>
    </row>
    <row r="1870" spans="2:8" ht="12.75" hidden="1" customHeight="1">
      <c r="B1870" s="46" t="str">
        <f t="shared" si="169"/>
        <v/>
      </c>
      <c r="C1870" s="47" t="str">
        <f t="shared" si="170"/>
        <v/>
      </c>
      <c r="D1870" s="52" t="str">
        <f t="shared" si="171"/>
        <v/>
      </c>
      <c r="E1870" s="53" t="str">
        <f t="shared" si="172"/>
        <v/>
      </c>
      <c r="F1870" s="53" t="str">
        <f t="shared" si="173"/>
        <v/>
      </c>
      <c r="G1870" s="50"/>
      <c r="H1870" s="53">
        <f t="shared" si="168"/>
        <v>0</v>
      </c>
    </row>
    <row r="1871" spans="2:8" ht="12.75" hidden="1" customHeight="1">
      <c r="B1871" s="46" t="str">
        <f t="shared" si="169"/>
        <v/>
      </c>
      <c r="C1871" s="47" t="str">
        <f t="shared" si="170"/>
        <v/>
      </c>
      <c r="D1871" s="52" t="str">
        <f t="shared" si="171"/>
        <v/>
      </c>
      <c r="E1871" s="53" t="str">
        <f t="shared" si="172"/>
        <v/>
      </c>
      <c r="F1871" s="53" t="str">
        <f t="shared" si="173"/>
        <v/>
      </c>
      <c r="G1871" s="50"/>
      <c r="H1871" s="53">
        <f t="shared" si="168"/>
        <v>0</v>
      </c>
    </row>
    <row r="1872" spans="2:8" ht="12.75" hidden="1" customHeight="1">
      <c r="B1872" s="46" t="str">
        <f t="shared" si="169"/>
        <v/>
      </c>
      <c r="C1872" s="47" t="str">
        <f t="shared" si="170"/>
        <v/>
      </c>
      <c r="D1872" s="52" t="str">
        <f t="shared" si="171"/>
        <v/>
      </c>
      <c r="E1872" s="53" t="str">
        <f t="shared" si="172"/>
        <v/>
      </c>
      <c r="F1872" s="53" t="str">
        <f t="shared" si="173"/>
        <v/>
      </c>
      <c r="G1872" s="50"/>
      <c r="H1872" s="53">
        <f t="shared" si="168"/>
        <v>0</v>
      </c>
    </row>
    <row r="1873" spans="2:8" ht="12.75" hidden="1" customHeight="1">
      <c r="B1873" s="46" t="str">
        <f t="shared" si="169"/>
        <v/>
      </c>
      <c r="C1873" s="47" t="str">
        <f t="shared" si="170"/>
        <v/>
      </c>
      <c r="D1873" s="52" t="str">
        <f t="shared" si="171"/>
        <v/>
      </c>
      <c r="E1873" s="53" t="str">
        <f t="shared" si="172"/>
        <v/>
      </c>
      <c r="F1873" s="53" t="str">
        <f t="shared" si="173"/>
        <v/>
      </c>
      <c r="G1873" s="50"/>
      <c r="H1873" s="53">
        <f t="shared" si="168"/>
        <v>0</v>
      </c>
    </row>
    <row r="1874" spans="2:8" ht="12.75" hidden="1" customHeight="1">
      <c r="B1874" s="46" t="str">
        <f t="shared" si="169"/>
        <v/>
      </c>
      <c r="C1874" s="47" t="str">
        <f t="shared" si="170"/>
        <v/>
      </c>
      <c r="D1874" s="52" t="str">
        <f t="shared" si="171"/>
        <v/>
      </c>
      <c r="E1874" s="53" t="str">
        <f t="shared" si="172"/>
        <v/>
      </c>
      <c r="F1874" s="53" t="str">
        <f t="shared" si="173"/>
        <v/>
      </c>
      <c r="G1874" s="50"/>
      <c r="H1874" s="53">
        <f t="shared" si="168"/>
        <v>0</v>
      </c>
    </row>
    <row r="1875" spans="2:8" ht="12.75" hidden="1" customHeight="1">
      <c r="B1875" s="46" t="str">
        <f t="shared" si="169"/>
        <v/>
      </c>
      <c r="C1875" s="47" t="str">
        <f t="shared" si="170"/>
        <v/>
      </c>
      <c r="D1875" s="52" t="str">
        <f t="shared" si="171"/>
        <v/>
      </c>
      <c r="E1875" s="53" t="str">
        <f t="shared" si="172"/>
        <v/>
      </c>
      <c r="F1875" s="53" t="str">
        <f t="shared" si="173"/>
        <v/>
      </c>
      <c r="G1875" s="50"/>
      <c r="H1875" s="53">
        <f t="shared" si="168"/>
        <v>0</v>
      </c>
    </row>
    <row r="1876" spans="2:8" ht="12.75" hidden="1" customHeight="1">
      <c r="B1876" s="46" t="str">
        <f t="shared" si="169"/>
        <v/>
      </c>
      <c r="C1876" s="47" t="str">
        <f t="shared" si="170"/>
        <v/>
      </c>
      <c r="D1876" s="52" t="str">
        <f t="shared" si="171"/>
        <v/>
      </c>
      <c r="E1876" s="53" t="str">
        <f t="shared" si="172"/>
        <v/>
      </c>
      <c r="F1876" s="53" t="str">
        <f t="shared" si="173"/>
        <v/>
      </c>
      <c r="G1876" s="50"/>
      <c r="H1876" s="53">
        <f t="shared" si="168"/>
        <v>0</v>
      </c>
    </row>
    <row r="1877" spans="2:8" ht="12.75" hidden="1" customHeight="1">
      <c r="B1877" s="46" t="str">
        <f t="shared" si="169"/>
        <v/>
      </c>
      <c r="C1877" s="47" t="str">
        <f t="shared" si="170"/>
        <v/>
      </c>
      <c r="D1877" s="52" t="str">
        <f t="shared" si="171"/>
        <v/>
      </c>
      <c r="E1877" s="53" t="str">
        <f t="shared" si="172"/>
        <v/>
      </c>
      <c r="F1877" s="53" t="str">
        <f t="shared" si="173"/>
        <v/>
      </c>
      <c r="G1877" s="50"/>
      <c r="H1877" s="53">
        <f t="shared" si="168"/>
        <v>0</v>
      </c>
    </row>
    <row r="1878" spans="2:8" ht="12.75" hidden="1" customHeight="1">
      <c r="B1878" s="46" t="str">
        <f t="shared" si="169"/>
        <v/>
      </c>
      <c r="C1878" s="47" t="str">
        <f t="shared" si="170"/>
        <v/>
      </c>
      <c r="D1878" s="52" t="str">
        <f t="shared" si="171"/>
        <v/>
      </c>
      <c r="E1878" s="53" t="str">
        <f t="shared" si="172"/>
        <v/>
      </c>
      <c r="F1878" s="53" t="str">
        <f t="shared" si="173"/>
        <v/>
      </c>
      <c r="G1878" s="50"/>
      <c r="H1878" s="53">
        <f t="shared" si="168"/>
        <v>0</v>
      </c>
    </row>
    <row r="1879" spans="2:8" ht="12.75" hidden="1" customHeight="1">
      <c r="B1879" s="46" t="str">
        <f t="shared" si="169"/>
        <v/>
      </c>
      <c r="C1879" s="47" t="str">
        <f t="shared" si="170"/>
        <v/>
      </c>
      <c r="D1879" s="52" t="str">
        <f t="shared" si="171"/>
        <v/>
      </c>
      <c r="E1879" s="53" t="str">
        <f t="shared" si="172"/>
        <v/>
      </c>
      <c r="F1879" s="53" t="str">
        <f t="shared" si="173"/>
        <v/>
      </c>
      <c r="G1879" s="50"/>
      <c r="H1879" s="53">
        <f t="shared" si="168"/>
        <v>0</v>
      </c>
    </row>
    <row r="1880" spans="2:8" ht="12.75" hidden="1" customHeight="1">
      <c r="B1880" s="46" t="str">
        <f t="shared" si="169"/>
        <v/>
      </c>
      <c r="C1880" s="47" t="str">
        <f t="shared" si="170"/>
        <v/>
      </c>
      <c r="D1880" s="52" t="str">
        <f t="shared" si="171"/>
        <v/>
      </c>
      <c r="E1880" s="53" t="str">
        <f t="shared" si="172"/>
        <v/>
      </c>
      <c r="F1880" s="53" t="str">
        <f t="shared" si="173"/>
        <v/>
      </c>
      <c r="G1880" s="50"/>
      <c r="H1880" s="53">
        <f t="shared" si="168"/>
        <v>0</v>
      </c>
    </row>
    <row r="1881" spans="2:8" ht="12.75" hidden="1" customHeight="1">
      <c r="B1881" s="46" t="str">
        <f t="shared" si="169"/>
        <v/>
      </c>
      <c r="C1881" s="47" t="str">
        <f t="shared" si="170"/>
        <v/>
      </c>
      <c r="D1881" s="52" t="str">
        <f t="shared" si="171"/>
        <v/>
      </c>
      <c r="E1881" s="53" t="str">
        <f t="shared" si="172"/>
        <v/>
      </c>
      <c r="F1881" s="53" t="str">
        <f t="shared" si="173"/>
        <v/>
      </c>
      <c r="G1881" s="50"/>
      <c r="H1881" s="53">
        <f t="shared" ref="H1881:H1944" si="174">IF(B1881="",0,ROUND(H1880-E1881-G1881,2))</f>
        <v>0</v>
      </c>
    </row>
    <row r="1882" spans="2:8" ht="12.75" hidden="1" customHeight="1">
      <c r="B1882" s="46" t="str">
        <f t="shared" ref="B1882:B1945" si="175">IF(B1881&lt;$D$16,IF(H1881&gt;0,B1881+1,""),"")</f>
        <v/>
      </c>
      <c r="C1882" s="47" t="str">
        <f t="shared" ref="C1882:C1945" si="176">IF(B1882="","",IF(B1882&lt;=$D$16,IF(payments_per_year=26,DATE(YEAR(start_date),MONTH(start_date),DAY(start_date)+14*B1882),IF(payments_per_year=52,DATE(YEAR(start_date),MONTH(start_date),DAY(start_date)+7*B1882),DATE(YEAR(start_date),MONTH(start_date)+B1882*12/$D$11,DAY(start_date)))),""))</f>
        <v/>
      </c>
      <c r="D1882" s="52" t="str">
        <f t="shared" ref="D1882:D1945" si="177">IF(C1882="","",IF($D$15+F1882&gt;H1881,ROUND(H1881+F1882,2),$D$15))</f>
        <v/>
      </c>
      <c r="E1882" s="53" t="str">
        <f t="shared" ref="E1882:E1945" si="178">IF(C1882="","",D1882-F1882)</f>
        <v/>
      </c>
      <c r="F1882" s="53" t="str">
        <f t="shared" ref="F1882:F1945" si="179">IF(C1882="","",ROUND(H1881*$D$9/payments_per_year,2))</f>
        <v/>
      </c>
      <c r="G1882" s="50"/>
      <c r="H1882" s="53">
        <f t="shared" si="174"/>
        <v>0</v>
      </c>
    </row>
    <row r="1883" spans="2:8" ht="12.75" hidden="1" customHeight="1">
      <c r="B1883" s="46" t="str">
        <f t="shared" si="175"/>
        <v/>
      </c>
      <c r="C1883" s="47" t="str">
        <f t="shared" si="176"/>
        <v/>
      </c>
      <c r="D1883" s="52" t="str">
        <f t="shared" si="177"/>
        <v/>
      </c>
      <c r="E1883" s="53" t="str">
        <f t="shared" si="178"/>
        <v/>
      </c>
      <c r="F1883" s="53" t="str">
        <f t="shared" si="179"/>
        <v/>
      </c>
      <c r="G1883" s="50"/>
      <c r="H1883" s="53">
        <f t="shared" si="174"/>
        <v>0</v>
      </c>
    </row>
    <row r="1884" spans="2:8" ht="12.75" hidden="1" customHeight="1">
      <c r="B1884" s="46" t="str">
        <f t="shared" si="175"/>
        <v/>
      </c>
      <c r="C1884" s="47" t="str">
        <f t="shared" si="176"/>
        <v/>
      </c>
      <c r="D1884" s="52" t="str">
        <f t="shared" si="177"/>
        <v/>
      </c>
      <c r="E1884" s="53" t="str">
        <f t="shared" si="178"/>
        <v/>
      </c>
      <c r="F1884" s="53" t="str">
        <f t="shared" si="179"/>
        <v/>
      </c>
      <c r="G1884" s="50"/>
      <c r="H1884" s="53">
        <f t="shared" si="174"/>
        <v>0</v>
      </c>
    </row>
    <row r="1885" spans="2:8" ht="12.75" hidden="1" customHeight="1">
      <c r="B1885" s="46" t="str">
        <f t="shared" si="175"/>
        <v/>
      </c>
      <c r="C1885" s="47" t="str">
        <f t="shared" si="176"/>
        <v/>
      </c>
      <c r="D1885" s="52" t="str">
        <f t="shared" si="177"/>
        <v/>
      </c>
      <c r="E1885" s="53" t="str">
        <f t="shared" si="178"/>
        <v/>
      </c>
      <c r="F1885" s="53" t="str">
        <f t="shared" si="179"/>
        <v/>
      </c>
      <c r="G1885" s="50"/>
      <c r="H1885" s="53">
        <f t="shared" si="174"/>
        <v>0</v>
      </c>
    </row>
    <row r="1886" spans="2:8" ht="12.75" hidden="1" customHeight="1">
      <c r="B1886" s="46" t="str">
        <f t="shared" si="175"/>
        <v/>
      </c>
      <c r="C1886" s="47" t="str">
        <f t="shared" si="176"/>
        <v/>
      </c>
      <c r="D1886" s="52" t="str">
        <f t="shared" si="177"/>
        <v/>
      </c>
      <c r="E1886" s="53" t="str">
        <f t="shared" si="178"/>
        <v/>
      </c>
      <c r="F1886" s="53" t="str">
        <f t="shared" si="179"/>
        <v/>
      </c>
      <c r="G1886" s="50"/>
      <c r="H1886" s="53">
        <f t="shared" si="174"/>
        <v>0</v>
      </c>
    </row>
    <row r="1887" spans="2:8" ht="12.75" hidden="1" customHeight="1">
      <c r="B1887" s="46" t="str">
        <f t="shared" si="175"/>
        <v/>
      </c>
      <c r="C1887" s="47" t="str">
        <f t="shared" si="176"/>
        <v/>
      </c>
      <c r="D1887" s="52" t="str">
        <f t="shared" si="177"/>
        <v/>
      </c>
      <c r="E1887" s="53" t="str">
        <f t="shared" si="178"/>
        <v/>
      </c>
      <c r="F1887" s="53" t="str">
        <f t="shared" si="179"/>
        <v/>
      </c>
      <c r="G1887" s="50"/>
      <c r="H1887" s="53">
        <f t="shared" si="174"/>
        <v>0</v>
      </c>
    </row>
    <row r="1888" spans="2:8" ht="12.75" hidden="1" customHeight="1">
      <c r="B1888" s="46" t="str">
        <f t="shared" si="175"/>
        <v/>
      </c>
      <c r="C1888" s="47" t="str">
        <f t="shared" si="176"/>
        <v/>
      </c>
      <c r="D1888" s="52" t="str">
        <f t="shared" si="177"/>
        <v/>
      </c>
      <c r="E1888" s="53" t="str">
        <f t="shared" si="178"/>
        <v/>
      </c>
      <c r="F1888" s="53" t="str">
        <f t="shared" si="179"/>
        <v/>
      </c>
      <c r="G1888" s="50"/>
      <c r="H1888" s="53">
        <f t="shared" si="174"/>
        <v>0</v>
      </c>
    </row>
    <row r="1889" spans="2:8" ht="12.75" hidden="1" customHeight="1">
      <c r="B1889" s="46" t="str">
        <f t="shared" si="175"/>
        <v/>
      </c>
      <c r="C1889" s="47" t="str">
        <f t="shared" si="176"/>
        <v/>
      </c>
      <c r="D1889" s="52" t="str">
        <f t="shared" si="177"/>
        <v/>
      </c>
      <c r="E1889" s="53" t="str">
        <f t="shared" si="178"/>
        <v/>
      </c>
      <c r="F1889" s="53" t="str">
        <f t="shared" si="179"/>
        <v/>
      </c>
      <c r="G1889" s="50"/>
      <c r="H1889" s="53">
        <f t="shared" si="174"/>
        <v>0</v>
      </c>
    </row>
    <row r="1890" spans="2:8" ht="12.75" hidden="1" customHeight="1">
      <c r="B1890" s="46" t="str">
        <f t="shared" si="175"/>
        <v/>
      </c>
      <c r="C1890" s="47" t="str">
        <f t="shared" si="176"/>
        <v/>
      </c>
      <c r="D1890" s="52" t="str">
        <f t="shared" si="177"/>
        <v/>
      </c>
      <c r="E1890" s="53" t="str">
        <f t="shared" si="178"/>
        <v/>
      </c>
      <c r="F1890" s="53" t="str">
        <f t="shared" si="179"/>
        <v/>
      </c>
      <c r="G1890" s="50"/>
      <c r="H1890" s="53">
        <f t="shared" si="174"/>
        <v>0</v>
      </c>
    </row>
    <row r="1891" spans="2:8" ht="12.75" hidden="1" customHeight="1">
      <c r="B1891" s="46" t="str">
        <f t="shared" si="175"/>
        <v/>
      </c>
      <c r="C1891" s="47" t="str">
        <f t="shared" si="176"/>
        <v/>
      </c>
      <c r="D1891" s="52" t="str">
        <f t="shared" si="177"/>
        <v/>
      </c>
      <c r="E1891" s="53" t="str">
        <f t="shared" si="178"/>
        <v/>
      </c>
      <c r="F1891" s="53" t="str">
        <f t="shared" si="179"/>
        <v/>
      </c>
      <c r="G1891" s="50"/>
      <c r="H1891" s="53">
        <f t="shared" si="174"/>
        <v>0</v>
      </c>
    </row>
    <row r="1892" spans="2:8" ht="12.75" hidden="1" customHeight="1">
      <c r="B1892" s="46" t="str">
        <f t="shared" si="175"/>
        <v/>
      </c>
      <c r="C1892" s="47" t="str">
        <f t="shared" si="176"/>
        <v/>
      </c>
      <c r="D1892" s="52" t="str">
        <f t="shared" si="177"/>
        <v/>
      </c>
      <c r="E1892" s="53" t="str">
        <f t="shared" si="178"/>
        <v/>
      </c>
      <c r="F1892" s="53" t="str">
        <f t="shared" si="179"/>
        <v/>
      </c>
      <c r="G1892" s="50"/>
      <c r="H1892" s="53">
        <f t="shared" si="174"/>
        <v>0</v>
      </c>
    </row>
    <row r="1893" spans="2:8" ht="12.75" hidden="1" customHeight="1">
      <c r="B1893" s="46" t="str">
        <f t="shared" si="175"/>
        <v/>
      </c>
      <c r="C1893" s="47" t="str">
        <f t="shared" si="176"/>
        <v/>
      </c>
      <c r="D1893" s="52" t="str">
        <f t="shared" si="177"/>
        <v/>
      </c>
      <c r="E1893" s="53" t="str">
        <f t="shared" si="178"/>
        <v/>
      </c>
      <c r="F1893" s="53" t="str">
        <f t="shared" si="179"/>
        <v/>
      </c>
      <c r="G1893" s="50"/>
      <c r="H1893" s="53">
        <f t="shared" si="174"/>
        <v>0</v>
      </c>
    </row>
    <row r="1894" spans="2:8" ht="12.75" hidden="1" customHeight="1">
      <c r="B1894" s="46" t="str">
        <f t="shared" si="175"/>
        <v/>
      </c>
      <c r="C1894" s="47" t="str">
        <f t="shared" si="176"/>
        <v/>
      </c>
      <c r="D1894" s="52" t="str">
        <f t="shared" si="177"/>
        <v/>
      </c>
      <c r="E1894" s="53" t="str">
        <f t="shared" si="178"/>
        <v/>
      </c>
      <c r="F1894" s="53" t="str">
        <f t="shared" si="179"/>
        <v/>
      </c>
      <c r="G1894" s="50"/>
      <c r="H1894" s="53">
        <f t="shared" si="174"/>
        <v>0</v>
      </c>
    </row>
    <row r="1895" spans="2:8" ht="12.75" hidden="1" customHeight="1">
      <c r="B1895" s="46" t="str">
        <f t="shared" si="175"/>
        <v/>
      </c>
      <c r="C1895" s="47" t="str">
        <f t="shared" si="176"/>
        <v/>
      </c>
      <c r="D1895" s="52" t="str">
        <f t="shared" si="177"/>
        <v/>
      </c>
      <c r="E1895" s="53" t="str">
        <f t="shared" si="178"/>
        <v/>
      </c>
      <c r="F1895" s="53" t="str">
        <f t="shared" si="179"/>
        <v/>
      </c>
      <c r="G1895" s="50"/>
      <c r="H1895" s="53">
        <f t="shared" si="174"/>
        <v>0</v>
      </c>
    </row>
    <row r="1896" spans="2:8" ht="12.75" hidden="1" customHeight="1">
      <c r="B1896" s="46" t="str">
        <f t="shared" si="175"/>
        <v/>
      </c>
      <c r="C1896" s="47" t="str">
        <f t="shared" si="176"/>
        <v/>
      </c>
      <c r="D1896" s="52" t="str">
        <f t="shared" si="177"/>
        <v/>
      </c>
      <c r="E1896" s="53" t="str">
        <f t="shared" si="178"/>
        <v/>
      </c>
      <c r="F1896" s="53" t="str">
        <f t="shared" si="179"/>
        <v/>
      </c>
      <c r="G1896" s="50"/>
      <c r="H1896" s="53">
        <f t="shared" si="174"/>
        <v>0</v>
      </c>
    </row>
    <row r="1897" spans="2:8" ht="12.75" hidden="1" customHeight="1">
      <c r="B1897" s="46" t="str">
        <f t="shared" si="175"/>
        <v/>
      </c>
      <c r="C1897" s="47" t="str">
        <f t="shared" si="176"/>
        <v/>
      </c>
      <c r="D1897" s="52" t="str">
        <f t="shared" si="177"/>
        <v/>
      </c>
      <c r="E1897" s="53" t="str">
        <f t="shared" si="178"/>
        <v/>
      </c>
      <c r="F1897" s="53" t="str">
        <f t="shared" si="179"/>
        <v/>
      </c>
      <c r="G1897" s="50"/>
      <c r="H1897" s="53">
        <f t="shared" si="174"/>
        <v>0</v>
      </c>
    </row>
    <row r="1898" spans="2:8" ht="12.75" hidden="1" customHeight="1">
      <c r="B1898" s="46" t="str">
        <f t="shared" si="175"/>
        <v/>
      </c>
      <c r="C1898" s="47" t="str">
        <f t="shared" si="176"/>
        <v/>
      </c>
      <c r="D1898" s="52" t="str">
        <f t="shared" si="177"/>
        <v/>
      </c>
      <c r="E1898" s="53" t="str">
        <f t="shared" si="178"/>
        <v/>
      </c>
      <c r="F1898" s="53" t="str">
        <f t="shared" si="179"/>
        <v/>
      </c>
      <c r="G1898" s="50"/>
      <c r="H1898" s="53">
        <f t="shared" si="174"/>
        <v>0</v>
      </c>
    </row>
    <row r="1899" spans="2:8" ht="12.75" hidden="1" customHeight="1">
      <c r="B1899" s="46" t="str">
        <f t="shared" si="175"/>
        <v/>
      </c>
      <c r="C1899" s="47" t="str">
        <f t="shared" si="176"/>
        <v/>
      </c>
      <c r="D1899" s="52" t="str">
        <f t="shared" si="177"/>
        <v/>
      </c>
      <c r="E1899" s="53" t="str">
        <f t="shared" si="178"/>
        <v/>
      </c>
      <c r="F1899" s="53" t="str">
        <f t="shared" si="179"/>
        <v/>
      </c>
      <c r="G1899" s="50"/>
      <c r="H1899" s="53">
        <f t="shared" si="174"/>
        <v>0</v>
      </c>
    </row>
    <row r="1900" spans="2:8" ht="12.75" hidden="1" customHeight="1">
      <c r="B1900" s="46" t="str">
        <f t="shared" si="175"/>
        <v/>
      </c>
      <c r="C1900" s="47" t="str">
        <f t="shared" si="176"/>
        <v/>
      </c>
      <c r="D1900" s="52" t="str">
        <f t="shared" si="177"/>
        <v/>
      </c>
      <c r="E1900" s="53" t="str">
        <f t="shared" si="178"/>
        <v/>
      </c>
      <c r="F1900" s="53" t="str">
        <f t="shared" si="179"/>
        <v/>
      </c>
      <c r="G1900" s="50"/>
      <c r="H1900" s="53">
        <f t="shared" si="174"/>
        <v>0</v>
      </c>
    </row>
    <row r="1901" spans="2:8" ht="12.75" hidden="1" customHeight="1">
      <c r="B1901" s="46" t="str">
        <f t="shared" si="175"/>
        <v/>
      </c>
      <c r="C1901" s="47" t="str">
        <f t="shared" si="176"/>
        <v/>
      </c>
      <c r="D1901" s="52" t="str">
        <f t="shared" si="177"/>
        <v/>
      </c>
      <c r="E1901" s="53" t="str">
        <f t="shared" si="178"/>
        <v/>
      </c>
      <c r="F1901" s="53" t="str">
        <f t="shared" si="179"/>
        <v/>
      </c>
      <c r="G1901" s="50"/>
      <c r="H1901" s="53">
        <f t="shared" si="174"/>
        <v>0</v>
      </c>
    </row>
    <row r="1902" spans="2:8" ht="12.75" hidden="1" customHeight="1">
      <c r="B1902" s="46" t="str">
        <f t="shared" si="175"/>
        <v/>
      </c>
      <c r="C1902" s="47" t="str">
        <f t="shared" si="176"/>
        <v/>
      </c>
      <c r="D1902" s="52" t="str">
        <f t="shared" si="177"/>
        <v/>
      </c>
      <c r="E1902" s="53" t="str">
        <f t="shared" si="178"/>
        <v/>
      </c>
      <c r="F1902" s="53" t="str">
        <f t="shared" si="179"/>
        <v/>
      </c>
      <c r="G1902" s="50"/>
      <c r="H1902" s="53">
        <f t="shared" si="174"/>
        <v>0</v>
      </c>
    </row>
    <row r="1903" spans="2:8" ht="12.75" hidden="1" customHeight="1">
      <c r="B1903" s="46" t="str">
        <f t="shared" si="175"/>
        <v/>
      </c>
      <c r="C1903" s="47" t="str">
        <f t="shared" si="176"/>
        <v/>
      </c>
      <c r="D1903" s="52" t="str">
        <f t="shared" si="177"/>
        <v/>
      </c>
      <c r="E1903" s="53" t="str">
        <f t="shared" si="178"/>
        <v/>
      </c>
      <c r="F1903" s="53" t="str">
        <f t="shared" si="179"/>
        <v/>
      </c>
      <c r="G1903" s="50"/>
      <c r="H1903" s="53">
        <f t="shared" si="174"/>
        <v>0</v>
      </c>
    </row>
    <row r="1904" spans="2:8" ht="12.75" hidden="1" customHeight="1">
      <c r="B1904" s="46" t="str">
        <f t="shared" si="175"/>
        <v/>
      </c>
      <c r="C1904" s="47" t="str">
        <f t="shared" si="176"/>
        <v/>
      </c>
      <c r="D1904" s="52" t="str">
        <f t="shared" si="177"/>
        <v/>
      </c>
      <c r="E1904" s="53" t="str">
        <f t="shared" si="178"/>
        <v/>
      </c>
      <c r="F1904" s="53" t="str">
        <f t="shared" si="179"/>
        <v/>
      </c>
      <c r="G1904" s="50"/>
      <c r="H1904" s="53">
        <f t="shared" si="174"/>
        <v>0</v>
      </c>
    </row>
    <row r="1905" spans="2:8" ht="12.75" hidden="1" customHeight="1">
      <c r="B1905" s="46" t="str">
        <f t="shared" si="175"/>
        <v/>
      </c>
      <c r="C1905" s="47" t="str">
        <f t="shared" si="176"/>
        <v/>
      </c>
      <c r="D1905" s="52" t="str">
        <f t="shared" si="177"/>
        <v/>
      </c>
      <c r="E1905" s="53" t="str">
        <f t="shared" si="178"/>
        <v/>
      </c>
      <c r="F1905" s="53" t="str">
        <f t="shared" si="179"/>
        <v/>
      </c>
      <c r="G1905" s="50"/>
      <c r="H1905" s="53">
        <f t="shared" si="174"/>
        <v>0</v>
      </c>
    </row>
    <row r="1906" spans="2:8" ht="12.75" hidden="1" customHeight="1">
      <c r="B1906" s="46" t="str">
        <f t="shared" si="175"/>
        <v/>
      </c>
      <c r="C1906" s="47" t="str">
        <f t="shared" si="176"/>
        <v/>
      </c>
      <c r="D1906" s="52" t="str">
        <f t="shared" si="177"/>
        <v/>
      </c>
      <c r="E1906" s="53" t="str">
        <f t="shared" si="178"/>
        <v/>
      </c>
      <c r="F1906" s="53" t="str">
        <f t="shared" si="179"/>
        <v/>
      </c>
      <c r="G1906" s="50"/>
      <c r="H1906" s="53">
        <f t="shared" si="174"/>
        <v>0</v>
      </c>
    </row>
    <row r="1907" spans="2:8" ht="12.75" hidden="1" customHeight="1">
      <c r="B1907" s="46" t="str">
        <f t="shared" si="175"/>
        <v/>
      </c>
      <c r="C1907" s="47" t="str">
        <f t="shared" si="176"/>
        <v/>
      </c>
      <c r="D1907" s="52" t="str">
        <f t="shared" si="177"/>
        <v/>
      </c>
      <c r="E1907" s="53" t="str">
        <f t="shared" si="178"/>
        <v/>
      </c>
      <c r="F1907" s="53" t="str">
        <f t="shared" si="179"/>
        <v/>
      </c>
      <c r="G1907" s="50"/>
      <c r="H1907" s="53">
        <f t="shared" si="174"/>
        <v>0</v>
      </c>
    </row>
    <row r="1908" spans="2:8" ht="12.75" hidden="1" customHeight="1">
      <c r="B1908" s="46" t="str">
        <f t="shared" si="175"/>
        <v/>
      </c>
      <c r="C1908" s="47" t="str">
        <f t="shared" si="176"/>
        <v/>
      </c>
      <c r="D1908" s="52" t="str">
        <f t="shared" si="177"/>
        <v/>
      </c>
      <c r="E1908" s="53" t="str">
        <f t="shared" si="178"/>
        <v/>
      </c>
      <c r="F1908" s="53" t="str">
        <f t="shared" si="179"/>
        <v/>
      </c>
      <c r="G1908" s="50"/>
      <c r="H1908" s="53">
        <f t="shared" si="174"/>
        <v>0</v>
      </c>
    </row>
    <row r="1909" spans="2:8" ht="12.75" hidden="1" customHeight="1">
      <c r="B1909" s="46" t="str">
        <f t="shared" si="175"/>
        <v/>
      </c>
      <c r="C1909" s="47" t="str">
        <f t="shared" si="176"/>
        <v/>
      </c>
      <c r="D1909" s="52" t="str">
        <f t="shared" si="177"/>
        <v/>
      </c>
      <c r="E1909" s="53" t="str">
        <f t="shared" si="178"/>
        <v/>
      </c>
      <c r="F1909" s="53" t="str">
        <f t="shared" si="179"/>
        <v/>
      </c>
      <c r="G1909" s="50"/>
      <c r="H1909" s="53">
        <f t="shared" si="174"/>
        <v>0</v>
      </c>
    </row>
    <row r="1910" spans="2:8" ht="12.75" hidden="1" customHeight="1">
      <c r="B1910" s="46" t="str">
        <f t="shared" si="175"/>
        <v/>
      </c>
      <c r="C1910" s="47" t="str">
        <f t="shared" si="176"/>
        <v/>
      </c>
      <c r="D1910" s="52" t="str">
        <f t="shared" si="177"/>
        <v/>
      </c>
      <c r="E1910" s="53" t="str">
        <f t="shared" si="178"/>
        <v/>
      </c>
      <c r="F1910" s="53" t="str">
        <f t="shared" si="179"/>
        <v/>
      </c>
      <c r="G1910" s="50"/>
      <c r="H1910" s="53">
        <f t="shared" si="174"/>
        <v>0</v>
      </c>
    </row>
    <row r="1911" spans="2:8" ht="12.75" hidden="1" customHeight="1">
      <c r="B1911" s="46" t="str">
        <f t="shared" si="175"/>
        <v/>
      </c>
      <c r="C1911" s="47" t="str">
        <f t="shared" si="176"/>
        <v/>
      </c>
      <c r="D1911" s="52" t="str">
        <f t="shared" si="177"/>
        <v/>
      </c>
      <c r="E1911" s="53" t="str">
        <f t="shared" si="178"/>
        <v/>
      </c>
      <c r="F1911" s="53" t="str">
        <f t="shared" si="179"/>
        <v/>
      </c>
      <c r="G1911" s="50"/>
      <c r="H1911" s="53">
        <f t="shared" si="174"/>
        <v>0</v>
      </c>
    </row>
    <row r="1912" spans="2:8" ht="12.75" hidden="1" customHeight="1">
      <c r="B1912" s="46" t="str">
        <f t="shared" si="175"/>
        <v/>
      </c>
      <c r="C1912" s="47" t="str">
        <f t="shared" si="176"/>
        <v/>
      </c>
      <c r="D1912" s="52" t="str">
        <f t="shared" si="177"/>
        <v/>
      </c>
      <c r="E1912" s="53" t="str">
        <f t="shared" si="178"/>
        <v/>
      </c>
      <c r="F1912" s="53" t="str">
        <f t="shared" si="179"/>
        <v/>
      </c>
      <c r="G1912" s="50"/>
      <c r="H1912" s="53">
        <f t="shared" si="174"/>
        <v>0</v>
      </c>
    </row>
    <row r="1913" spans="2:8" ht="12.75" hidden="1" customHeight="1">
      <c r="B1913" s="46" t="str">
        <f t="shared" si="175"/>
        <v/>
      </c>
      <c r="C1913" s="47" t="str">
        <f t="shared" si="176"/>
        <v/>
      </c>
      <c r="D1913" s="52" t="str">
        <f t="shared" si="177"/>
        <v/>
      </c>
      <c r="E1913" s="53" t="str">
        <f t="shared" si="178"/>
        <v/>
      </c>
      <c r="F1913" s="53" t="str">
        <f t="shared" si="179"/>
        <v/>
      </c>
      <c r="G1913" s="50"/>
      <c r="H1913" s="53">
        <f t="shared" si="174"/>
        <v>0</v>
      </c>
    </row>
    <row r="1914" spans="2:8" ht="12.75" hidden="1" customHeight="1">
      <c r="B1914" s="46" t="str">
        <f t="shared" si="175"/>
        <v/>
      </c>
      <c r="C1914" s="47" t="str">
        <f t="shared" si="176"/>
        <v/>
      </c>
      <c r="D1914" s="52" t="str">
        <f t="shared" si="177"/>
        <v/>
      </c>
      <c r="E1914" s="53" t="str">
        <f t="shared" si="178"/>
        <v/>
      </c>
      <c r="F1914" s="53" t="str">
        <f t="shared" si="179"/>
        <v/>
      </c>
      <c r="G1914" s="50"/>
      <c r="H1914" s="53">
        <f t="shared" si="174"/>
        <v>0</v>
      </c>
    </row>
    <row r="1915" spans="2:8" ht="12.75" hidden="1" customHeight="1">
      <c r="B1915" s="46" t="str">
        <f t="shared" si="175"/>
        <v/>
      </c>
      <c r="C1915" s="47" t="str">
        <f t="shared" si="176"/>
        <v/>
      </c>
      <c r="D1915" s="52" t="str">
        <f t="shared" si="177"/>
        <v/>
      </c>
      <c r="E1915" s="53" t="str">
        <f t="shared" si="178"/>
        <v/>
      </c>
      <c r="F1915" s="53" t="str">
        <f t="shared" si="179"/>
        <v/>
      </c>
      <c r="G1915" s="50"/>
      <c r="H1915" s="53">
        <f t="shared" si="174"/>
        <v>0</v>
      </c>
    </row>
    <row r="1916" spans="2:8" ht="12.75" hidden="1" customHeight="1">
      <c r="B1916" s="46" t="str">
        <f t="shared" si="175"/>
        <v/>
      </c>
      <c r="C1916" s="47" t="str">
        <f t="shared" si="176"/>
        <v/>
      </c>
      <c r="D1916" s="52" t="str">
        <f t="shared" si="177"/>
        <v/>
      </c>
      <c r="E1916" s="53" t="str">
        <f t="shared" si="178"/>
        <v/>
      </c>
      <c r="F1916" s="53" t="str">
        <f t="shared" si="179"/>
        <v/>
      </c>
      <c r="G1916" s="50"/>
      <c r="H1916" s="53">
        <f t="shared" si="174"/>
        <v>0</v>
      </c>
    </row>
    <row r="1917" spans="2:8" ht="12.75" hidden="1" customHeight="1">
      <c r="B1917" s="46" t="str">
        <f t="shared" si="175"/>
        <v/>
      </c>
      <c r="C1917" s="47" t="str">
        <f t="shared" si="176"/>
        <v/>
      </c>
      <c r="D1917" s="52" t="str">
        <f t="shared" si="177"/>
        <v/>
      </c>
      <c r="E1917" s="53" t="str">
        <f t="shared" si="178"/>
        <v/>
      </c>
      <c r="F1917" s="53" t="str">
        <f t="shared" si="179"/>
        <v/>
      </c>
      <c r="G1917" s="50"/>
      <c r="H1917" s="53">
        <f t="shared" si="174"/>
        <v>0</v>
      </c>
    </row>
    <row r="1918" spans="2:8" ht="12.75" hidden="1" customHeight="1">
      <c r="B1918" s="46" t="str">
        <f t="shared" si="175"/>
        <v/>
      </c>
      <c r="C1918" s="47" t="str">
        <f t="shared" si="176"/>
        <v/>
      </c>
      <c r="D1918" s="52" t="str">
        <f t="shared" si="177"/>
        <v/>
      </c>
      <c r="E1918" s="53" t="str">
        <f t="shared" si="178"/>
        <v/>
      </c>
      <c r="F1918" s="53" t="str">
        <f t="shared" si="179"/>
        <v/>
      </c>
      <c r="G1918" s="50"/>
      <c r="H1918" s="53">
        <f t="shared" si="174"/>
        <v>0</v>
      </c>
    </row>
    <row r="1919" spans="2:8" ht="12.75" hidden="1" customHeight="1">
      <c r="B1919" s="46" t="str">
        <f t="shared" si="175"/>
        <v/>
      </c>
      <c r="C1919" s="47" t="str">
        <f t="shared" si="176"/>
        <v/>
      </c>
      <c r="D1919" s="52" t="str">
        <f t="shared" si="177"/>
        <v/>
      </c>
      <c r="E1919" s="53" t="str">
        <f t="shared" si="178"/>
        <v/>
      </c>
      <c r="F1919" s="53" t="str">
        <f t="shared" si="179"/>
        <v/>
      </c>
      <c r="G1919" s="50"/>
      <c r="H1919" s="53">
        <f t="shared" si="174"/>
        <v>0</v>
      </c>
    </row>
    <row r="1920" spans="2:8" ht="12.75" hidden="1" customHeight="1">
      <c r="B1920" s="46" t="str">
        <f t="shared" si="175"/>
        <v/>
      </c>
      <c r="C1920" s="47" t="str">
        <f t="shared" si="176"/>
        <v/>
      </c>
      <c r="D1920" s="52" t="str">
        <f t="shared" si="177"/>
        <v/>
      </c>
      <c r="E1920" s="53" t="str">
        <f t="shared" si="178"/>
        <v/>
      </c>
      <c r="F1920" s="53" t="str">
        <f t="shared" si="179"/>
        <v/>
      </c>
      <c r="G1920" s="50"/>
      <c r="H1920" s="53">
        <f t="shared" si="174"/>
        <v>0</v>
      </c>
    </row>
    <row r="1921" spans="2:8" ht="12.75" hidden="1" customHeight="1">
      <c r="B1921" s="46" t="str">
        <f t="shared" si="175"/>
        <v/>
      </c>
      <c r="C1921" s="47" t="str">
        <f t="shared" si="176"/>
        <v/>
      </c>
      <c r="D1921" s="52" t="str">
        <f t="shared" si="177"/>
        <v/>
      </c>
      <c r="E1921" s="53" t="str">
        <f t="shared" si="178"/>
        <v/>
      </c>
      <c r="F1921" s="53" t="str">
        <f t="shared" si="179"/>
        <v/>
      </c>
      <c r="G1921" s="50"/>
      <c r="H1921" s="53">
        <f t="shared" si="174"/>
        <v>0</v>
      </c>
    </row>
    <row r="1922" spans="2:8" ht="12.75" hidden="1" customHeight="1">
      <c r="B1922" s="46" t="str">
        <f t="shared" si="175"/>
        <v/>
      </c>
      <c r="C1922" s="47" t="str">
        <f t="shared" si="176"/>
        <v/>
      </c>
      <c r="D1922" s="52" t="str">
        <f t="shared" si="177"/>
        <v/>
      </c>
      <c r="E1922" s="53" t="str">
        <f t="shared" si="178"/>
        <v/>
      </c>
      <c r="F1922" s="53" t="str">
        <f t="shared" si="179"/>
        <v/>
      </c>
      <c r="G1922" s="50"/>
      <c r="H1922" s="53">
        <f t="shared" si="174"/>
        <v>0</v>
      </c>
    </row>
    <row r="1923" spans="2:8" ht="12.75" hidden="1" customHeight="1">
      <c r="B1923" s="46" t="str">
        <f t="shared" si="175"/>
        <v/>
      </c>
      <c r="C1923" s="47" t="str">
        <f t="shared" si="176"/>
        <v/>
      </c>
      <c r="D1923" s="52" t="str">
        <f t="shared" si="177"/>
        <v/>
      </c>
      <c r="E1923" s="53" t="str">
        <f t="shared" si="178"/>
        <v/>
      </c>
      <c r="F1923" s="53" t="str">
        <f t="shared" si="179"/>
        <v/>
      </c>
      <c r="G1923" s="50"/>
      <c r="H1923" s="53">
        <f t="shared" si="174"/>
        <v>0</v>
      </c>
    </row>
    <row r="1924" spans="2:8" ht="12.75" hidden="1" customHeight="1">
      <c r="B1924" s="46" t="str">
        <f t="shared" si="175"/>
        <v/>
      </c>
      <c r="C1924" s="47" t="str">
        <f t="shared" si="176"/>
        <v/>
      </c>
      <c r="D1924" s="52" t="str">
        <f t="shared" si="177"/>
        <v/>
      </c>
      <c r="E1924" s="53" t="str">
        <f t="shared" si="178"/>
        <v/>
      </c>
      <c r="F1924" s="53" t="str">
        <f t="shared" si="179"/>
        <v/>
      </c>
      <c r="G1924" s="50"/>
      <c r="H1924" s="53">
        <f t="shared" si="174"/>
        <v>0</v>
      </c>
    </row>
    <row r="1925" spans="2:8" ht="12.75" hidden="1" customHeight="1">
      <c r="B1925" s="46" t="str">
        <f t="shared" si="175"/>
        <v/>
      </c>
      <c r="C1925" s="47" t="str">
        <f t="shared" si="176"/>
        <v/>
      </c>
      <c r="D1925" s="52" t="str">
        <f t="shared" si="177"/>
        <v/>
      </c>
      <c r="E1925" s="53" t="str">
        <f t="shared" si="178"/>
        <v/>
      </c>
      <c r="F1925" s="53" t="str">
        <f t="shared" si="179"/>
        <v/>
      </c>
      <c r="G1925" s="50"/>
      <c r="H1925" s="53">
        <f t="shared" si="174"/>
        <v>0</v>
      </c>
    </row>
    <row r="1926" spans="2:8" ht="12.75" hidden="1" customHeight="1">
      <c r="B1926" s="46" t="str">
        <f t="shared" si="175"/>
        <v/>
      </c>
      <c r="C1926" s="47" t="str">
        <f t="shared" si="176"/>
        <v/>
      </c>
      <c r="D1926" s="52" t="str">
        <f t="shared" si="177"/>
        <v/>
      </c>
      <c r="E1926" s="53" t="str">
        <f t="shared" si="178"/>
        <v/>
      </c>
      <c r="F1926" s="53" t="str">
        <f t="shared" si="179"/>
        <v/>
      </c>
      <c r="G1926" s="50"/>
      <c r="H1926" s="53">
        <f t="shared" si="174"/>
        <v>0</v>
      </c>
    </row>
    <row r="1927" spans="2:8" ht="12.75" hidden="1" customHeight="1">
      <c r="B1927" s="46" t="str">
        <f t="shared" si="175"/>
        <v/>
      </c>
      <c r="C1927" s="47" t="str">
        <f t="shared" si="176"/>
        <v/>
      </c>
      <c r="D1927" s="52" t="str">
        <f t="shared" si="177"/>
        <v/>
      </c>
      <c r="E1927" s="53" t="str">
        <f t="shared" si="178"/>
        <v/>
      </c>
      <c r="F1927" s="53" t="str">
        <f t="shared" si="179"/>
        <v/>
      </c>
      <c r="G1927" s="50"/>
      <c r="H1927" s="53">
        <f t="shared" si="174"/>
        <v>0</v>
      </c>
    </row>
    <row r="1928" spans="2:8" ht="12.75" hidden="1" customHeight="1">
      <c r="B1928" s="46" t="str">
        <f t="shared" si="175"/>
        <v/>
      </c>
      <c r="C1928" s="47" t="str">
        <f t="shared" si="176"/>
        <v/>
      </c>
      <c r="D1928" s="52" t="str">
        <f t="shared" si="177"/>
        <v/>
      </c>
      <c r="E1928" s="53" t="str">
        <f t="shared" si="178"/>
        <v/>
      </c>
      <c r="F1928" s="53" t="str">
        <f t="shared" si="179"/>
        <v/>
      </c>
      <c r="G1928" s="50"/>
      <c r="H1928" s="53">
        <f t="shared" si="174"/>
        <v>0</v>
      </c>
    </row>
    <row r="1929" spans="2:8" ht="12.75" hidden="1" customHeight="1">
      <c r="B1929" s="46" t="str">
        <f t="shared" si="175"/>
        <v/>
      </c>
      <c r="C1929" s="47" t="str">
        <f t="shared" si="176"/>
        <v/>
      </c>
      <c r="D1929" s="52" t="str">
        <f t="shared" si="177"/>
        <v/>
      </c>
      <c r="E1929" s="53" t="str">
        <f t="shared" si="178"/>
        <v/>
      </c>
      <c r="F1929" s="53" t="str">
        <f t="shared" si="179"/>
        <v/>
      </c>
      <c r="G1929" s="50"/>
      <c r="H1929" s="53">
        <f t="shared" si="174"/>
        <v>0</v>
      </c>
    </row>
    <row r="1930" spans="2:8" ht="12.75" hidden="1" customHeight="1">
      <c r="B1930" s="46" t="str">
        <f t="shared" si="175"/>
        <v/>
      </c>
      <c r="C1930" s="47" t="str">
        <f t="shared" si="176"/>
        <v/>
      </c>
      <c r="D1930" s="52" t="str">
        <f t="shared" si="177"/>
        <v/>
      </c>
      <c r="E1930" s="53" t="str">
        <f t="shared" si="178"/>
        <v/>
      </c>
      <c r="F1930" s="53" t="str">
        <f t="shared" si="179"/>
        <v/>
      </c>
      <c r="G1930" s="50"/>
      <c r="H1930" s="53">
        <f t="shared" si="174"/>
        <v>0</v>
      </c>
    </row>
    <row r="1931" spans="2:8" ht="12.75" hidden="1" customHeight="1">
      <c r="B1931" s="46" t="str">
        <f t="shared" si="175"/>
        <v/>
      </c>
      <c r="C1931" s="47" t="str">
        <f t="shared" si="176"/>
        <v/>
      </c>
      <c r="D1931" s="52" t="str">
        <f t="shared" si="177"/>
        <v/>
      </c>
      <c r="E1931" s="53" t="str">
        <f t="shared" si="178"/>
        <v/>
      </c>
      <c r="F1931" s="53" t="str">
        <f t="shared" si="179"/>
        <v/>
      </c>
      <c r="G1931" s="50"/>
      <c r="H1931" s="53">
        <f t="shared" si="174"/>
        <v>0</v>
      </c>
    </row>
    <row r="1932" spans="2:8" ht="12.75" hidden="1" customHeight="1">
      <c r="B1932" s="46" t="str">
        <f t="shared" si="175"/>
        <v/>
      </c>
      <c r="C1932" s="47" t="str">
        <f t="shared" si="176"/>
        <v/>
      </c>
      <c r="D1932" s="52" t="str">
        <f t="shared" si="177"/>
        <v/>
      </c>
      <c r="E1932" s="53" t="str">
        <f t="shared" si="178"/>
        <v/>
      </c>
      <c r="F1932" s="53" t="str">
        <f t="shared" si="179"/>
        <v/>
      </c>
      <c r="G1932" s="50"/>
      <c r="H1932" s="53">
        <f t="shared" si="174"/>
        <v>0</v>
      </c>
    </row>
    <row r="1933" spans="2:8" ht="12.75" hidden="1" customHeight="1">
      <c r="B1933" s="46" t="str">
        <f t="shared" si="175"/>
        <v/>
      </c>
      <c r="C1933" s="47" t="str">
        <f t="shared" si="176"/>
        <v/>
      </c>
      <c r="D1933" s="52" t="str">
        <f t="shared" si="177"/>
        <v/>
      </c>
      <c r="E1933" s="53" t="str">
        <f t="shared" si="178"/>
        <v/>
      </c>
      <c r="F1933" s="53" t="str">
        <f t="shared" si="179"/>
        <v/>
      </c>
      <c r="G1933" s="50"/>
      <c r="H1933" s="53">
        <f t="shared" si="174"/>
        <v>0</v>
      </c>
    </row>
    <row r="1934" spans="2:8" ht="12.75" hidden="1" customHeight="1">
      <c r="B1934" s="46" t="str">
        <f t="shared" si="175"/>
        <v/>
      </c>
      <c r="C1934" s="47" t="str">
        <f t="shared" si="176"/>
        <v/>
      </c>
      <c r="D1934" s="52" t="str">
        <f t="shared" si="177"/>
        <v/>
      </c>
      <c r="E1934" s="53" t="str">
        <f t="shared" si="178"/>
        <v/>
      </c>
      <c r="F1934" s="53" t="str">
        <f t="shared" si="179"/>
        <v/>
      </c>
      <c r="G1934" s="50"/>
      <c r="H1934" s="53">
        <f t="shared" si="174"/>
        <v>0</v>
      </c>
    </row>
    <row r="1935" spans="2:8" ht="12.75" hidden="1" customHeight="1">
      <c r="B1935" s="46" t="str">
        <f t="shared" si="175"/>
        <v/>
      </c>
      <c r="C1935" s="47" t="str">
        <f t="shared" si="176"/>
        <v/>
      </c>
      <c r="D1935" s="52" t="str">
        <f t="shared" si="177"/>
        <v/>
      </c>
      <c r="E1935" s="53" t="str">
        <f t="shared" si="178"/>
        <v/>
      </c>
      <c r="F1935" s="53" t="str">
        <f t="shared" si="179"/>
        <v/>
      </c>
      <c r="G1935" s="50"/>
      <c r="H1935" s="53">
        <f t="shared" si="174"/>
        <v>0</v>
      </c>
    </row>
    <row r="1936" spans="2:8" ht="12.75" hidden="1" customHeight="1">
      <c r="B1936" s="46" t="str">
        <f t="shared" si="175"/>
        <v/>
      </c>
      <c r="C1936" s="47" t="str">
        <f t="shared" si="176"/>
        <v/>
      </c>
      <c r="D1936" s="52" t="str">
        <f t="shared" si="177"/>
        <v/>
      </c>
      <c r="E1936" s="53" t="str">
        <f t="shared" si="178"/>
        <v/>
      </c>
      <c r="F1936" s="53" t="str">
        <f t="shared" si="179"/>
        <v/>
      </c>
      <c r="G1936" s="50"/>
      <c r="H1936" s="53">
        <f t="shared" si="174"/>
        <v>0</v>
      </c>
    </row>
    <row r="1937" spans="2:8" ht="12.75" hidden="1" customHeight="1">
      <c r="B1937" s="46" t="str">
        <f t="shared" si="175"/>
        <v/>
      </c>
      <c r="C1937" s="47" t="str">
        <f t="shared" si="176"/>
        <v/>
      </c>
      <c r="D1937" s="52" t="str">
        <f t="shared" si="177"/>
        <v/>
      </c>
      <c r="E1937" s="53" t="str">
        <f t="shared" si="178"/>
        <v/>
      </c>
      <c r="F1937" s="53" t="str">
        <f t="shared" si="179"/>
        <v/>
      </c>
      <c r="G1937" s="50"/>
      <c r="H1937" s="53">
        <f t="shared" si="174"/>
        <v>0</v>
      </c>
    </row>
    <row r="1938" spans="2:8" ht="12.75" hidden="1" customHeight="1">
      <c r="B1938" s="46" t="str">
        <f t="shared" si="175"/>
        <v/>
      </c>
      <c r="C1938" s="47" t="str">
        <f t="shared" si="176"/>
        <v/>
      </c>
      <c r="D1938" s="52" t="str">
        <f t="shared" si="177"/>
        <v/>
      </c>
      <c r="E1938" s="53" t="str">
        <f t="shared" si="178"/>
        <v/>
      </c>
      <c r="F1938" s="53" t="str">
        <f t="shared" si="179"/>
        <v/>
      </c>
      <c r="G1938" s="50"/>
      <c r="H1938" s="53">
        <f t="shared" si="174"/>
        <v>0</v>
      </c>
    </row>
    <row r="1939" spans="2:8" ht="12.75" hidden="1" customHeight="1">
      <c r="B1939" s="46" t="str">
        <f t="shared" si="175"/>
        <v/>
      </c>
      <c r="C1939" s="47" t="str">
        <f t="shared" si="176"/>
        <v/>
      </c>
      <c r="D1939" s="52" t="str">
        <f t="shared" si="177"/>
        <v/>
      </c>
      <c r="E1939" s="53" t="str">
        <f t="shared" si="178"/>
        <v/>
      </c>
      <c r="F1939" s="53" t="str">
        <f t="shared" si="179"/>
        <v/>
      </c>
      <c r="G1939" s="50"/>
      <c r="H1939" s="53">
        <f t="shared" si="174"/>
        <v>0</v>
      </c>
    </row>
    <row r="1940" spans="2:8" ht="12.75" hidden="1" customHeight="1">
      <c r="B1940" s="46" t="str">
        <f t="shared" si="175"/>
        <v/>
      </c>
      <c r="C1940" s="47" t="str">
        <f t="shared" si="176"/>
        <v/>
      </c>
      <c r="D1940" s="52" t="str">
        <f t="shared" si="177"/>
        <v/>
      </c>
      <c r="E1940" s="53" t="str">
        <f t="shared" si="178"/>
        <v/>
      </c>
      <c r="F1940" s="53" t="str">
        <f t="shared" si="179"/>
        <v/>
      </c>
      <c r="G1940" s="50"/>
      <c r="H1940" s="53">
        <f t="shared" si="174"/>
        <v>0</v>
      </c>
    </row>
    <row r="1941" spans="2:8" ht="12.75" hidden="1" customHeight="1">
      <c r="B1941" s="46" t="str">
        <f t="shared" si="175"/>
        <v/>
      </c>
      <c r="C1941" s="47" t="str">
        <f t="shared" si="176"/>
        <v/>
      </c>
      <c r="D1941" s="52" t="str">
        <f t="shared" si="177"/>
        <v/>
      </c>
      <c r="E1941" s="53" t="str">
        <f t="shared" si="178"/>
        <v/>
      </c>
      <c r="F1941" s="53" t="str">
        <f t="shared" si="179"/>
        <v/>
      </c>
      <c r="G1941" s="50"/>
      <c r="H1941" s="53">
        <f t="shared" si="174"/>
        <v>0</v>
      </c>
    </row>
    <row r="1942" spans="2:8" ht="12.75" hidden="1" customHeight="1">
      <c r="B1942" s="46" t="str">
        <f t="shared" si="175"/>
        <v/>
      </c>
      <c r="C1942" s="47" t="str">
        <f t="shared" si="176"/>
        <v/>
      </c>
      <c r="D1942" s="52" t="str">
        <f t="shared" si="177"/>
        <v/>
      </c>
      <c r="E1942" s="53" t="str">
        <f t="shared" si="178"/>
        <v/>
      </c>
      <c r="F1942" s="53" t="str">
        <f t="shared" si="179"/>
        <v/>
      </c>
      <c r="G1942" s="50"/>
      <c r="H1942" s="53">
        <f t="shared" si="174"/>
        <v>0</v>
      </c>
    </row>
    <row r="1943" spans="2:8" ht="12.75" hidden="1" customHeight="1">
      <c r="B1943" s="46" t="str">
        <f t="shared" si="175"/>
        <v/>
      </c>
      <c r="C1943" s="47" t="str">
        <f t="shared" si="176"/>
        <v/>
      </c>
      <c r="D1943" s="52" t="str">
        <f t="shared" si="177"/>
        <v/>
      </c>
      <c r="E1943" s="53" t="str">
        <f t="shared" si="178"/>
        <v/>
      </c>
      <c r="F1943" s="53" t="str">
        <f t="shared" si="179"/>
        <v/>
      </c>
      <c r="G1943" s="50"/>
      <c r="H1943" s="53">
        <f t="shared" si="174"/>
        <v>0</v>
      </c>
    </row>
    <row r="1944" spans="2:8" ht="12.75" hidden="1" customHeight="1">
      <c r="B1944" s="46" t="str">
        <f t="shared" si="175"/>
        <v/>
      </c>
      <c r="C1944" s="47" t="str">
        <f t="shared" si="176"/>
        <v/>
      </c>
      <c r="D1944" s="52" t="str">
        <f t="shared" si="177"/>
        <v/>
      </c>
      <c r="E1944" s="53" t="str">
        <f t="shared" si="178"/>
        <v/>
      </c>
      <c r="F1944" s="53" t="str">
        <f t="shared" si="179"/>
        <v/>
      </c>
      <c r="G1944" s="50"/>
      <c r="H1944" s="53">
        <f t="shared" si="174"/>
        <v>0</v>
      </c>
    </row>
    <row r="1945" spans="2:8" ht="12.75" hidden="1" customHeight="1">
      <c r="B1945" s="46" t="str">
        <f t="shared" si="175"/>
        <v/>
      </c>
      <c r="C1945" s="47" t="str">
        <f t="shared" si="176"/>
        <v/>
      </c>
      <c r="D1945" s="52" t="str">
        <f t="shared" si="177"/>
        <v/>
      </c>
      <c r="E1945" s="53" t="str">
        <f t="shared" si="178"/>
        <v/>
      </c>
      <c r="F1945" s="53" t="str">
        <f t="shared" si="179"/>
        <v/>
      </c>
      <c r="G1945" s="50"/>
      <c r="H1945" s="53">
        <f t="shared" ref="H1945:H2008" si="180">IF(B1945="",0,ROUND(H1944-E1945-G1945,2))</f>
        <v>0</v>
      </c>
    </row>
    <row r="1946" spans="2:8" ht="12.75" hidden="1" customHeight="1">
      <c r="B1946" s="46" t="str">
        <f t="shared" ref="B1946:B2009" si="181">IF(B1945&lt;$D$16,IF(H1945&gt;0,B1945+1,""),"")</f>
        <v/>
      </c>
      <c r="C1946" s="47" t="str">
        <f t="shared" ref="C1946:C2009" si="182">IF(B1946="","",IF(B1946&lt;=$D$16,IF(payments_per_year=26,DATE(YEAR(start_date),MONTH(start_date),DAY(start_date)+14*B1946),IF(payments_per_year=52,DATE(YEAR(start_date),MONTH(start_date),DAY(start_date)+7*B1946),DATE(YEAR(start_date),MONTH(start_date)+B1946*12/$D$11,DAY(start_date)))),""))</f>
        <v/>
      </c>
      <c r="D1946" s="52" t="str">
        <f t="shared" ref="D1946:D2009" si="183">IF(C1946="","",IF($D$15+F1946&gt;H1945,ROUND(H1945+F1946,2),$D$15))</f>
        <v/>
      </c>
      <c r="E1946" s="53" t="str">
        <f t="shared" ref="E1946:E2009" si="184">IF(C1946="","",D1946-F1946)</f>
        <v/>
      </c>
      <c r="F1946" s="53" t="str">
        <f t="shared" ref="F1946:F2009" si="185">IF(C1946="","",ROUND(H1945*$D$9/payments_per_year,2))</f>
        <v/>
      </c>
      <c r="G1946" s="50"/>
      <c r="H1946" s="53">
        <f t="shared" si="180"/>
        <v>0</v>
      </c>
    </row>
    <row r="1947" spans="2:8" ht="12.75" hidden="1" customHeight="1">
      <c r="B1947" s="46" t="str">
        <f t="shared" si="181"/>
        <v/>
      </c>
      <c r="C1947" s="47" t="str">
        <f t="shared" si="182"/>
        <v/>
      </c>
      <c r="D1947" s="52" t="str">
        <f t="shared" si="183"/>
        <v/>
      </c>
      <c r="E1947" s="53" t="str">
        <f t="shared" si="184"/>
        <v/>
      </c>
      <c r="F1947" s="53" t="str">
        <f t="shared" si="185"/>
        <v/>
      </c>
      <c r="G1947" s="50"/>
      <c r="H1947" s="53">
        <f t="shared" si="180"/>
        <v>0</v>
      </c>
    </row>
    <row r="1948" spans="2:8" ht="12.75" hidden="1" customHeight="1">
      <c r="B1948" s="46" t="str">
        <f t="shared" si="181"/>
        <v/>
      </c>
      <c r="C1948" s="47" t="str">
        <f t="shared" si="182"/>
        <v/>
      </c>
      <c r="D1948" s="52" t="str">
        <f t="shared" si="183"/>
        <v/>
      </c>
      <c r="E1948" s="53" t="str">
        <f t="shared" si="184"/>
        <v/>
      </c>
      <c r="F1948" s="53" t="str">
        <f t="shared" si="185"/>
        <v/>
      </c>
      <c r="G1948" s="50"/>
      <c r="H1948" s="53">
        <f t="shared" si="180"/>
        <v>0</v>
      </c>
    </row>
    <row r="1949" spans="2:8" ht="12.75" hidden="1" customHeight="1">
      <c r="B1949" s="46" t="str">
        <f t="shared" si="181"/>
        <v/>
      </c>
      <c r="C1949" s="47" t="str">
        <f t="shared" si="182"/>
        <v/>
      </c>
      <c r="D1949" s="52" t="str">
        <f t="shared" si="183"/>
        <v/>
      </c>
      <c r="E1949" s="53" t="str">
        <f t="shared" si="184"/>
        <v/>
      </c>
      <c r="F1949" s="53" t="str">
        <f t="shared" si="185"/>
        <v/>
      </c>
      <c r="G1949" s="50"/>
      <c r="H1949" s="53">
        <f t="shared" si="180"/>
        <v>0</v>
      </c>
    </row>
    <row r="1950" spans="2:8" ht="12.75" hidden="1" customHeight="1">
      <c r="B1950" s="46" t="str">
        <f t="shared" si="181"/>
        <v/>
      </c>
      <c r="C1950" s="47" t="str">
        <f t="shared" si="182"/>
        <v/>
      </c>
      <c r="D1950" s="52" t="str">
        <f t="shared" si="183"/>
        <v/>
      </c>
      <c r="E1950" s="53" t="str">
        <f t="shared" si="184"/>
        <v/>
      </c>
      <c r="F1950" s="53" t="str">
        <f t="shared" si="185"/>
        <v/>
      </c>
      <c r="G1950" s="50"/>
      <c r="H1950" s="53">
        <f t="shared" si="180"/>
        <v>0</v>
      </c>
    </row>
    <row r="1951" spans="2:8" ht="12.75" hidden="1" customHeight="1">
      <c r="B1951" s="46" t="str">
        <f t="shared" si="181"/>
        <v/>
      </c>
      <c r="C1951" s="47" t="str">
        <f t="shared" si="182"/>
        <v/>
      </c>
      <c r="D1951" s="52" t="str">
        <f t="shared" si="183"/>
        <v/>
      </c>
      <c r="E1951" s="53" t="str">
        <f t="shared" si="184"/>
        <v/>
      </c>
      <c r="F1951" s="53" t="str">
        <f t="shared" si="185"/>
        <v/>
      </c>
      <c r="G1951" s="50"/>
      <c r="H1951" s="53">
        <f t="shared" si="180"/>
        <v>0</v>
      </c>
    </row>
    <row r="1952" spans="2:8" ht="12.75" hidden="1" customHeight="1">
      <c r="B1952" s="46" t="str">
        <f t="shared" si="181"/>
        <v/>
      </c>
      <c r="C1952" s="47" t="str">
        <f t="shared" si="182"/>
        <v/>
      </c>
      <c r="D1952" s="52" t="str">
        <f t="shared" si="183"/>
        <v/>
      </c>
      <c r="E1952" s="53" t="str">
        <f t="shared" si="184"/>
        <v/>
      </c>
      <c r="F1952" s="53" t="str">
        <f t="shared" si="185"/>
        <v/>
      </c>
      <c r="G1952" s="50"/>
      <c r="H1952" s="53">
        <f t="shared" si="180"/>
        <v>0</v>
      </c>
    </row>
    <row r="1953" spans="2:8" ht="12.75" hidden="1" customHeight="1">
      <c r="B1953" s="46" t="str">
        <f t="shared" si="181"/>
        <v/>
      </c>
      <c r="C1953" s="47" t="str">
        <f t="shared" si="182"/>
        <v/>
      </c>
      <c r="D1953" s="52" t="str">
        <f t="shared" si="183"/>
        <v/>
      </c>
      <c r="E1953" s="53" t="str">
        <f t="shared" si="184"/>
        <v/>
      </c>
      <c r="F1953" s="53" t="str">
        <f t="shared" si="185"/>
        <v/>
      </c>
      <c r="G1953" s="50"/>
      <c r="H1953" s="53">
        <f t="shared" si="180"/>
        <v>0</v>
      </c>
    </row>
    <row r="1954" spans="2:8" ht="12.75" hidden="1" customHeight="1">
      <c r="B1954" s="46" t="str">
        <f t="shared" si="181"/>
        <v/>
      </c>
      <c r="C1954" s="47" t="str">
        <f t="shared" si="182"/>
        <v/>
      </c>
      <c r="D1954" s="52" t="str">
        <f t="shared" si="183"/>
        <v/>
      </c>
      <c r="E1954" s="53" t="str">
        <f t="shared" si="184"/>
        <v/>
      </c>
      <c r="F1954" s="53" t="str">
        <f t="shared" si="185"/>
        <v/>
      </c>
      <c r="G1954" s="50"/>
      <c r="H1954" s="53">
        <f t="shared" si="180"/>
        <v>0</v>
      </c>
    </row>
    <row r="1955" spans="2:8" ht="12.75" hidden="1" customHeight="1">
      <c r="B1955" s="46" t="str">
        <f t="shared" si="181"/>
        <v/>
      </c>
      <c r="C1955" s="47" t="str">
        <f t="shared" si="182"/>
        <v/>
      </c>
      <c r="D1955" s="52" t="str">
        <f t="shared" si="183"/>
        <v/>
      </c>
      <c r="E1955" s="53" t="str">
        <f t="shared" si="184"/>
        <v/>
      </c>
      <c r="F1955" s="53" t="str">
        <f t="shared" si="185"/>
        <v/>
      </c>
      <c r="G1955" s="50"/>
      <c r="H1955" s="53">
        <f t="shared" si="180"/>
        <v>0</v>
      </c>
    </row>
    <row r="1956" spans="2:8" ht="12.75" hidden="1" customHeight="1">
      <c r="B1956" s="46" t="str">
        <f t="shared" si="181"/>
        <v/>
      </c>
      <c r="C1956" s="47" t="str">
        <f t="shared" si="182"/>
        <v/>
      </c>
      <c r="D1956" s="52" t="str">
        <f t="shared" si="183"/>
        <v/>
      </c>
      <c r="E1956" s="53" t="str">
        <f t="shared" si="184"/>
        <v/>
      </c>
      <c r="F1956" s="53" t="str">
        <f t="shared" si="185"/>
        <v/>
      </c>
      <c r="G1956" s="50"/>
      <c r="H1956" s="53">
        <f t="shared" si="180"/>
        <v>0</v>
      </c>
    </row>
    <row r="1957" spans="2:8" ht="12.75" hidden="1" customHeight="1">
      <c r="B1957" s="46" t="str">
        <f t="shared" si="181"/>
        <v/>
      </c>
      <c r="C1957" s="47" t="str">
        <f t="shared" si="182"/>
        <v/>
      </c>
      <c r="D1957" s="52" t="str">
        <f t="shared" si="183"/>
        <v/>
      </c>
      <c r="E1957" s="53" t="str">
        <f t="shared" si="184"/>
        <v/>
      </c>
      <c r="F1957" s="53" t="str">
        <f t="shared" si="185"/>
        <v/>
      </c>
      <c r="G1957" s="50"/>
      <c r="H1957" s="53">
        <f t="shared" si="180"/>
        <v>0</v>
      </c>
    </row>
    <row r="1958" spans="2:8" ht="12.75" hidden="1" customHeight="1">
      <c r="B1958" s="46" t="str">
        <f t="shared" si="181"/>
        <v/>
      </c>
      <c r="C1958" s="47" t="str">
        <f t="shared" si="182"/>
        <v/>
      </c>
      <c r="D1958" s="52" t="str">
        <f t="shared" si="183"/>
        <v/>
      </c>
      <c r="E1958" s="53" t="str">
        <f t="shared" si="184"/>
        <v/>
      </c>
      <c r="F1958" s="53" t="str">
        <f t="shared" si="185"/>
        <v/>
      </c>
      <c r="G1958" s="50"/>
      <c r="H1958" s="53">
        <f t="shared" si="180"/>
        <v>0</v>
      </c>
    </row>
    <row r="1959" spans="2:8" ht="12.75" hidden="1" customHeight="1">
      <c r="B1959" s="46" t="str">
        <f t="shared" si="181"/>
        <v/>
      </c>
      <c r="C1959" s="47" t="str">
        <f t="shared" si="182"/>
        <v/>
      </c>
      <c r="D1959" s="52" t="str">
        <f t="shared" si="183"/>
        <v/>
      </c>
      <c r="E1959" s="53" t="str">
        <f t="shared" si="184"/>
        <v/>
      </c>
      <c r="F1959" s="53" t="str">
        <f t="shared" si="185"/>
        <v/>
      </c>
      <c r="G1959" s="50"/>
      <c r="H1959" s="53">
        <f t="shared" si="180"/>
        <v>0</v>
      </c>
    </row>
    <row r="1960" spans="2:8" ht="12.75" hidden="1" customHeight="1">
      <c r="B1960" s="46" t="str">
        <f t="shared" si="181"/>
        <v/>
      </c>
      <c r="C1960" s="47" t="str">
        <f t="shared" si="182"/>
        <v/>
      </c>
      <c r="D1960" s="52" t="str">
        <f t="shared" si="183"/>
        <v/>
      </c>
      <c r="E1960" s="53" t="str">
        <f t="shared" si="184"/>
        <v/>
      </c>
      <c r="F1960" s="53" t="str">
        <f t="shared" si="185"/>
        <v/>
      </c>
      <c r="G1960" s="50"/>
      <c r="H1960" s="53">
        <f t="shared" si="180"/>
        <v>0</v>
      </c>
    </row>
    <row r="1961" spans="2:8" ht="12.75" hidden="1" customHeight="1">
      <c r="B1961" s="46" t="str">
        <f t="shared" si="181"/>
        <v/>
      </c>
      <c r="C1961" s="47" t="str">
        <f t="shared" si="182"/>
        <v/>
      </c>
      <c r="D1961" s="52" t="str">
        <f t="shared" si="183"/>
        <v/>
      </c>
      <c r="E1961" s="53" t="str">
        <f t="shared" si="184"/>
        <v/>
      </c>
      <c r="F1961" s="53" t="str">
        <f t="shared" si="185"/>
        <v/>
      </c>
      <c r="G1961" s="50"/>
      <c r="H1961" s="53">
        <f t="shared" si="180"/>
        <v>0</v>
      </c>
    </row>
    <row r="1962" spans="2:8" ht="12.75" hidden="1" customHeight="1">
      <c r="B1962" s="46" t="str">
        <f t="shared" si="181"/>
        <v/>
      </c>
      <c r="C1962" s="47" t="str">
        <f t="shared" si="182"/>
        <v/>
      </c>
      <c r="D1962" s="52" t="str">
        <f t="shared" si="183"/>
        <v/>
      </c>
      <c r="E1962" s="53" t="str">
        <f t="shared" si="184"/>
        <v/>
      </c>
      <c r="F1962" s="53" t="str">
        <f t="shared" si="185"/>
        <v/>
      </c>
      <c r="G1962" s="50"/>
      <c r="H1962" s="53">
        <f t="shared" si="180"/>
        <v>0</v>
      </c>
    </row>
    <row r="1963" spans="2:8" ht="12.75" hidden="1" customHeight="1">
      <c r="B1963" s="46" t="str">
        <f t="shared" si="181"/>
        <v/>
      </c>
      <c r="C1963" s="47" t="str">
        <f t="shared" si="182"/>
        <v/>
      </c>
      <c r="D1963" s="52" t="str">
        <f t="shared" si="183"/>
        <v/>
      </c>
      <c r="E1963" s="53" t="str">
        <f t="shared" si="184"/>
        <v/>
      </c>
      <c r="F1963" s="53" t="str">
        <f t="shared" si="185"/>
        <v/>
      </c>
      <c r="G1963" s="50"/>
      <c r="H1963" s="53">
        <f t="shared" si="180"/>
        <v>0</v>
      </c>
    </row>
    <row r="1964" spans="2:8" ht="12.75" hidden="1" customHeight="1">
      <c r="B1964" s="46" t="str">
        <f t="shared" si="181"/>
        <v/>
      </c>
      <c r="C1964" s="47" t="str">
        <f t="shared" si="182"/>
        <v/>
      </c>
      <c r="D1964" s="52" t="str">
        <f t="shared" si="183"/>
        <v/>
      </c>
      <c r="E1964" s="53" t="str">
        <f t="shared" si="184"/>
        <v/>
      </c>
      <c r="F1964" s="53" t="str">
        <f t="shared" si="185"/>
        <v/>
      </c>
      <c r="G1964" s="50"/>
      <c r="H1964" s="53">
        <f t="shared" si="180"/>
        <v>0</v>
      </c>
    </row>
    <row r="1965" spans="2:8" ht="12.75" hidden="1" customHeight="1">
      <c r="B1965" s="46" t="str">
        <f t="shared" si="181"/>
        <v/>
      </c>
      <c r="C1965" s="47" t="str">
        <f t="shared" si="182"/>
        <v/>
      </c>
      <c r="D1965" s="52" t="str">
        <f t="shared" si="183"/>
        <v/>
      </c>
      <c r="E1965" s="53" t="str">
        <f t="shared" si="184"/>
        <v/>
      </c>
      <c r="F1965" s="53" t="str">
        <f t="shared" si="185"/>
        <v/>
      </c>
      <c r="G1965" s="50"/>
      <c r="H1965" s="53">
        <f t="shared" si="180"/>
        <v>0</v>
      </c>
    </row>
    <row r="1966" spans="2:8" ht="12.75" hidden="1" customHeight="1">
      <c r="B1966" s="46" t="str">
        <f t="shared" si="181"/>
        <v/>
      </c>
      <c r="C1966" s="47" t="str">
        <f t="shared" si="182"/>
        <v/>
      </c>
      <c r="D1966" s="52" t="str">
        <f t="shared" si="183"/>
        <v/>
      </c>
      <c r="E1966" s="53" t="str">
        <f t="shared" si="184"/>
        <v/>
      </c>
      <c r="F1966" s="53" t="str">
        <f t="shared" si="185"/>
        <v/>
      </c>
      <c r="G1966" s="50"/>
      <c r="H1966" s="53">
        <f t="shared" si="180"/>
        <v>0</v>
      </c>
    </row>
    <row r="1967" spans="2:8" ht="12.75" hidden="1" customHeight="1">
      <c r="B1967" s="46" t="str">
        <f t="shared" si="181"/>
        <v/>
      </c>
      <c r="C1967" s="47" t="str">
        <f t="shared" si="182"/>
        <v/>
      </c>
      <c r="D1967" s="52" t="str">
        <f t="shared" si="183"/>
        <v/>
      </c>
      <c r="E1967" s="53" t="str">
        <f t="shared" si="184"/>
        <v/>
      </c>
      <c r="F1967" s="53" t="str">
        <f t="shared" si="185"/>
        <v/>
      </c>
      <c r="G1967" s="50"/>
      <c r="H1967" s="53">
        <f t="shared" si="180"/>
        <v>0</v>
      </c>
    </row>
    <row r="1968" spans="2:8" ht="12.75" hidden="1" customHeight="1">
      <c r="B1968" s="46" t="str">
        <f t="shared" si="181"/>
        <v/>
      </c>
      <c r="C1968" s="47" t="str">
        <f t="shared" si="182"/>
        <v/>
      </c>
      <c r="D1968" s="52" t="str">
        <f t="shared" si="183"/>
        <v/>
      </c>
      <c r="E1968" s="53" t="str">
        <f t="shared" si="184"/>
        <v/>
      </c>
      <c r="F1968" s="53" t="str">
        <f t="shared" si="185"/>
        <v/>
      </c>
      <c r="G1968" s="50"/>
      <c r="H1968" s="53">
        <f t="shared" si="180"/>
        <v>0</v>
      </c>
    </row>
    <row r="1969" spans="2:8" ht="12.75" hidden="1" customHeight="1">
      <c r="B1969" s="46" t="str">
        <f t="shared" si="181"/>
        <v/>
      </c>
      <c r="C1969" s="47" t="str">
        <f t="shared" si="182"/>
        <v/>
      </c>
      <c r="D1969" s="52" t="str">
        <f t="shared" si="183"/>
        <v/>
      </c>
      <c r="E1969" s="53" t="str">
        <f t="shared" si="184"/>
        <v/>
      </c>
      <c r="F1969" s="53" t="str">
        <f t="shared" si="185"/>
        <v/>
      </c>
      <c r="G1969" s="50"/>
      <c r="H1969" s="53">
        <f t="shared" si="180"/>
        <v>0</v>
      </c>
    </row>
    <row r="1970" spans="2:8" ht="12.75" hidden="1" customHeight="1">
      <c r="B1970" s="46" t="str">
        <f t="shared" si="181"/>
        <v/>
      </c>
      <c r="C1970" s="47" t="str">
        <f t="shared" si="182"/>
        <v/>
      </c>
      <c r="D1970" s="52" t="str">
        <f t="shared" si="183"/>
        <v/>
      </c>
      <c r="E1970" s="53" t="str">
        <f t="shared" si="184"/>
        <v/>
      </c>
      <c r="F1970" s="53" t="str">
        <f t="shared" si="185"/>
        <v/>
      </c>
      <c r="G1970" s="50"/>
      <c r="H1970" s="53">
        <f t="shared" si="180"/>
        <v>0</v>
      </c>
    </row>
    <row r="1971" spans="2:8" ht="12.75" hidden="1" customHeight="1">
      <c r="B1971" s="46" t="str">
        <f t="shared" si="181"/>
        <v/>
      </c>
      <c r="C1971" s="47" t="str">
        <f t="shared" si="182"/>
        <v/>
      </c>
      <c r="D1971" s="52" t="str">
        <f t="shared" si="183"/>
        <v/>
      </c>
      <c r="E1971" s="53" t="str">
        <f t="shared" si="184"/>
        <v/>
      </c>
      <c r="F1971" s="53" t="str">
        <f t="shared" si="185"/>
        <v/>
      </c>
      <c r="G1971" s="50"/>
      <c r="H1971" s="53">
        <f t="shared" si="180"/>
        <v>0</v>
      </c>
    </row>
    <row r="1972" spans="2:8" ht="12.75" hidden="1" customHeight="1">
      <c r="B1972" s="46" t="str">
        <f t="shared" si="181"/>
        <v/>
      </c>
      <c r="C1972" s="47" t="str">
        <f t="shared" si="182"/>
        <v/>
      </c>
      <c r="D1972" s="52" t="str">
        <f t="shared" si="183"/>
        <v/>
      </c>
      <c r="E1972" s="53" t="str">
        <f t="shared" si="184"/>
        <v/>
      </c>
      <c r="F1972" s="53" t="str">
        <f t="shared" si="185"/>
        <v/>
      </c>
      <c r="G1972" s="50"/>
      <c r="H1972" s="53">
        <f t="shared" si="180"/>
        <v>0</v>
      </c>
    </row>
    <row r="1973" spans="2:8" ht="12.75" hidden="1" customHeight="1">
      <c r="B1973" s="46" t="str">
        <f t="shared" si="181"/>
        <v/>
      </c>
      <c r="C1973" s="47" t="str">
        <f t="shared" si="182"/>
        <v/>
      </c>
      <c r="D1973" s="52" t="str">
        <f t="shared" si="183"/>
        <v/>
      </c>
      <c r="E1973" s="53" t="str">
        <f t="shared" si="184"/>
        <v/>
      </c>
      <c r="F1973" s="53" t="str">
        <f t="shared" si="185"/>
        <v/>
      </c>
      <c r="G1973" s="50"/>
      <c r="H1973" s="53">
        <f t="shared" si="180"/>
        <v>0</v>
      </c>
    </row>
    <row r="1974" spans="2:8" ht="12.75" hidden="1" customHeight="1">
      <c r="B1974" s="46" t="str">
        <f t="shared" si="181"/>
        <v/>
      </c>
      <c r="C1974" s="47" t="str">
        <f t="shared" si="182"/>
        <v/>
      </c>
      <c r="D1974" s="52" t="str">
        <f t="shared" si="183"/>
        <v/>
      </c>
      <c r="E1974" s="53" t="str">
        <f t="shared" si="184"/>
        <v/>
      </c>
      <c r="F1974" s="53" t="str">
        <f t="shared" si="185"/>
        <v/>
      </c>
      <c r="G1974" s="50"/>
      <c r="H1974" s="53">
        <f t="shared" si="180"/>
        <v>0</v>
      </c>
    </row>
    <row r="1975" spans="2:8" ht="12.75" hidden="1" customHeight="1">
      <c r="B1975" s="46" t="str">
        <f t="shared" si="181"/>
        <v/>
      </c>
      <c r="C1975" s="47" t="str">
        <f t="shared" si="182"/>
        <v/>
      </c>
      <c r="D1975" s="52" t="str">
        <f t="shared" si="183"/>
        <v/>
      </c>
      <c r="E1975" s="53" t="str">
        <f t="shared" si="184"/>
        <v/>
      </c>
      <c r="F1975" s="53" t="str">
        <f t="shared" si="185"/>
        <v/>
      </c>
      <c r="G1975" s="50"/>
      <c r="H1975" s="53">
        <f t="shared" si="180"/>
        <v>0</v>
      </c>
    </row>
    <row r="1976" spans="2:8" ht="12.75" hidden="1" customHeight="1">
      <c r="B1976" s="46" t="str">
        <f t="shared" si="181"/>
        <v/>
      </c>
      <c r="C1976" s="47" t="str">
        <f t="shared" si="182"/>
        <v/>
      </c>
      <c r="D1976" s="52" t="str">
        <f t="shared" si="183"/>
        <v/>
      </c>
      <c r="E1976" s="53" t="str">
        <f t="shared" si="184"/>
        <v/>
      </c>
      <c r="F1976" s="53" t="str">
        <f t="shared" si="185"/>
        <v/>
      </c>
      <c r="G1976" s="50"/>
      <c r="H1976" s="53">
        <f t="shared" si="180"/>
        <v>0</v>
      </c>
    </row>
    <row r="1977" spans="2:8" ht="12.75" hidden="1" customHeight="1">
      <c r="B1977" s="46" t="str">
        <f t="shared" si="181"/>
        <v/>
      </c>
      <c r="C1977" s="47" t="str">
        <f t="shared" si="182"/>
        <v/>
      </c>
      <c r="D1977" s="52" t="str">
        <f t="shared" si="183"/>
        <v/>
      </c>
      <c r="E1977" s="53" t="str">
        <f t="shared" si="184"/>
        <v/>
      </c>
      <c r="F1977" s="53" t="str">
        <f t="shared" si="185"/>
        <v/>
      </c>
      <c r="G1977" s="50"/>
      <c r="H1977" s="53">
        <f t="shared" si="180"/>
        <v>0</v>
      </c>
    </row>
    <row r="1978" spans="2:8" ht="12.75" hidden="1" customHeight="1">
      <c r="B1978" s="46" t="str">
        <f t="shared" si="181"/>
        <v/>
      </c>
      <c r="C1978" s="47" t="str">
        <f t="shared" si="182"/>
        <v/>
      </c>
      <c r="D1978" s="52" t="str">
        <f t="shared" si="183"/>
        <v/>
      </c>
      <c r="E1978" s="53" t="str">
        <f t="shared" si="184"/>
        <v/>
      </c>
      <c r="F1978" s="53" t="str">
        <f t="shared" si="185"/>
        <v/>
      </c>
      <c r="G1978" s="50"/>
      <c r="H1978" s="53">
        <f t="shared" si="180"/>
        <v>0</v>
      </c>
    </row>
    <row r="1979" spans="2:8" ht="12.75" hidden="1" customHeight="1">
      <c r="B1979" s="46" t="str">
        <f t="shared" si="181"/>
        <v/>
      </c>
      <c r="C1979" s="47" t="str">
        <f t="shared" si="182"/>
        <v/>
      </c>
      <c r="D1979" s="52" t="str">
        <f t="shared" si="183"/>
        <v/>
      </c>
      <c r="E1979" s="53" t="str">
        <f t="shared" si="184"/>
        <v/>
      </c>
      <c r="F1979" s="53" t="str">
        <f t="shared" si="185"/>
        <v/>
      </c>
      <c r="G1979" s="50"/>
      <c r="H1979" s="53">
        <f t="shared" si="180"/>
        <v>0</v>
      </c>
    </row>
    <row r="1980" spans="2:8" ht="12.75" hidden="1" customHeight="1">
      <c r="B1980" s="46" t="str">
        <f t="shared" si="181"/>
        <v/>
      </c>
      <c r="C1980" s="47" t="str">
        <f t="shared" si="182"/>
        <v/>
      </c>
      <c r="D1980" s="52" t="str">
        <f t="shared" si="183"/>
        <v/>
      </c>
      <c r="E1980" s="53" t="str">
        <f t="shared" si="184"/>
        <v/>
      </c>
      <c r="F1980" s="53" t="str">
        <f t="shared" si="185"/>
        <v/>
      </c>
      <c r="G1980" s="50"/>
      <c r="H1980" s="53">
        <f t="shared" si="180"/>
        <v>0</v>
      </c>
    </row>
    <row r="1981" spans="2:8" ht="12.75" hidden="1" customHeight="1">
      <c r="B1981" s="46" t="str">
        <f t="shared" si="181"/>
        <v/>
      </c>
      <c r="C1981" s="47" t="str">
        <f t="shared" si="182"/>
        <v/>
      </c>
      <c r="D1981" s="52" t="str">
        <f t="shared" si="183"/>
        <v/>
      </c>
      <c r="E1981" s="53" t="str">
        <f t="shared" si="184"/>
        <v/>
      </c>
      <c r="F1981" s="53" t="str">
        <f t="shared" si="185"/>
        <v/>
      </c>
      <c r="G1981" s="50"/>
      <c r="H1981" s="53">
        <f t="shared" si="180"/>
        <v>0</v>
      </c>
    </row>
    <row r="1982" spans="2:8" ht="12.75" hidden="1" customHeight="1">
      <c r="B1982" s="46" t="str">
        <f t="shared" si="181"/>
        <v/>
      </c>
      <c r="C1982" s="47" t="str">
        <f t="shared" si="182"/>
        <v/>
      </c>
      <c r="D1982" s="52" t="str">
        <f t="shared" si="183"/>
        <v/>
      </c>
      <c r="E1982" s="53" t="str">
        <f t="shared" si="184"/>
        <v/>
      </c>
      <c r="F1982" s="53" t="str">
        <f t="shared" si="185"/>
        <v/>
      </c>
      <c r="G1982" s="50"/>
      <c r="H1982" s="53">
        <f t="shared" si="180"/>
        <v>0</v>
      </c>
    </row>
    <row r="1983" spans="2:8" ht="12.75" hidden="1" customHeight="1">
      <c r="B1983" s="46" t="str">
        <f t="shared" si="181"/>
        <v/>
      </c>
      <c r="C1983" s="47" t="str">
        <f t="shared" si="182"/>
        <v/>
      </c>
      <c r="D1983" s="52" t="str">
        <f t="shared" si="183"/>
        <v/>
      </c>
      <c r="E1983" s="53" t="str">
        <f t="shared" si="184"/>
        <v/>
      </c>
      <c r="F1983" s="53" t="str">
        <f t="shared" si="185"/>
        <v/>
      </c>
      <c r="G1983" s="50"/>
      <c r="H1983" s="53">
        <f t="shared" si="180"/>
        <v>0</v>
      </c>
    </row>
    <row r="1984" spans="2:8" ht="12.75" hidden="1" customHeight="1">
      <c r="B1984" s="46" t="str">
        <f t="shared" si="181"/>
        <v/>
      </c>
      <c r="C1984" s="47" t="str">
        <f t="shared" si="182"/>
        <v/>
      </c>
      <c r="D1984" s="52" t="str">
        <f t="shared" si="183"/>
        <v/>
      </c>
      <c r="E1984" s="53" t="str">
        <f t="shared" si="184"/>
        <v/>
      </c>
      <c r="F1984" s="53" t="str">
        <f t="shared" si="185"/>
        <v/>
      </c>
      <c r="G1984" s="50"/>
      <c r="H1984" s="53">
        <f t="shared" si="180"/>
        <v>0</v>
      </c>
    </row>
    <row r="1985" spans="2:8" ht="12.75" hidden="1" customHeight="1">
      <c r="B1985" s="46" t="str">
        <f t="shared" si="181"/>
        <v/>
      </c>
      <c r="C1985" s="47" t="str">
        <f t="shared" si="182"/>
        <v/>
      </c>
      <c r="D1985" s="52" t="str">
        <f t="shared" si="183"/>
        <v/>
      </c>
      <c r="E1985" s="53" t="str">
        <f t="shared" si="184"/>
        <v/>
      </c>
      <c r="F1985" s="53" t="str">
        <f t="shared" si="185"/>
        <v/>
      </c>
      <c r="G1985" s="50"/>
      <c r="H1985" s="53">
        <f t="shared" si="180"/>
        <v>0</v>
      </c>
    </row>
    <row r="1986" spans="2:8" ht="12.75" hidden="1" customHeight="1">
      <c r="B1986" s="46" t="str">
        <f t="shared" si="181"/>
        <v/>
      </c>
      <c r="C1986" s="47" t="str">
        <f t="shared" si="182"/>
        <v/>
      </c>
      <c r="D1986" s="52" t="str">
        <f t="shared" si="183"/>
        <v/>
      </c>
      <c r="E1986" s="53" t="str">
        <f t="shared" si="184"/>
        <v/>
      </c>
      <c r="F1986" s="53" t="str">
        <f t="shared" si="185"/>
        <v/>
      </c>
      <c r="G1986" s="50"/>
      <c r="H1986" s="53">
        <f t="shared" si="180"/>
        <v>0</v>
      </c>
    </row>
    <row r="1987" spans="2:8" ht="12.75" hidden="1" customHeight="1">
      <c r="B1987" s="46" t="str">
        <f t="shared" si="181"/>
        <v/>
      </c>
      <c r="C1987" s="47" t="str">
        <f t="shared" si="182"/>
        <v/>
      </c>
      <c r="D1987" s="52" t="str">
        <f t="shared" si="183"/>
        <v/>
      </c>
      <c r="E1987" s="53" t="str">
        <f t="shared" si="184"/>
        <v/>
      </c>
      <c r="F1987" s="53" t="str">
        <f t="shared" si="185"/>
        <v/>
      </c>
      <c r="G1987" s="50"/>
      <c r="H1987" s="53">
        <f t="shared" si="180"/>
        <v>0</v>
      </c>
    </row>
    <row r="1988" spans="2:8" ht="12.75" hidden="1" customHeight="1">
      <c r="B1988" s="46" t="str">
        <f t="shared" si="181"/>
        <v/>
      </c>
      <c r="C1988" s="47" t="str">
        <f t="shared" si="182"/>
        <v/>
      </c>
      <c r="D1988" s="52" t="str">
        <f t="shared" si="183"/>
        <v/>
      </c>
      <c r="E1988" s="53" t="str">
        <f t="shared" si="184"/>
        <v/>
      </c>
      <c r="F1988" s="53" t="str">
        <f t="shared" si="185"/>
        <v/>
      </c>
      <c r="G1988" s="50"/>
      <c r="H1988" s="53">
        <f t="shared" si="180"/>
        <v>0</v>
      </c>
    </row>
    <row r="1989" spans="2:8" ht="12.75" hidden="1" customHeight="1">
      <c r="B1989" s="46" t="str">
        <f t="shared" si="181"/>
        <v/>
      </c>
      <c r="C1989" s="47" t="str">
        <f t="shared" si="182"/>
        <v/>
      </c>
      <c r="D1989" s="52" t="str">
        <f t="shared" si="183"/>
        <v/>
      </c>
      <c r="E1989" s="53" t="str">
        <f t="shared" si="184"/>
        <v/>
      </c>
      <c r="F1989" s="53" t="str">
        <f t="shared" si="185"/>
        <v/>
      </c>
      <c r="G1989" s="50"/>
      <c r="H1989" s="53">
        <f t="shared" si="180"/>
        <v>0</v>
      </c>
    </row>
    <row r="1990" spans="2:8" ht="12.75" hidden="1" customHeight="1">
      <c r="B1990" s="46" t="str">
        <f t="shared" si="181"/>
        <v/>
      </c>
      <c r="C1990" s="47" t="str">
        <f t="shared" si="182"/>
        <v/>
      </c>
      <c r="D1990" s="52" t="str">
        <f t="shared" si="183"/>
        <v/>
      </c>
      <c r="E1990" s="53" t="str">
        <f t="shared" si="184"/>
        <v/>
      </c>
      <c r="F1990" s="53" t="str">
        <f t="shared" si="185"/>
        <v/>
      </c>
      <c r="G1990" s="50"/>
      <c r="H1990" s="53">
        <f t="shared" si="180"/>
        <v>0</v>
      </c>
    </row>
    <row r="1991" spans="2:8" ht="12.75" hidden="1" customHeight="1">
      <c r="B1991" s="46" t="str">
        <f t="shared" si="181"/>
        <v/>
      </c>
      <c r="C1991" s="47" t="str">
        <f t="shared" si="182"/>
        <v/>
      </c>
      <c r="D1991" s="52" t="str">
        <f t="shared" si="183"/>
        <v/>
      </c>
      <c r="E1991" s="53" t="str">
        <f t="shared" si="184"/>
        <v/>
      </c>
      <c r="F1991" s="53" t="str">
        <f t="shared" si="185"/>
        <v/>
      </c>
      <c r="G1991" s="50"/>
      <c r="H1991" s="53">
        <f t="shared" si="180"/>
        <v>0</v>
      </c>
    </row>
    <row r="1992" spans="2:8" ht="12.75" hidden="1" customHeight="1">
      <c r="B1992" s="46" t="str">
        <f t="shared" si="181"/>
        <v/>
      </c>
      <c r="C1992" s="47" t="str">
        <f t="shared" si="182"/>
        <v/>
      </c>
      <c r="D1992" s="52" t="str">
        <f t="shared" si="183"/>
        <v/>
      </c>
      <c r="E1992" s="53" t="str">
        <f t="shared" si="184"/>
        <v/>
      </c>
      <c r="F1992" s="53" t="str">
        <f t="shared" si="185"/>
        <v/>
      </c>
      <c r="G1992" s="50"/>
      <c r="H1992" s="53">
        <f t="shared" si="180"/>
        <v>0</v>
      </c>
    </row>
    <row r="1993" spans="2:8" ht="12.75" hidden="1" customHeight="1">
      <c r="B1993" s="46" t="str">
        <f t="shared" si="181"/>
        <v/>
      </c>
      <c r="C1993" s="47" t="str">
        <f t="shared" si="182"/>
        <v/>
      </c>
      <c r="D1993" s="52" t="str">
        <f t="shared" si="183"/>
        <v/>
      </c>
      <c r="E1993" s="53" t="str">
        <f t="shared" si="184"/>
        <v/>
      </c>
      <c r="F1993" s="53" t="str">
        <f t="shared" si="185"/>
        <v/>
      </c>
      <c r="G1993" s="50"/>
      <c r="H1993" s="53">
        <f t="shared" si="180"/>
        <v>0</v>
      </c>
    </row>
    <row r="1994" spans="2:8" ht="12.75" hidden="1" customHeight="1">
      <c r="B1994" s="46" t="str">
        <f t="shared" si="181"/>
        <v/>
      </c>
      <c r="C1994" s="47" t="str">
        <f t="shared" si="182"/>
        <v/>
      </c>
      <c r="D1994" s="52" t="str">
        <f t="shared" si="183"/>
        <v/>
      </c>
      <c r="E1994" s="53" t="str">
        <f t="shared" si="184"/>
        <v/>
      </c>
      <c r="F1994" s="53" t="str">
        <f t="shared" si="185"/>
        <v/>
      </c>
      <c r="G1994" s="50"/>
      <c r="H1994" s="53">
        <f t="shared" si="180"/>
        <v>0</v>
      </c>
    </row>
    <row r="1995" spans="2:8" ht="12.75" hidden="1" customHeight="1">
      <c r="B1995" s="46" t="str">
        <f t="shared" si="181"/>
        <v/>
      </c>
      <c r="C1995" s="47" t="str">
        <f t="shared" si="182"/>
        <v/>
      </c>
      <c r="D1995" s="52" t="str">
        <f t="shared" si="183"/>
        <v/>
      </c>
      <c r="E1995" s="53" t="str">
        <f t="shared" si="184"/>
        <v/>
      </c>
      <c r="F1995" s="53" t="str">
        <f t="shared" si="185"/>
        <v/>
      </c>
      <c r="G1995" s="50"/>
      <c r="H1995" s="53">
        <f t="shared" si="180"/>
        <v>0</v>
      </c>
    </row>
    <row r="1996" spans="2:8" ht="12.75" hidden="1" customHeight="1">
      <c r="B1996" s="46" t="str">
        <f t="shared" si="181"/>
        <v/>
      </c>
      <c r="C1996" s="47" t="str">
        <f t="shared" si="182"/>
        <v/>
      </c>
      <c r="D1996" s="52" t="str">
        <f t="shared" si="183"/>
        <v/>
      </c>
      <c r="E1996" s="53" t="str">
        <f t="shared" si="184"/>
        <v/>
      </c>
      <c r="F1996" s="53" t="str">
        <f t="shared" si="185"/>
        <v/>
      </c>
      <c r="G1996" s="50"/>
      <c r="H1996" s="53">
        <f t="shared" si="180"/>
        <v>0</v>
      </c>
    </row>
    <row r="1997" spans="2:8" ht="12.75" hidden="1" customHeight="1">
      <c r="B1997" s="46" t="str">
        <f t="shared" si="181"/>
        <v/>
      </c>
      <c r="C1997" s="47" t="str">
        <f t="shared" si="182"/>
        <v/>
      </c>
      <c r="D1997" s="52" t="str">
        <f t="shared" si="183"/>
        <v/>
      </c>
      <c r="E1997" s="53" t="str">
        <f t="shared" si="184"/>
        <v/>
      </c>
      <c r="F1997" s="53" t="str">
        <f t="shared" si="185"/>
        <v/>
      </c>
      <c r="G1997" s="50"/>
      <c r="H1997" s="53">
        <f t="shared" si="180"/>
        <v>0</v>
      </c>
    </row>
    <row r="1998" spans="2:8" ht="12.75" hidden="1" customHeight="1">
      <c r="B1998" s="46" t="str">
        <f t="shared" si="181"/>
        <v/>
      </c>
      <c r="C1998" s="47" t="str">
        <f t="shared" si="182"/>
        <v/>
      </c>
      <c r="D1998" s="52" t="str">
        <f t="shared" si="183"/>
        <v/>
      </c>
      <c r="E1998" s="53" t="str">
        <f t="shared" si="184"/>
        <v/>
      </c>
      <c r="F1998" s="53" t="str">
        <f t="shared" si="185"/>
        <v/>
      </c>
      <c r="G1998" s="50"/>
      <c r="H1998" s="53">
        <f t="shared" si="180"/>
        <v>0</v>
      </c>
    </row>
    <row r="1999" spans="2:8" ht="12.75" hidden="1" customHeight="1">
      <c r="B1999" s="46" t="str">
        <f t="shared" si="181"/>
        <v/>
      </c>
      <c r="C1999" s="47" t="str">
        <f t="shared" si="182"/>
        <v/>
      </c>
      <c r="D1999" s="52" t="str">
        <f t="shared" si="183"/>
        <v/>
      </c>
      <c r="E1999" s="53" t="str">
        <f t="shared" si="184"/>
        <v/>
      </c>
      <c r="F1999" s="53" t="str">
        <f t="shared" si="185"/>
        <v/>
      </c>
      <c r="G1999" s="50"/>
      <c r="H1999" s="53">
        <f t="shared" si="180"/>
        <v>0</v>
      </c>
    </row>
    <row r="2000" spans="2:8" ht="12.75" hidden="1" customHeight="1">
      <c r="B2000" s="46" t="str">
        <f t="shared" si="181"/>
        <v/>
      </c>
      <c r="C2000" s="47" t="str">
        <f t="shared" si="182"/>
        <v/>
      </c>
      <c r="D2000" s="52" t="str">
        <f t="shared" si="183"/>
        <v/>
      </c>
      <c r="E2000" s="53" t="str">
        <f t="shared" si="184"/>
        <v/>
      </c>
      <c r="F2000" s="53" t="str">
        <f t="shared" si="185"/>
        <v/>
      </c>
      <c r="G2000" s="50"/>
      <c r="H2000" s="53">
        <f t="shared" si="180"/>
        <v>0</v>
      </c>
    </row>
    <row r="2001" spans="2:8" ht="12.75" hidden="1" customHeight="1">
      <c r="B2001" s="46" t="str">
        <f t="shared" si="181"/>
        <v/>
      </c>
      <c r="C2001" s="47" t="str">
        <f t="shared" si="182"/>
        <v/>
      </c>
      <c r="D2001" s="52" t="str">
        <f t="shared" si="183"/>
        <v/>
      </c>
      <c r="E2001" s="53" t="str">
        <f t="shared" si="184"/>
        <v/>
      </c>
      <c r="F2001" s="53" t="str">
        <f t="shared" si="185"/>
        <v/>
      </c>
      <c r="G2001" s="50"/>
      <c r="H2001" s="53">
        <f t="shared" si="180"/>
        <v>0</v>
      </c>
    </row>
    <row r="2002" spans="2:8" ht="12.75" hidden="1" customHeight="1">
      <c r="B2002" s="46" t="str">
        <f t="shared" si="181"/>
        <v/>
      </c>
      <c r="C2002" s="47" t="str">
        <f t="shared" si="182"/>
        <v/>
      </c>
      <c r="D2002" s="52" t="str">
        <f t="shared" si="183"/>
        <v/>
      </c>
      <c r="E2002" s="53" t="str">
        <f t="shared" si="184"/>
        <v/>
      </c>
      <c r="F2002" s="53" t="str">
        <f t="shared" si="185"/>
        <v/>
      </c>
      <c r="G2002" s="50"/>
      <c r="H2002" s="53">
        <f t="shared" si="180"/>
        <v>0</v>
      </c>
    </row>
    <row r="2003" spans="2:8" ht="12.75" hidden="1" customHeight="1">
      <c r="B2003" s="46" t="str">
        <f t="shared" si="181"/>
        <v/>
      </c>
      <c r="C2003" s="47" t="str">
        <f t="shared" si="182"/>
        <v/>
      </c>
      <c r="D2003" s="52" t="str">
        <f t="shared" si="183"/>
        <v/>
      </c>
      <c r="E2003" s="53" t="str">
        <f t="shared" si="184"/>
        <v/>
      </c>
      <c r="F2003" s="53" t="str">
        <f t="shared" si="185"/>
        <v/>
      </c>
      <c r="G2003" s="50"/>
      <c r="H2003" s="53">
        <f t="shared" si="180"/>
        <v>0</v>
      </c>
    </row>
    <row r="2004" spans="2:8" ht="12.75" hidden="1" customHeight="1">
      <c r="B2004" s="46" t="str">
        <f t="shared" si="181"/>
        <v/>
      </c>
      <c r="C2004" s="47" t="str">
        <f t="shared" si="182"/>
        <v/>
      </c>
      <c r="D2004" s="52" t="str">
        <f t="shared" si="183"/>
        <v/>
      </c>
      <c r="E2004" s="53" t="str">
        <f t="shared" si="184"/>
        <v/>
      </c>
      <c r="F2004" s="53" t="str">
        <f t="shared" si="185"/>
        <v/>
      </c>
      <c r="G2004" s="50"/>
      <c r="H2004" s="53">
        <f t="shared" si="180"/>
        <v>0</v>
      </c>
    </row>
    <row r="2005" spans="2:8" ht="12.75" hidden="1" customHeight="1">
      <c r="B2005" s="46" t="str">
        <f t="shared" si="181"/>
        <v/>
      </c>
      <c r="C2005" s="47" t="str">
        <f t="shared" si="182"/>
        <v/>
      </c>
      <c r="D2005" s="52" t="str">
        <f t="shared" si="183"/>
        <v/>
      </c>
      <c r="E2005" s="53" t="str">
        <f t="shared" si="184"/>
        <v/>
      </c>
      <c r="F2005" s="53" t="str">
        <f t="shared" si="185"/>
        <v/>
      </c>
      <c r="G2005" s="50"/>
      <c r="H2005" s="53">
        <f t="shared" si="180"/>
        <v>0</v>
      </c>
    </row>
    <row r="2006" spans="2:8" ht="12.75" hidden="1" customHeight="1">
      <c r="B2006" s="46" t="str">
        <f t="shared" si="181"/>
        <v/>
      </c>
      <c r="C2006" s="47" t="str">
        <f t="shared" si="182"/>
        <v/>
      </c>
      <c r="D2006" s="52" t="str">
        <f t="shared" si="183"/>
        <v/>
      </c>
      <c r="E2006" s="53" t="str">
        <f t="shared" si="184"/>
        <v/>
      </c>
      <c r="F2006" s="53" t="str">
        <f t="shared" si="185"/>
        <v/>
      </c>
      <c r="G2006" s="50"/>
      <c r="H2006" s="53">
        <f t="shared" si="180"/>
        <v>0</v>
      </c>
    </row>
    <row r="2007" spans="2:8" ht="12.75" hidden="1" customHeight="1">
      <c r="B2007" s="46" t="str">
        <f t="shared" si="181"/>
        <v/>
      </c>
      <c r="C2007" s="47" t="str">
        <f t="shared" si="182"/>
        <v/>
      </c>
      <c r="D2007" s="52" t="str">
        <f t="shared" si="183"/>
        <v/>
      </c>
      <c r="E2007" s="53" t="str">
        <f t="shared" si="184"/>
        <v/>
      </c>
      <c r="F2007" s="53" t="str">
        <f t="shared" si="185"/>
        <v/>
      </c>
      <c r="G2007" s="50"/>
      <c r="H2007" s="53">
        <f t="shared" si="180"/>
        <v>0</v>
      </c>
    </row>
    <row r="2008" spans="2:8" ht="12.75" hidden="1" customHeight="1">
      <c r="B2008" s="46" t="str">
        <f t="shared" si="181"/>
        <v/>
      </c>
      <c r="C2008" s="47" t="str">
        <f t="shared" si="182"/>
        <v/>
      </c>
      <c r="D2008" s="52" t="str">
        <f t="shared" si="183"/>
        <v/>
      </c>
      <c r="E2008" s="53" t="str">
        <f t="shared" si="184"/>
        <v/>
      </c>
      <c r="F2008" s="53" t="str">
        <f t="shared" si="185"/>
        <v/>
      </c>
      <c r="G2008" s="50"/>
      <c r="H2008" s="53">
        <f t="shared" si="180"/>
        <v>0</v>
      </c>
    </row>
    <row r="2009" spans="2:8" ht="12.75" hidden="1" customHeight="1">
      <c r="B2009" s="46" t="str">
        <f t="shared" si="181"/>
        <v/>
      </c>
      <c r="C2009" s="47" t="str">
        <f t="shared" si="182"/>
        <v/>
      </c>
      <c r="D2009" s="52" t="str">
        <f t="shared" si="183"/>
        <v/>
      </c>
      <c r="E2009" s="53" t="str">
        <f t="shared" si="184"/>
        <v/>
      </c>
      <c r="F2009" s="53" t="str">
        <f t="shared" si="185"/>
        <v/>
      </c>
      <c r="G2009" s="50"/>
      <c r="H2009" s="53">
        <f t="shared" ref="H2009:H2072" si="186">IF(B2009="",0,ROUND(H2008-E2009-G2009,2))</f>
        <v>0</v>
      </c>
    </row>
    <row r="2010" spans="2:8" ht="12.75" hidden="1" customHeight="1">
      <c r="B2010" s="46" t="str">
        <f t="shared" ref="B2010:B2073" si="187">IF(B2009&lt;$D$16,IF(H2009&gt;0,B2009+1,""),"")</f>
        <v/>
      </c>
      <c r="C2010" s="47" t="str">
        <f t="shared" ref="C2010:C2073" si="188">IF(B2010="","",IF(B2010&lt;=$D$16,IF(payments_per_year=26,DATE(YEAR(start_date),MONTH(start_date),DAY(start_date)+14*B2010),IF(payments_per_year=52,DATE(YEAR(start_date),MONTH(start_date),DAY(start_date)+7*B2010),DATE(YEAR(start_date),MONTH(start_date)+B2010*12/$D$11,DAY(start_date)))),""))</f>
        <v/>
      </c>
      <c r="D2010" s="52" t="str">
        <f t="shared" ref="D2010:D2073" si="189">IF(C2010="","",IF($D$15+F2010&gt;H2009,ROUND(H2009+F2010,2),$D$15))</f>
        <v/>
      </c>
      <c r="E2010" s="53" t="str">
        <f t="shared" ref="E2010:E2073" si="190">IF(C2010="","",D2010-F2010)</f>
        <v/>
      </c>
      <c r="F2010" s="53" t="str">
        <f t="shared" ref="F2010:F2073" si="191">IF(C2010="","",ROUND(H2009*$D$9/payments_per_year,2))</f>
        <v/>
      </c>
      <c r="G2010" s="50"/>
      <c r="H2010" s="53">
        <f t="shared" si="186"/>
        <v>0</v>
      </c>
    </row>
    <row r="2011" spans="2:8" ht="12.75" hidden="1" customHeight="1">
      <c r="B2011" s="46" t="str">
        <f t="shared" si="187"/>
        <v/>
      </c>
      <c r="C2011" s="47" t="str">
        <f t="shared" si="188"/>
        <v/>
      </c>
      <c r="D2011" s="52" t="str">
        <f t="shared" si="189"/>
        <v/>
      </c>
      <c r="E2011" s="53" t="str">
        <f t="shared" si="190"/>
        <v/>
      </c>
      <c r="F2011" s="53" t="str">
        <f t="shared" si="191"/>
        <v/>
      </c>
      <c r="G2011" s="50"/>
      <c r="H2011" s="53">
        <f t="shared" si="186"/>
        <v>0</v>
      </c>
    </row>
    <row r="2012" spans="2:8" ht="12.75" hidden="1" customHeight="1">
      <c r="B2012" s="46" t="str">
        <f t="shared" si="187"/>
        <v/>
      </c>
      <c r="C2012" s="47" t="str">
        <f t="shared" si="188"/>
        <v/>
      </c>
      <c r="D2012" s="52" t="str">
        <f t="shared" si="189"/>
        <v/>
      </c>
      <c r="E2012" s="53" t="str">
        <f t="shared" si="190"/>
        <v/>
      </c>
      <c r="F2012" s="53" t="str">
        <f t="shared" si="191"/>
        <v/>
      </c>
      <c r="G2012" s="50"/>
      <c r="H2012" s="53">
        <f t="shared" si="186"/>
        <v>0</v>
      </c>
    </row>
    <row r="2013" spans="2:8" ht="12.75" hidden="1" customHeight="1">
      <c r="B2013" s="46" t="str">
        <f t="shared" si="187"/>
        <v/>
      </c>
      <c r="C2013" s="47" t="str">
        <f t="shared" si="188"/>
        <v/>
      </c>
      <c r="D2013" s="52" t="str">
        <f t="shared" si="189"/>
        <v/>
      </c>
      <c r="E2013" s="53" t="str">
        <f t="shared" si="190"/>
        <v/>
      </c>
      <c r="F2013" s="53" t="str">
        <f t="shared" si="191"/>
        <v/>
      </c>
      <c r="G2013" s="50"/>
      <c r="H2013" s="53">
        <f t="shared" si="186"/>
        <v>0</v>
      </c>
    </row>
    <row r="2014" spans="2:8" ht="12.75" hidden="1" customHeight="1">
      <c r="B2014" s="46" t="str">
        <f t="shared" si="187"/>
        <v/>
      </c>
      <c r="C2014" s="47" t="str">
        <f t="shared" si="188"/>
        <v/>
      </c>
      <c r="D2014" s="52" t="str">
        <f t="shared" si="189"/>
        <v/>
      </c>
      <c r="E2014" s="53" t="str">
        <f t="shared" si="190"/>
        <v/>
      </c>
      <c r="F2014" s="53" t="str">
        <f t="shared" si="191"/>
        <v/>
      </c>
      <c r="G2014" s="50"/>
      <c r="H2014" s="53">
        <f t="shared" si="186"/>
        <v>0</v>
      </c>
    </row>
    <row r="2015" spans="2:8" ht="12.75" hidden="1" customHeight="1">
      <c r="B2015" s="46" t="str">
        <f t="shared" si="187"/>
        <v/>
      </c>
      <c r="C2015" s="47" t="str">
        <f t="shared" si="188"/>
        <v/>
      </c>
      <c r="D2015" s="52" t="str">
        <f t="shared" si="189"/>
        <v/>
      </c>
      <c r="E2015" s="53" t="str">
        <f t="shared" si="190"/>
        <v/>
      </c>
      <c r="F2015" s="53" t="str">
        <f t="shared" si="191"/>
        <v/>
      </c>
      <c r="G2015" s="50"/>
      <c r="H2015" s="53">
        <f t="shared" si="186"/>
        <v>0</v>
      </c>
    </row>
    <row r="2016" spans="2:8" ht="12.75" hidden="1" customHeight="1">
      <c r="B2016" s="46" t="str">
        <f t="shared" si="187"/>
        <v/>
      </c>
      <c r="C2016" s="47" t="str">
        <f t="shared" si="188"/>
        <v/>
      </c>
      <c r="D2016" s="52" t="str">
        <f t="shared" si="189"/>
        <v/>
      </c>
      <c r="E2016" s="53" t="str">
        <f t="shared" si="190"/>
        <v/>
      </c>
      <c r="F2016" s="53" t="str">
        <f t="shared" si="191"/>
        <v/>
      </c>
      <c r="G2016" s="50"/>
      <c r="H2016" s="53">
        <f t="shared" si="186"/>
        <v>0</v>
      </c>
    </row>
    <row r="2017" spans="2:8" ht="12.75" hidden="1" customHeight="1">
      <c r="B2017" s="46" t="str">
        <f t="shared" si="187"/>
        <v/>
      </c>
      <c r="C2017" s="47" t="str">
        <f t="shared" si="188"/>
        <v/>
      </c>
      <c r="D2017" s="52" t="str">
        <f t="shared" si="189"/>
        <v/>
      </c>
      <c r="E2017" s="53" t="str">
        <f t="shared" si="190"/>
        <v/>
      </c>
      <c r="F2017" s="53" t="str">
        <f t="shared" si="191"/>
        <v/>
      </c>
      <c r="G2017" s="50"/>
      <c r="H2017" s="53">
        <f t="shared" si="186"/>
        <v>0</v>
      </c>
    </row>
    <row r="2018" spans="2:8" ht="12.75" hidden="1" customHeight="1">
      <c r="B2018" s="46" t="str">
        <f t="shared" si="187"/>
        <v/>
      </c>
      <c r="C2018" s="47" t="str">
        <f t="shared" si="188"/>
        <v/>
      </c>
      <c r="D2018" s="52" t="str">
        <f t="shared" si="189"/>
        <v/>
      </c>
      <c r="E2018" s="53" t="str">
        <f t="shared" si="190"/>
        <v/>
      </c>
      <c r="F2018" s="53" t="str">
        <f t="shared" si="191"/>
        <v/>
      </c>
      <c r="G2018" s="50"/>
      <c r="H2018" s="53">
        <f t="shared" si="186"/>
        <v>0</v>
      </c>
    </row>
    <row r="2019" spans="2:8" ht="12.75" hidden="1" customHeight="1">
      <c r="B2019" s="46" t="str">
        <f t="shared" si="187"/>
        <v/>
      </c>
      <c r="C2019" s="47" t="str">
        <f t="shared" si="188"/>
        <v/>
      </c>
      <c r="D2019" s="52" t="str">
        <f t="shared" si="189"/>
        <v/>
      </c>
      <c r="E2019" s="53" t="str">
        <f t="shared" si="190"/>
        <v/>
      </c>
      <c r="F2019" s="53" t="str">
        <f t="shared" si="191"/>
        <v/>
      </c>
      <c r="G2019" s="50"/>
      <c r="H2019" s="53">
        <f t="shared" si="186"/>
        <v>0</v>
      </c>
    </row>
    <row r="2020" spans="2:8" ht="12.75" hidden="1" customHeight="1">
      <c r="B2020" s="46" t="str">
        <f t="shared" si="187"/>
        <v/>
      </c>
      <c r="C2020" s="47" t="str">
        <f t="shared" si="188"/>
        <v/>
      </c>
      <c r="D2020" s="52" t="str">
        <f t="shared" si="189"/>
        <v/>
      </c>
      <c r="E2020" s="53" t="str">
        <f t="shared" si="190"/>
        <v/>
      </c>
      <c r="F2020" s="53" t="str">
        <f t="shared" si="191"/>
        <v/>
      </c>
      <c r="G2020" s="50"/>
      <c r="H2020" s="53">
        <f t="shared" si="186"/>
        <v>0</v>
      </c>
    </row>
    <row r="2021" spans="2:8" ht="12.75" hidden="1" customHeight="1">
      <c r="B2021" s="46" t="str">
        <f t="shared" si="187"/>
        <v/>
      </c>
      <c r="C2021" s="47" t="str">
        <f t="shared" si="188"/>
        <v/>
      </c>
      <c r="D2021" s="52" t="str">
        <f t="shared" si="189"/>
        <v/>
      </c>
      <c r="E2021" s="53" t="str">
        <f t="shared" si="190"/>
        <v/>
      </c>
      <c r="F2021" s="53" t="str">
        <f t="shared" si="191"/>
        <v/>
      </c>
      <c r="G2021" s="50"/>
      <c r="H2021" s="53">
        <f t="shared" si="186"/>
        <v>0</v>
      </c>
    </row>
    <row r="2022" spans="2:8" ht="12.75" hidden="1" customHeight="1">
      <c r="B2022" s="46" t="str">
        <f t="shared" si="187"/>
        <v/>
      </c>
      <c r="C2022" s="47" t="str">
        <f t="shared" si="188"/>
        <v/>
      </c>
      <c r="D2022" s="52" t="str">
        <f t="shared" si="189"/>
        <v/>
      </c>
      <c r="E2022" s="53" t="str">
        <f t="shared" si="190"/>
        <v/>
      </c>
      <c r="F2022" s="53" t="str">
        <f t="shared" si="191"/>
        <v/>
      </c>
      <c r="G2022" s="50"/>
      <c r="H2022" s="53">
        <f t="shared" si="186"/>
        <v>0</v>
      </c>
    </row>
    <row r="2023" spans="2:8" ht="12.75" hidden="1" customHeight="1">
      <c r="B2023" s="46" t="str">
        <f t="shared" si="187"/>
        <v/>
      </c>
      <c r="C2023" s="47" t="str">
        <f t="shared" si="188"/>
        <v/>
      </c>
      <c r="D2023" s="52" t="str">
        <f t="shared" si="189"/>
        <v/>
      </c>
      <c r="E2023" s="53" t="str">
        <f t="shared" si="190"/>
        <v/>
      </c>
      <c r="F2023" s="53" t="str">
        <f t="shared" si="191"/>
        <v/>
      </c>
      <c r="G2023" s="50"/>
      <c r="H2023" s="53">
        <f t="shared" si="186"/>
        <v>0</v>
      </c>
    </row>
    <row r="2024" spans="2:8" ht="12.75" hidden="1" customHeight="1">
      <c r="B2024" s="46" t="str">
        <f t="shared" si="187"/>
        <v/>
      </c>
      <c r="C2024" s="47" t="str">
        <f t="shared" si="188"/>
        <v/>
      </c>
      <c r="D2024" s="52" t="str">
        <f t="shared" si="189"/>
        <v/>
      </c>
      <c r="E2024" s="53" t="str">
        <f t="shared" si="190"/>
        <v/>
      </c>
      <c r="F2024" s="53" t="str">
        <f t="shared" si="191"/>
        <v/>
      </c>
      <c r="G2024" s="50"/>
      <c r="H2024" s="53">
        <f t="shared" si="186"/>
        <v>0</v>
      </c>
    </row>
    <row r="2025" spans="2:8" ht="12.75" hidden="1" customHeight="1">
      <c r="B2025" s="46" t="str">
        <f t="shared" si="187"/>
        <v/>
      </c>
      <c r="C2025" s="47" t="str">
        <f t="shared" si="188"/>
        <v/>
      </c>
      <c r="D2025" s="52" t="str">
        <f t="shared" si="189"/>
        <v/>
      </c>
      <c r="E2025" s="53" t="str">
        <f t="shared" si="190"/>
        <v/>
      </c>
      <c r="F2025" s="53" t="str">
        <f t="shared" si="191"/>
        <v/>
      </c>
      <c r="G2025" s="50"/>
      <c r="H2025" s="53">
        <f t="shared" si="186"/>
        <v>0</v>
      </c>
    </row>
    <row r="2026" spans="2:8" ht="12.75" hidden="1" customHeight="1">
      <c r="B2026" s="46" t="str">
        <f t="shared" si="187"/>
        <v/>
      </c>
      <c r="C2026" s="47" t="str">
        <f t="shared" si="188"/>
        <v/>
      </c>
      <c r="D2026" s="52" t="str">
        <f t="shared" si="189"/>
        <v/>
      </c>
      <c r="E2026" s="53" t="str">
        <f t="shared" si="190"/>
        <v/>
      </c>
      <c r="F2026" s="53" t="str">
        <f t="shared" si="191"/>
        <v/>
      </c>
      <c r="G2026" s="50"/>
      <c r="H2026" s="53">
        <f t="shared" si="186"/>
        <v>0</v>
      </c>
    </row>
    <row r="2027" spans="2:8" ht="12.75" hidden="1" customHeight="1">
      <c r="B2027" s="46" t="str">
        <f t="shared" si="187"/>
        <v/>
      </c>
      <c r="C2027" s="47" t="str">
        <f t="shared" si="188"/>
        <v/>
      </c>
      <c r="D2027" s="52" t="str">
        <f t="shared" si="189"/>
        <v/>
      </c>
      <c r="E2027" s="53" t="str">
        <f t="shared" si="190"/>
        <v/>
      </c>
      <c r="F2027" s="53" t="str">
        <f t="shared" si="191"/>
        <v/>
      </c>
      <c r="G2027" s="50"/>
      <c r="H2027" s="53">
        <f t="shared" si="186"/>
        <v>0</v>
      </c>
    </row>
    <row r="2028" spans="2:8" ht="12.75" hidden="1" customHeight="1">
      <c r="B2028" s="46" t="str">
        <f t="shared" si="187"/>
        <v/>
      </c>
      <c r="C2028" s="47" t="str">
        <f t="shared" si="188"/>
        <v/>
      </c>
      <c r="D2028" s="52" t="str">
        <f t="shared" si="189"/>
        <v/>
      </c>
      <c r="E2028" s="53" t="str">
        <f t="shared" si="190"/>
        <v/>
      </c>
      <c r="F2028" s="53" t="str">
        <f t="shared" si="191"/>
        <v/>
      </c>
      <c r="G2028" s="50"/>
      <c r="H2028" s="53">
        <f t="shared" si="186"/>
        <v>0</v>
      </c>
    </row>
    <row r="2029" spans="2:8" ht="12.75" hidden="1" customHeight="1">
      <c r="B2029" s="46" t="str">
        <f t="shared" si="187"/>
        <v/>
      </c>
      <c r="C2029" s="47" t="str">
        <f t="shared" si="188"/>
        <v/>
      </c>
      <c r="D2029" s="52" t="str">
        <f t="shared" si="189"/>
        <v/>
      </c>
      <c r="E2029" s="53" t="str">
        <f t="shared" si="190"/>
        <v/>
      </c>
      <c r="F2029" s="53" t="str">
        <f t="shared" si="191"/>
        <v/>
      </c>
      <c r="G2029" s="50"/>
      <c r="H2029" s="53">
        <f t="shared" si="186"/>
        <v>0</v>
      </c>
    </row>
    <row r="2030" spans="2:8" ht="12.75" hidden="1" customHeight="1">
      <c r="B2030" s="46" t="str">
        <f t="shared" si="187"/>
        <v/>
      </c>
      <c r="C2030" s="47" t="str">
        <f t="shared" si="188"/>
        <v/>
      </c>
      <c r="D2030" s="52" t="str">
        <f t="shared" si="189"/>
        <v/>
      </c>
      <c r="E2030" s="53" t="str">
        <f t="shared" si="190"/>
        <v/>
      </c>
      <c r="F2030" s="53" t="str">
        <f t="shared" si="191"/>
        <v/>
      </c>
      <c r="G2030" s="50"/>
      <c r="H2030" s="53">
        <f t="shared" si="186"/>
        <v>0</v>
      </c>
    </row>
    <row r="2031" spans="2:8" ht="12.75" hidden="1" customHeight="1">
      <c r="B2031" s="46" t="str">
        <f t="shared" si="187"/>
        <v/>
      </c>
      <c r="C2031" s="47" t="str">
        <f t="shared" si="188"/>
        <v/>
      </c>
      <c r="D2031" s="52" t="str">
        <f t="shared" si="189"/>
        <v/>
      </c>
      <c r="E2031" s="53" t="str">
        <f t="shared" si="190"/>
        <v/>
      </c>
      <c r="F2031" s="53" t="str">
        <f t="shared" si="191"/>
        <v/>
      </c>
      <c r="G2031" s="50"/>
      <c r="H2031" s="53">
        <f t="shared" si="186"/>
        <v>0</v>
      </c>
    </row>
    <row r="2032" spans="2:8" ht="12.75" hidden="1" customHeight="1">
      <c r="B2032" s="46" t="str">
        <f t="shared" si="187"/>
        <v/>
      </c>
      <c r="C2032" s="47" t="str">
        <f t="shared" si="188"/>
        <v/>
      </c>
      <c r="D2032" s="52" t="str">
        <f t="shared" si="189"/>
        <v/>
      </c>
      <c r="E2032" s="53" t="str">
        <f t="shared" si="190"/>
        <v/>
      </c>
      <c r="F2032" s="53" t="str">
        <f t="shared" si="191"/>
        <v/>
      </c>
      <c r="G2032" s="50"/>
      <c r="H2032" s="53">
        <f t="shared" si="186"/>
        <v>0</v>
      </c>
    </row>
    <row r="2033" spans="2:8" ht="12.75" hidden="1" customHeight="1">
      <c r="B2033" s="46" t="str">
        <f t="shared" si="187"/>
        <v/>
      </c>
      <c r="C2033" s="47" t="str">
        <f t="shared" si="188"/>
        <v/>
      </c>
      <c r="D2033" s="52" t="str">
        <f t="shared" si="189"/>
        <v/>
      </c>
      <c r="E2033" s="53" t="str">
        <f t="shared" si="190"/>
        <v/>
      </c>
      <c r="F2033" s="53" t="str">
        <f t="shared" si="191"/>
        <v/>
      </c>
      <c r="G2033" s="50"/>
      <c r="H2033" s="53">
        <f t="shared" si="186"/>
        <v>0</v>
      </c>
    </row>
    <row r="2034" spans="2:8" ht="12.75" hidden="1" customHeight="1">
      <c r="B2034" s="46" t="str">
        <f t="shared" si="187"/>
        <v/>
      </c>
      <c r="C2034" s="47" t="str">
        <f t="shared" si="188"/>
        <v/>
      </c>
      <c r="D2034" s="52" t="str">
        <f t="shared" si="189"/>
        <v/>
      </c>
      <c r="E2034" s="53" t="str">
        <f t="shared" si="190"/>
        <v/>
      </c>
      <c r="F2034" s="53" t="str">
        <f t="shared" si="191"/>
        <v/>
      </c>
      <c r="G2034" s="50"/>
      <c r="H2034" s="53">
        <f t="shared" si="186"/>
        <v>0</v>
      </c>
    </row>
    <row r="2035" spans="2:8" ht="12.75" hidden="1" customHeight="1">
      <c r="B2035" s="46" t="str">
        <f t="shared" si="187"/>
        <v/>
      </c>
      <c r="C2035" s="47" t="str">
        <f t="shared" si="188"/>
        <v/>
      </c>
      <c r="D2035" s="52" t="str">
        <f t="shared" si="189"/>
        <v/>
      </c>
      <c r="E2035" s="53" t="str">
        <f t="shared" si="190"/>
        <v/>
      </c>
      <c r="F2035" s="53" t="str">
        <f t="shared" si="191"/>
        <v/>
      </c>
      <c r="G2035" s="50"/>
      <c r="H2035" s="53">
        <f t="shared" si="186"/>
        <v>0</v>
      </c>
    </row>
    <row r="2036" spans="2:8" ht="12.75" hidden="1" customHeight="1">
      <c r="B2036" s="46" t="str">
        <f t="shared" si="187"/>
        <v/>
      </c>
      <c r="C2036" s="47" t="str">
        <f t="shared" si="188"/>
        <v/>
      </c>
      <c r="D2036" s="52" t="str">
        <f t="shared" si="189"/>
        <v/>
      </c>
      <c r="E2036" s="53" t="str">
        <f t="shared" si="190"/>
        <v/>
      </c>
      <c r="F2036" s="53" t="str">
        <f t="shared" si="191"/>
        <v/>
      </c>
      <c r="G2036" s="50"/>
      <c r="H2036" s="53">
        <f t="shared" si="186"/>
        <v>0</v>
      </c>
    </row>
    <row r="2037" spans="2:8" ht="12.75" hidden="1" customHeight="1">
      <c r="B2037" s="46" t="str">
        <f t="shared" si="187"/>
        <v/>
      </c>
      <c r="C2037" s="47" t="str">
        <f t="shared" si="188"/>
        <v/>
      </c>
      <c r="D2037" s="52" t="str">
        <f t="shared" si="189"/>
        <v/>
      </c>
      <c r="E2037" s="53" t="str">
        <f t="shared" si="190"/>
        <v/>
      </c>
      <c r="F2037" s="53" t="str">
        <f t="shared" si="191"/>
        <v/>
      </c>
      <c r="G2037" s="50"/>
      <c r="H2037" s="53">
        <f t="shared" si="186"/>
        <v>0</v>
      </c>
    </row>
    <row r="2038" spans="2:8" ht="12.75" hidden="1" customHeight="1">
      <c r="B2038" s="46" t="str">
        <f t="shared" si="187"/>
        <v/>
      </c>
      <c r="C2038" s="47" t="str">
        <f t="shared" si="188"/>
        <v/>
      </c>
      <c r="D2038" s="52" t="str">
        <f t="shared" si="189"/>
        <v/>
      </c>
      <c r="E2038" s="53" t="str">
        <f t="shared" si="190"/>
        <v/>
      </c>
      <c r="F2038" s="53" t="str">
        <f t="shared" si="191"/>
        <v/>
      </c>
      <c r="G2038" s="50"/>
      <c r="H2038" s="53">
        <f t="shared" si="186"/>
        <v>0</v>
      </c>
    </row>
    <row r="2039" spans="2:8" ht="12.75" hidden="1" customHeight="1">
      <c r="B2039" s="46" t="str">
        <f t="shared" si="187"/>
        <v/>
      </c>
      <c r="C2039" s="47" t="str">
        <f t="shared" si="188"/>
        <v/>
      </c>
      <c r="D2039" s="52" t="str">
        <f t="shared" si="189"/>
        <v/>
      </c>
      <c r="E2039" s="53" t="str">
        <f t="shared" si="190"/>
        <v/>
      </c>
      <c r="F2039" s="53" t="str">
        <f t="shared" si="191"/>
        <v/>
      </c>
      <c r="G2039" s="50"/>
      <c r="H2039" s="53">
        <f t="shared" si="186"/>
        <v>0</v>
      </c>
    </row>
    <row r="2040" spans="2:8" ht="12.75" hidden="1" customHeight="1">
      <c r="B2040" s="46" t="str">
        <f t="shared" si="187"/>
        <v/>
      </c>
      <c r="C2040" s="47" t="str">
        <f t="shared" si="188"/>
        <v/>
      </c>
      <c r="D2040" s="52" t="str">
        <f t="shared" si="189"/>
        <v/>
      </c>
      <c r="E2040" s="53" t="str">
        <f t="shared" si="190"/>
        <v/>
      </c>
      <c r="F2040" s="53" t="str">
        <f t="shared" si="191"/>
        <v/>
      </c>
      <c r="G2040" s="50"/>
      <c r="H2040" s="53">
        <f t="shared" si="186"/>
        <v>0</v>
      </c>
    </row>
    <row r="2041" spans="2:8" ht="12.75" hidden="1" customHeight="1">
      <c r="B2041" s="46" t="str">
        <f t="shared" si="187"/>
        <v/>
      </c>
      <c r="C2041" s="47" t="str">
        <f t="shared" si="188"/>
        <v/>
      </c>
      <c r="D2041" s="52" t="str">
        <f t="shared" si="189"/>
        <v/>
      </c>
      <c r="E2041" s="53" t="str">
        <f t="shared" si="190"/>
        <v/>
      </c>
      <c r="F2041" s="53" t="str">
        <f t="shared" si="191"/>
        <v/>
      </c>
      <c r="G2041" s="50"/>
      <c r="H2041" s="53">
        <f t="shared" si="186"/>
        <v>0</v>
      </c>
    </row>
    <row r="2042" spans="2:8" ht="12.75" hidden="1" customHeight="1">
      <c r="B2042" s="46" t="str">
        <f t="shared" si="187"/>
        <v/>
      </c>
      <c r="C2042" s="47" t="str">
        <f t="shared" si="188"/>
        <v/>
      </c>
      <c r="D2042" s="52" t="str">
        <f t="shared" si="189"/>
        <v/>
      </c>
      <c r="E2042" s="53" t="str">
        <f t="shared" si="190"/>
        <v/>
      </c>
      <c r="F2042" s="53" t="str">
        <f t="shared" si="191"/>
        <v/>
      </c>
      <c r="G2042" s="50"/>
      <c r="H2042" s="53">
        <f t="shared" si="186"/>
        <v>0</v>
      </c>
    </row>
    <row r="2043" spans="2:8" ht="12.75" hidden="1" customHeight="1">
      <c r="B2043" s="46" t="str">
        <f t="shared" si="187"/>
        <v/>
      </c>
      <c r="C2043" s="47" t="str">
        <f t="shared" si="188"/>
        <v/>
      </c>
      <c r="D2043" s="52" t="str">
        <f t="shared" si="189"/>
        <v/>
      </c>
      <c r="E2043" s="53" t="str">
        <f t="shared" si="190"/>
        <v/>
      </c>
      <c r="F2043" s="53" t="str">
        <f t="shared" si="191"/>
        <v/>
      </c>
      <c r="G2043" s="50"/>
      <c r="H2043" s="53">
        <f t="shared" si="186"/>
        <v>0</v>
      </c>
    </row>
    <row r="2044" spans="2:8" ht="12.75" hidden="1" customHeight="1">
      <c r="B2044" s="46" t="str">
        <f t="shared" si="187"/>
        <v/>
      </c>
      <c r="C2044" s="47" t="str">
        <f t="shared" si="188"/>
        <v/>
      </c>
      <c r="D2044" s="52" t="str">
        <f t="shared" si="189"/>
        <v/>
      </c>
      <c r="E2044" s="53" t="str">
        <f t="shared" si="190"/>
        <v/>
      </c>
      <c r="F2044" s="53" t="str">
        <f t="shared" si="191"/>
        <v/>
      </c>
      <c r="G2044" s="50"/>
      <c r="H2044" s="53">
        <f t="shared" si="186"/>
        <v>0</v>
      </c>
    </row>
    <row r="2045" spans="2:8" ht="12.75" hidden="1" customHeight="1">
      <c r="B2045" s="46" t="str">
        <f t="shared" si="187"/>
        <v/>
      </c>
      <c r="C2045" s="47" t="str">
        <f t="shared" si="188"/>
        <v/>
      </c>
      <c r="D2045" s="52" t="str">
        <f t="shared" si="189"/>
        <v/>
      </c>
      <c r="E2045" s="53" t="str">
        <f t="shared" si="190"/>
        <v/>
      </c>
      <c r="F2045" s="53" t="str">
        <f t="shared" si="191"/>
        <v/>
      </c>
      <c r="G2045" s="50"/>
      <c r="H2045" s="53">
        <f t="shared" si="186"/>
        <v>0</v>
      </c>
    </row>
    <row r="2046" spans="2:8" ht="12.75" hidden="1" customHeight="1">
      <c r="B2046" s="46" t="str">
        <f t="shared" si="187"/>
        <v/>
      </c>
      <c r="C2046" s="47" t="str">
        <f t="shared" si="188"/>
        <v/>
      </c>
      <c r="D2046" s="52" t="str">
        <f t="shared" si="189"/>
        <v/>
      </c>
      <c r="E2046" s="53" t="str">
        <f t="shared" si="190"/>
        <v/>
      </c>
      <c r="F2046" s="53" t="str">
        <f t="shared" si="191"/>
        <v/>
      </c>
      <c r="G2046" s="50"/>
      <c r="H2046" s="53">
        <f t="shared" si="186"/>
        <v>0</v>
      </c>
    </row>
    <row r="2047" spans="2:8" ht="12.75" hidden="1" customHeight="1">
      <c r="B2047" s="46" t="str">
        <f t="shared" si="187"/>
        <v/>
      </c>
      <c r="C2047" s="47" t="str">
        <f t="shared" si="188"/>
        <v/>
      </c>
      <c r="D2047" s="52" t="str">
        <f t="shared" si="189"/>
        <v/>
      </c>
      <c r="E2047" s="53" t="str">
        <f t="shared" si="190"/>
        <v/>
      </c>
      <c r="F2047" s="53" t="str">
        <f t="shared" si="191"/>
        <v/>
      </c>
      <c r="G2047" s="50"/>
      <c r="H2047" s="53">
        <f t="shared" si="186"/>
        <v>0</v>
      </c>
    </row>
    <row r="2048" spans="2:8" ht="12.75" hidden="1" customHeight="1">
      <c r="B2048" s="46" t="str">
        <f t="shared" si="187"/>
        <v/>
      </c>
      <c r="C2048" s="47" t="str">
        <f t="shared" si="188"/>
        <v/>
      </c>
      <c r="D2048" s="52" t="str">
        <f t="shared" si="189"/>
        <v/>
      </c>
      <c r="E2048" s="53" t="str">
        <f t="shared" si="190"/>
        <v/>
      </c>
      <c r="F2048" s="53" t="str">
        <f t="shared" si="191"/>
        <v/>
      </c>
      <c r="G2048" s="50"/>
      <c r="H2048" s="53">
        <f t="shared" si="186"/>
        <v>0</v>
      </c>
    </row>
    <row r="2049" spans="2:8" ht="12.75" hidden="1" customHeight="1">
      <c r="B2049" s="46" t="str">
        <f t="shared" si="187"/>
        <v/>
      </c>
      <c r="C2049" s="47" t="str">
        <f t="shared" si="188"/>
        <v/>
      </c>
      <c r="D2049" s="52" t="str">
        <f t="shared" si="189"/>
        <v/>
      </c>
      <c r="E2049" s="53" t="str">
        <f t="shared" si="190"/>
        <v/>
      </c>
      <c r="F2049" s="53" t="str">
        <f t="shared" si="191"/>
        <v/>
      </c>
      <c r="G2049" s="50"/>
      <c r="H2049" s="53">
        <f t="shared" si="186"/>
        <v>0</v>
      </c>
    </row>
    <row r="2050" spans="2:8" ht="12.75" hidden="1" customHeight="1">
      <c r="B2050" s="46" t="str">
        <f t="shared" si="187"/>
        <v/>
      </c>
      <c r="C2050" s="47" t="str">
        <f t="shared" si="188"/>
        <v/>
      </c>
      <c r="D2050" s="52" t="str">
        <f t="shared" si="189"/>
        <v/>
      </c>
      <c r="E2050" s="53" t="str">
        <f t="shared" si="190"/>
        <v/>
      </c>
      <c r="F2050" s="53" t="str">
        <f t="shared" si="191"/>
        <v/>
      </c>
      <c r="G2050" s="50"/>
      <c r="H2050" s="53">
        <f t="shared" si="186"/>
        <v>0</v>
      </c>
    </row>
    <row r="2051" spans="2:8" ht="12.75" hidden="1" customHeight="1">
      <c r="B2051" s="46" t="str">
        <f t="shared" si="187"/>
        <v/>
      </c>
      <c r="C2051" s="47" t="str">
        <f t="shared" si="188"/>
        <v/>
      </c>
      <c r="D2051" s="52" t="str">
        <f t="shared" si="189"/>
        <v/>
      </c>
      <c r="E2051" s="53" t="str">
        <f t="shared" si="190"/>
        <v/>
      </c>
      <c r="F2051" s="53" t="str">
        <f t="shared" si="191"/>
        <v/>
      </c>
      <c r="G2051" s="50"/>
      <c r="H2051" s="53">
        <f t="shared" si="186"/>
        <v>0</v>
      </c>
    </row>
    <row r="2052" spans="2:8" ht="12.75" hidden="1" customHeight="1">
      <c r="B2052" s="46" t="str">
        <f t="shared" si="187"/>
        <v/>
      </c>
      <c r="C2052" s="47" t="str">
        <f t="shared" si="188"/>
        <v/>
      </c>
      <c r="D2052" s="52" t="str">
        <f t="shared" si="189"/>
        <v/>
      </c>
      <c r="E2052" s="53" t="str">
        <f t="shared" si="190"/>
        <v/>
      </c>
      <c r="F2052" s="53" t="str">
        <f t="shared" si="191"/>
        <v/>
      </c>
      <c r="G2052" s="50"/>
      <c r="H2052" s="53">
        <f t="shared" si="186"/>
        <v>0</v>
      </c>
    </row>
    <row r="2053" spans="2:8" ht="12.75" hidden="1" customHeight="1">
      <c r="B2053" s="46" t="str">
        <f t="shared" si="187"/>
        <v/>
      </c>
      <c r="C2053" s="47" t="str">
        <f t="shared" si="188"/>
        <v/>
      </c>
      <c r="D2053" s="52" t="str">
        <f t="shared" si="189"/>
        <v/>
      </c>
      <c r="E2053" s="53" t="str">
        <f t="shared" si="190"/>
        <v/>
      </c>
      <c r="F2053" s="53" t="str">
        <f t="shared" si="191"/>
        <v/>
      </c>
      <c r="G2053" s="50"/>
      <c r="H2053" s="53">
        <f t="shared" si="186"/>
        <v>0</v>
      </c>
    </row>
    <row r="2054" spans="2:8" ht="12.75" hidden="1" customHeight="1">
      <c r="B2054" s="46" t="str">
        <f t="shared" si="187"/>
        <v/>
      </c>
      <c r="C2054" s="47" t="str">
        <f t="shared" si="188"/>
        <v/>
      </c>
      <c r="D2054" s="52" t="str">
        <f t="shared" si="189"/>
        <v/>
      </c>
      <c r="E2054" s="53" t="str">
        <f t="shared" si="190"/>
        <v/>
      </c>
      <c r="F2054" s="53" t="str">
        <f t="shared" si="191"/>
        <v/>
      </c>
      <c r="G2054" s="50"/>
      <c r="H2054" s="53">
        <f t="shared" si="186"/>
        <v>0</v>
      </c>
    </row>
    <row r="2055" spans="2:8" ht="12.75" hidden="1" customHeight="1">
      <c r="B2055" s="46" t="str">
        <f t="shared" si="187"/>
        <v/>
      </c>
      <c r="C2055" s="47" t="str">
        <f t="shared" si="188"/>
        <v/>
      </c>
      <c r="D2055" s="52" t="str">
        <f t="shared" si="189"/>
        <v/>
      </c>
      <c r="E2055" s="53" t="str">
        <f t="shared" si="190"/>
        <v/>
      </c>
      <c r="F2055" s="53" t="str">
        <f t="shared" si="191"/>
        <v/>
      </c>
      <c r="G2055" s="50"/>
      <c r="H2055" s="53">
        <f t="shared" si="186"/>
        <v>0</v>
      </c>
    </row>
    <row r="2056" spans="2:8" ht="12.75" hidden="1" customHeight="1">
      <c r="B2056" s="46" t="str">
        <f t="shared" si="187"/>
        <v/>
      </c>
      <c r="C2056" s="47" t="str">
        <f t="shared" si="188"/>
        <v/>
      </c>
      <c r="D2056" s="52" t="str">
        <f t="shared" si="189"/>
        <v/>
      </c>
      <c r="E2056" s="53" t="str">
        <f t="shared" si="190"/>
        <v/>
      </c>
      <c r="F2056" s="53" t="str">
        <f t="shared" si="191"/>
        <v/>
      </c>
      <c r="G2056" s="50"/>
      <c r="H2056" s="53">
        <f t="shared" si="186"/>
        <v>0</v>
      </c>
    </row>
    <row r="2057" spans="2:8" ht="12.75" hidden="1" customHeight="1">
      <c r="B2057" s="46" t="str">
        <f t="shared" si="187"/>
        <v/>
      </c>
      <c r="C2057" s="47" t="str">
        <f t="shared" si="188"/>
        <v/>
      </c>
      <c r="D2057" s="52" t="str">
        <f t="shared" si="189"/>
        <v/>
      </c>
      <c r="E2057" s="53" t="str">
        <f t="shared" si="190"/>
        <v/>
      </c>
      <c r="F2057" s="53" t="str">
        <f t="shared" si="191"/>
        <v/>
      </c>
      <c r="G2057" s="50"/>
      <c r="H2057" s="53">
        <f t="shared" si="186"/>
        <v>0</v>
      </c>
    </row>
    <row r="2058" spans="2:8" ht="12.75" hidden="1" customHeight="1">
      <c r="B2058" s="46" t="str">
        <f t="shared" si="187"/>
        <v/>
      </c>
      <c r="C2058" s="47" t="str">
        <f t="shared" si="188"/>
        <v/>
      </c>
      <c r="D2058" s="52" t="str">
        <f t="shared" si="189"/>
        <v/>
      </c>
      <c r="E2058" s="53" t="str">
        <f t="shared" si="190"/>
        <v/>
      </c>
      <c r="F2058" s="53" t="str">
        <f t="shared" si="191"/>
        <v/>
      </c>
      <c r="G2058" s="50"/>
      <c r="H2058" s="53">
        <f t="shared" si="186"/>
        <v>0</v>
      </c>
    </row>
    <row r="2059" spans="2:8" ht="12.75" hidden="1" customHeight="1">
      <c r="B2059" s="46" t="str">
        <f t="shared" si="187"/>
        <v/>
      </c>
      <c r="C2059" s="47" t="str">
        <f t="shared" si="188"/>
        <v/>
      </c>
      <c r="D2059" s="52" t="str">
        <f t="shared" si="189"/>
        <v/>
      </c>
      <c r="E2059" s="53" t="str">
        <f t="shared" si="190"/>
        <v/>
      </c>
      <c r="F2059" s="53" t="str">
        <f t="shared" si="191"/>
        <v/>
      </c>
      <c r="G2059" s="50"/>
      <c r="H2059" s="53">
        <f t="shared" si="186"/>
        <v>0</v>
      </c>
    </row>
    <row r="2060" spans="2:8" ht="12.75" hidden="1" customHeight="1">
      <c r="B2060" s="46" t="str">
        <f t="shared" si="187"/>
        <v/>
      </c>
      <c r="C2060" s="47" t="str">
        <f t="shared" si="188"/>
        <v/>
      </c>
      <c r="D2060" s="52" t="str">
        <f t="shared" si="189"/>
        <v/>
      </c>
      <c r="E2060" s="53" t="str">
        <f t="shared" si="190"/>
        <v/>
      </c>
      <c r="F2060" s="53" t="str">
        <f t="shared" si="191"/>
        <v/>
      </c>
      <c r="G2060" s="50"/>
      <c r="H2060" s="53">
        <f t="shared" si="186"/>
        <v>0</v>
      </c>
    </row>
    <row r="2061" spans="2:8" ht="12.75" hidden="1" customHeight="1">
      <c r="B2061" s="46" t="str">
        <f t="shared" si="187"/>
        <v/>
      </c>
      <c r="C2061" s="47" t="str">
        <f t="shared" si="188"/>
        <v/>
      </c>
      <c r="D2061" s="52" t="str">
        <f t="shared" si="189"/>
        <v/>
      </c>
      <c r="E2061" s="53" t="str">
        <f t="shared" si="190"/>
        <v/>
      </c>
      <c r="F2061" s="53" t="str">
        <f t="shared" si="191"/>
        <v/>
      </c>
      <c r="G2061" s="50"/>
      <c r="H2061" s="53">
        <f t="shared" si="186"/>
        <v>0</v>
      </c>
    </row>
    <row r="2062" spans="2:8" ht="12.75" hidden="1" customHeight="1">
      <c r="B2062" s="46" t="str">
        <f t="shared" si="187"/>
        <v/>
      </c>
      <c r="C2062" s="47" t="str">
        <f t="shared" si="188"/>
        <v/>
      </c>
      <c r="D2062" s="52" t="str">
        <f t="shared" si="189"/>
        <v/>
      </c>
      <c r="E2062" s="53" t="str">
        <f t="shared" si="190"/>
        <v/>
      </c>
      <c r="F2062" s="53" t="str">
        <f t="shared" si="191"/>
        <v/>
      </c>
      <c r="G2062" s="50"/>
      <c r="H2062" s="53">
        <f t="shared" si="186"/>
        <v>0</v>
      </c>
    </row>
    <row r="2063" spans="2:8" ht="12.75" hidden="1" customHeight="1">
      <c r="B2063" s="46" t="str">
        <f t="shared" si="187"/>
        <v/>
      </c>
      <c r="C2063" s="47" t="str">
        <f t="shared" si="188"/>
        <v/>
      </c>
      <c r="D2063" s="52" t="str">
        <f t="shared" si="189"/>
        <v/>
      </c>
      <c r="E2063" s="53" t="str">
        <f t="shared" si="190"/>
        <v/>
      </c>
      <c r="F2063" s="53" t="str">
        <f t="shared" si="191"/>
        <v/>
      </c>
      <c r="G2063" s="50"/>
      <c r="H2063" s="53">
        <f t="shared" si="186"/>
        <v>0</v>
      </c>
    </row>
    <row r="2064" spans="2:8" ht="12.75" hidden="1" customHeight="1">
      <c r="B2064" s="46" t="str">
        <f t="shared" si="187"/>
        <v/>
      </c>
      <c r="C2064" s="47" t="str">
        <f t="shared" si="188"/>
        <v/>
      </c>
      <c r="D2064" s="52" t="str">
        <f t="shared" si="189"/>
        <v/>
      </c>
      <c r="E2064" s="53" t="str">
        <f t="shared" si="190"/>
        <v/>
      </c>
      <c r="F2064" s="53" t="str">
        <f t="shared" si="191"/>
        <v/>
      </c>
      <c r="G2064" s="50"/>
      <c r="H2064" s="53">
        <f t="shared" si="186"/>
        <v>0</v>
      </c>
    </row>
    <row r="2065" spans="2:8" ht="12.75" hidden="1" customHeight="1">
      <c r="B2065" s="46" t="str">
        <f t="shared" si="187"/>
        <v/>
      </c>
      <c r="C2065" s="47" t="str">
        <f t="shared" si="188"/>
        <v/>
      </c>
      <c r="D2065" s="52" t="str">
        <f t="shared" si="189"/>
        <v/>
      </c>
      <c r="E2065" s="53" t="str">
        <f t="shared" si="190"/>
        <v/>
      </c>
      <c r="F2065" s="53" t="str">
        <f t="shared" si="191"/>
        <v/>
      </c>
      <c r="G2065" s="50"/>
      <c r="H2065" s="53">
        <f t="shared" si="186"/>
        <v>0</v>
      </c>
    </row>
    <row r="2066" spans="2:8" ht="12.75" hidden="1" customHeight="1">
      <c r="B2066" s="46" t="str">
        <f t="shared" si="187"/>
        <v/>
      </c>
      <c r="C2066" s="47" t="str">
        <f t="shared" si="188"/>
        <v/>
      </c>
      <c r="D2066" s="52" t="str">
        <f t="shared" si="189"/>
        <v/>
      </c>
      <c r="E2066" s="53" t="str">
        <f t="shared" si="190"/>
        <v/>
      </c>
      <c r="F2066" s="53" t="str">
        <f t="shared" si="191"/>
        <v/>
      </c>
      <c r="G2066" s="50"/>
      <c r="H2066" s="53">
        <f t="shared" si="186"/>
        <v>0</v>
      </c>
    </row>
    <row r="2067" spans="2:8" ht="12.75" hidden="1" customHeight="1">
      <c r="B2067" s="46" t="str">
        <f t="shared" si="187"/>
        <v/>
      </c>
      <c r="C2067" s="47" t="str">
        <f t="shared" si="188"/>
        <v/>
      </c>
      <c r="D2067" s="52" t="str">
        <f t="shared" si="189"/>
        <v/>
      </c>
      <c r="E2067" s="53" t="str">
        <f t="shared" si="190"/>
        <v/>
      </c>
      <c r="F2067" s="53" t="str">
        <f t="shared" si="191"/>
        <v/>
      </c>
      <c r="G2067" s="50"/>
      <c r="H2067" s="53">
        <f t="shared" si="186"/>
        <v>0</v>
      </c>
    </row>
    <row r="2068" spans="2:8" ht="12.75" hidden="1" customHeight="1">
      <c r="B2068" s="46" t="str">
        <f t="shared" si="187"/>
        <v/>
      </c>
      <c r="C2068" s="47" t="str">
        <f t="shared" si="188"/>
        <v/>
      </c>
      <c r="D2068" s="52" t="str">
        <f t="shared" si="189"/>
        <v/>
      </c>
      <c r="E2068" s="53" t="str">
        <f t="shared" si="190"/>
        <v/>
      </c>
      <c r="F2068" s="53" t="str">
        <f t="shared" si="191"/>
        <v/>
      </c>
      <c r="G2068" s="50"/>
      <c r="H2068" s="53">
        <f t="shared" si="186"/>
        <v>0</v>
      </c>
    </row>
    <row r="2069" spans="2:8" ht="12.75" hidden="1" customHeight="1">
      <c r="B2069" s="46" t="str">
        <f t="shared" si="187"/>
        <v/>
      </c>
      <c r="C2069" s="47" t="str">
        <f t="shared" si="188"/>
        <v/>
      </c>
      <c r="D2069" s="52" t="str">
        <f t="shared" si="189"/>
        <v/>
      </c>
      <c r="E2069" s="53" t="str">
        <f t="shared" si="190"/>
        <v/>
      </c>
      <c r="F2069" s="53" t="str">
        <f t="shared" si="191"/>
        <v/>
      </c>
      <c r="G2069" s="50"/>
      <c r="H2069" s="53">
        <f t="shared" si="186"/>
        <v>0</v>
      </c>
    </row>
    <row r="2070" spans="2:8" ht="12.75" hidden="1" customHeight="1">
      <c r="B2070" s="46" t="str">
        <f t="shared" si="187"/>
        <v/>
      </c>
      <c r="C2070" s="47" t="str">
        <f t="shared" si="188"/>
        <v/>
      </c>
      <c r="D2070" s="52" t="str">
        <f t="shared" si="189"/>
        <v/>
      </c>
      <c r="E2070" s="53" t="str">
        <f t="shared" si="190"/>
        <v/>
      </c>
      <c r="F2070" s="53" t="str">
        <f t="shared" si="191"/>
        <v/>
      </c>
      <c r="G2070" s="50"/>
      <c r="H2070" s="53">
        <f t="shared" si="186"/>
        <v>0</v>
      </c>
    </row>
    <row r="2071" spans="2:8" ht="12.75" hidden="1" customHeight="1">
      <c r="B2071" s="46" t="str">
        <f t="shared" si="187"/>
        <v/>
      </c>
      <c r="C2071" s="47" t="str">
        <f t="shared" si="188"/>
        <v/>
      </c>
      <c r="D2071" s="52" t="str">
        <f t="shared" si="189"/>
        <v/>
      </c>
      <c r="E2071" s="53" t="str">
        <f t="shared" si="190"/>
        <v/>
      </c>
      <c r="F2071" s="53" t="str">
        <f t="shared" si="191"/>
        <v/>
      </c>
      <c r="G2071" s="50"/>
      <c r="H2071" s="53">
        <f t="shared" si="186"/>
        <v>0</v>
      </c>
    </row>
    <row r="2072" spans="2:8" ht="12.75" hidden="1" customHeight="1">
      <c r="B2072" s="46" t="str">
        <f t="shared" si="187"/>
        <v/>
      </c>
      <c r="C2072" s="47" t="str">
        <f t="shared" si="188"/>
        <v/>
      </c>
      <c r="D2072" s="52" t="str">
        <f t="shared" si="189"/>
        <v/>
      </c>
      <c r="E2072" s="53" t="str">
        <f t="shared" si="190"/>
        <v/>
      </c>
      <c r="F2072" s="53" t="str">
        <f t="shared" si="191"/>
        <v/>
      </c>
      <c r="G2072" s="50"/>
      <c r="H2072" s="53">
        <f t="shared" si="186"/>
        <v>0</v>
      </c>
    </row>
    <row r="2073" spans="2:8" ht="12.75" hidden="1" customHeight="1">
      <c r="B2073" s="46" t="str">
        <f t="shared" si="187"/>
        <v/>
      </c>
      <c r="C2073" s="47" t="str">
        <f t="shared" si="188"/>
        <v/>
      </c>
      <c r="D2073" s="52" t="str">
        <f t="shared" si="189"/>
        <v/>
      </c>
      <c r="E2073" s="53" t="str">
        <f t="shared" si="190"/>
        <v/>
      </c>
      <c r="F2073" s="53" t="str">
        <f t="shared" si="191"/>
        <v/>
      </c>
      <c r="G2073" s="50"/>
      <c r="H2073" s="53">
        <f t="shared" ref="H2073:H2104" si="192">IF(B2073="",0,ROUND(H2072-E2073-G2073,2))</f>
        <v>0</v>
      </c>
    </row>
    <row r="2074" spans="2:8" ht="12.75" hidden="1" customHeight="1">
      <c r="B2074" s="46" t="str">
        <f t="shared" ref="B2074:B2104" si="193">IF(B2073&lt;$D$16,IF(H2073&gt;0,B2073+1,""),"")</f>
        <v/>
      </c>
      <c r="C2074" s="47" t="str">
        <f t="shared" ref="C2074:C2104" si="194">IF(B2074="","",IF(B2074&lt;=$D$16,IF(payments_per_year=26,DATE(YEAR(start_date),MONTH(start_date),DAY(start_date)+14*B2074),IF(payments_per_year=52,DATE(YEAR(start_date),MONTH(start_date),DAY(start_date)+7*B2074),DATE(YEAR(start_date),MONTH(start_date)+B2074*12/$D$11,DAY(start_date)))),""))</f>
        <v/>
      </c>
      <c r="D2074" s="52" t="str">
        <f t="shared" ref="D2074:D2104" si="195">IF(C2074="","",IF($D$15+F2074&gt;H2073,ROUND(H2073+F2074,2),$D$15))</f>
        <v/>
      </c>
      <c r="E2074" s="53" t="str">
        <f t="shared" ref="E2074:E2104" si="196">IF(C2074="","",D2074-F2074)</f>
        <v/>
      </c>
      <c r="F2074" s="53" t="str">
        <f t="shared" ref="F2074:F2104" si="197">IF(C2074="","",ROUND(H2073*$D$9/payments_per_year,2))</f>
        <v/>
      </c>
      <c r="G2074" s="50"/>
      <c r="H2074" s="53">
        <f t="shared" si="192"/>
        <v>0</v>
      </c>
    </row>
    <row r="2075" spans="2:8" ht="12.75" hidden="1" customHeight="1">
      <c r="B2075" s="46" t="str">
        <f t="shared" si="193"/>
        <v/>
      </c>
      <c r="C2075" s="47" t="str">
        <f t="shared" si="194"/>
        <v/>
      </c>
      <c r="D2075" s="52" t="str">
        <f t="shared" si="195"/>
        <v/>
      </c>
      <c r="E2075" s="53" t="str">
        <f t="shared" si="196"/>
        <v/>
      </c>
      <c r="F2075" s="53" t="str">
        <f t="shared" si="197"/>
        <v/>
      </c>
      <c r="G2075" s="50"/>
      <c r="H2075" s="53">
        <f t="shared" si="192"/>
        <v>0</v>
      </c>
    </row>
    <row r="2076" spans="2:8" ht="12.75" hidden="1" customHeight="1">
      <c r="B2076" s="46" t="str">
        <f t="shared" si="193"/>
        <v/>
      </c>
      <c r="C2076" s="47" t="str">
        <f t="shared" si="194"/>
        <v/>
      </c>
      <c r="D2076" s="52" t="str">
        <f t="shared" si="195"/>
        <v/>
      </c>
      <c r="E2076" s="53" t="str">
        <f t="shared" si="196"/>
        <v/>
      </c>
      <c r="F2076" s="53" t="str">
        <f t="shared" si="197"/>
        <v/>
      </c>
      <c r="G2076" s="50"/>
      <c r="H2076" s="53">
        <f t="shared" si="192"/>
        <v>0</v>
      </c>
    </row>
    <row r="2077" spans="2:8" ht="12.75" hidden="1" customHeight="1">
      <c r="B2077" s="46" t="str">
        <f t="shared" si="193"/>
        <v/>
      </c>
      <c r="C2077" s="47" t="str">
        <f t="shared" si="194"/>
        <v/>
      </c>
      <c r="D2077" s="52" t="str">
        <f t="shared" si="195"/>
        <v/>
      </c>
      <c r="E2077" s="53" t="str">
        <f t="shared" si="196"/>
        <v/>
      </c>
      <c r="F2077" s="53" t="str">
        <f t="shared" si="197"/>
        <v/>
      </c>
      <c r="G2077" s="50"/>
      <c r="H2077" s="53">
        <f t="shared" si="192"/>
        <v>0</v>
      </c>
    </row>
    <row r="2078" spans="2:8" ht="12.75" hidden="1" customHeight="1">
      <c r="B2078" s="46" t="str">
        <f t="shared" si="193"/>
        <v/>
      </c>
      <c r="C2078" s="47" t="str">
        <f t="shared" si="194"/>
        <v/>
      </c>
      <c r="D2078" s="52" t="str">
        <f t="shared" si="195"/>
        <v/>
      </c>
      <c r="E2078" s="53" t="str">
        <f t="shared" si="196"/>
        <v/>
      </c>
      <c r="F2078" s="53" t="str">
        <f t="shared" si="197"/>
        <v/>
      </c>
      <c r="G2078" s="50"/>
      <c r="H2078" s="53">
        <f t="shared" si="192"/>
        <v>0</v>
      </c>
    </row>
    <row r="2079" spans="2:8" ht="12.75" hidden="1" customHeight="1">
      <c r="B2079" s="46" t="str">
        <f t="shared" si="193"/>
        <v/>
      </c>
      <c r="C2079" s="47" t="str">
        <f t="shared" si="194"/>
        <v/>
      </c>
      <c r="D2079" s="52" t="str">
        <f t="shared" si="195"/>
        <v/>
      </c>
      <c r="E2079" s="53" t="str">
        <f t="shared" si="196"/>
        <v/>
      </c>
      <c r="F2079" s="53" t="str">
        <f t="shared" si="197"/>
        <v/>
      </c>
      <c r="G2079" s="50"/>
      <c r="H2079" s="53">
        <f t="shared" si="192"/>
        <v>0</v>
      </c>
    </row>
    <row r="2080" spans="2:8" ht="12.75" hidden="1" customHeight="1">
      <c r="B2080" s="46" t="str">
        <f t="shared" si="193"/>
        <v/>
      </c>
      <c r="C2080" s="47" t="str">
        <f t="shared" si="194"/>
        <v/>
      </c>
      <c r="D2080" s="52" t="str">
        <f t="shared" si="195"/>
        <v/>
      </c>
      <c r="E2080" s="53" t="str">
        <f t="shared" si="196"/>
        <v/>
      </c>
      <c r="F2080" s="53" t="str">
        <f t="shared" si="197"/>
        <v/>
      </c>
      <c r="G2080" s="50"/>
      <c r="H2080" s="53">
        <f t="shared" si="192"/>
        <v>0</v>
      </c>
    </row>
    <row r="2081" spans="2:8" ht="12.75" hidden="1" customHeight="1">
      <c r="B2081" s="46" t="str">
        <f t="shared" si="193"/>
        <v/>
      </c>
      <c r="C2081" s="47" t="str">
        <f t="shared" si="194"/>
        <v/>
      </c>
      <c r="D2081" s="52" t="str">
        <f t="shared" si="195"/>
        <v/>
      </c>
      <c r="E2081" s="53" t="str">
        <f t="shared" si="196"/>
        <v/>
      </c>
      <c r="F2081" s="53" t="str">
        <f t="shared" si="197"/>
        <v/>
      </c>
      <c r="G2081" s="50"/>
      <c r="H2081" s="53">
        <f t="shared" si="192"/>
        <v>0</v>
      </c>
    </row>
    <row r="2082" spans="2:8" ht="12.75" hidden="1" customHeight="1">
      <c r="B2082" s="46" t="str">
        <f t="shared" si="193"/>
        <v/>
      </c>
      <c r="C2082" s="47" t="str">
        <f t="shared" si="194"/>
        <v/>
      </c>
      <c r="D2082" s="52" t="str">
        <f t="shared" si="195"/>
        <v/>
      </c>
      <c r="E2082" s="53" t="str">
        <f t="shared" si="196"/>
        <v/>
      </c>
      <c r="F2082" s="53" t="str">
        <f t="shared" si="197"/>
        <v/>
      </c>
      <c r="G2082" s="50"/>
      <c r="H2082" s="53">
        <f t="shared" si="192"/>
        <v>0</v>
      </c>
    </row>
    <row r="2083" spans="2:8" ht="12.75" hidden="1" customHeight="1">
      <c r="B2083" s="46" t="str">
        <f t="shared" si="193"/>
        <v/>
      </c>
      <c r="C2083" s="47" t="str">
        <f t="shared" si="194"/>
        <v/>
      </c>
      <c r="D2083" s="52" t="str">
        <f t="shared" si="195"/>
        <v/>
      </c>
      <c r="E2083" s="53" t="str">
        <f t="shared" si="196"/>
        <v/>
      </c>
      <c r="F2083" s="53" t="str">
        <f t="shared" si="197"/>
        <v/>
      </c>
      <c r="G2083" s="50"/>
      <c r="H2083" s="53">
        <f t="shared" si="192"/>
        <v>0</v>
      </c>
    </row>
    <row r="2084" spans="2:8" ht="12.75" hidden="1" customHeight="1">
      <c r="B2084" s="46" t="str">
        <f t="shared" si="193"/>
        <v/>
      </c>
      <c r="C2084" s="47" t="str">
        <f t="shared" si="194"/>
        <v/>
      </c>
      <c r="D2084" s="52" t="str">
        <f t="shared" si="195"/>
        <v/>
      </c>
      <c r="E2084" s="53" t="str">
        <f t="shared" si="196"/>
        <v/>
      </c>
      <c r="F2084" s="53" t="str">
        <f t="shared" si="197"/>
        <v/>
      </c>
      <c r="G2084" s="50"/>
      <c r="H2084" s="53">
        <f t="shared" si="192"/>
        <v>0</v>
      </c>
    </row>
    <row r="2085" spans="2:8" ht="12.75" hidden="1" customHeight="1">
      <c r="B2085" s="46" t="str">
        <f t="shared" si="193"/>
        <v/>
      </c>
      <c r="C2085" s="47" t="str">
        <f t="shared" si="194"/>
        <v/>
      </c>
      <c r="D2085" s="52" t="str">
        <f t="shared" si="195"/>
        <v/>
      </c>
      <c r="E2085" s="53" t="str">
        <f t="shared" si="196"/>
        <v/>
      </c>
      <c r="F2085" s="53" t="str">
        <f t="shared" si="197"/>
        <v/>
      </c>
      <c r="G2085" s="50"/>
      <c r="H2085" s="53">
        <f t="shared" si="192"/>
        <v>0</v>
      </c>
    </row>
    <row r="2086" spans="2:8" ht="12.75" hidden="1" customHeight="1">
      <c r="B2086" s="46" t="str">
        <f t="shared" si="193"/>
        <v/>
      </c>
      <c r="C2086" s="47" t="str">
        <f t="shared" si="194"/>
        <v/>
      </c>
      <c r="D2086" s="52" t="str">
        <f t="shared" si="195"/>
        <v/>
      </c>
      <c r="E2086" s="53" t="str">
        <f t="shared" si="196"/>
        <v/>
      </c>
      <c r="F2086" s="53" t="str">
        <f t="shared" si="197"/>
        <v/>
      </c>
      <c r="G2086" s="50"/>
      <c r="H2086" s="53">
        <f t="shared" si="192"/>
        <v>0</v>
      </c>
    </row>
    <row r="2087" spans="2:8" ht="12.75" hidden="1" customHeight="1">
      <c r="B2087" s="46" t="str">
        <f t="shared" si="193"/>
        <v/>
      </c>
      <c r="C2087" s="47" t="str">
        <f t="shared" si="194"/>
        <v/>
      </c>
      <c r="D2087" s="52" t="str">
        <f t="shared" si="195"/>
        <v/>
      </c>
      <c r="E2087" s="53" t="str">
        <f t="shared" si="196"/>
        <v/>
      </c>
      <c r="F2087" s="53" t="str">
        <f t="shared" si="197"/>
        <v/>
      </c>
      <c r="G2087" s="50"/>
      <c r="H2087" s="53">
        <f t="shared" si="192"/>
        <v>0</v>
      </c>
    </row>
    <row r="2088" spans="2:8" ht="12.75" hidden="1" customHeight="1">
      <c r="B2088" s="46" t="str">
        <f t="shared" si="193"/>
        <v/>
      </c>
      <c r="C2088" s="47" t="str">
        <f t="shared" si="194"/>
        <v/>
      </c>
      <c r="D2088" s="52" t="str">
        <f t="shared" si="195"/>
        <v/>
      </c>
      <c r="E2088" s="53" t="str">
        <f t="shared" si="196"/>
        <v/>
      </c>
      <c r="F2088" s="53" t="str">
        <f t="shared" si="197"/>
        <v/>
      </c>
      <c r="G2088" s="50"/>
      <c r="H2088" s="53">
        <f t="shared" si="192"/>
        <v>0</v>
      </c>
    </row>
    <row r="2089" spans="2:8" ht="12.75" hidden="1" customHeight="1">
      <c r="B2089" s="46" t="str">
        <f t="shared" si="193"/>
        <v/>
      </c>
      <c r="C2089" s="47" t="str">
        <f t="shared" si="194"/>
        <v/>
      </c>
      <c r="D2089" s="52" t="str">
        <f t="shared" si="195"/>
        <v/>
      </c>
      <c r="E2089" s="53" t="str">
        <f t="shared" si="196"/>
        <v/>
      </c>
      <c r="F2089" s="53" t="str">
        <f t="shared" si="197"/>
        <v/>
      </c>
      <c r="G2089" s="50"/>
      <c r="H2089" s="53">
        <f t="shared" si="192"/>
        <v>0</v>
      </c>
    </row>
    <row r="2090" spans="2:8" ht="12.75" hidden="1" customHeight="1">
      <c r="B2090" s="46" t="str">
        <f t="shared" si="193"/>
        <v/>
      </c>
      <c r="C2090" s="47" t="str">
        <f t="shared" si="194"/>
        <v/>
      </c>
      <c r="D2090" s="52" t="str">
        <f t="shared" si="195"/>
        <v/>
      </c>
      <c r="E2090" s="53" t="str">
        <f t="shared" si="196"/>
        <v/>
      </c>
      <c r="F2090" s="53" t="str">
        <f t="shared" si="197"/>
        <v/>
      </c>
      <c r="G2090" s="50"/>
      <c r="H2090" s="53">
        <f t="shared" si="192"/>
        <v>0</v>
      </c>
    </row>
    <row r="2091" spans="2:8" ht="12.75" hidden="1" customHeight="1">
      <c r="B2091" s="46" t="str">
        <f t="shared" si="193"/>
        <v/>
      </c>
      <c r="C2091" s="47" t="str">
        <f t="shared" si="194"/>
        <v/>
      </c>
      <c r="D2091" s="52" t="str">
        <f t="shared" si="195"/>
        <v/>
      </c>
      <c r="E2091" s="53" t="str">
        <f t="shared" si="196"/>
        <v/>
      </c>
      <c r="F2091" s="53" t="str">
        <f t="shared" si="197"/>
        <v/>
      </c>
      <c r="G2091" s="50"/>
      <c r="H2091" s="53">
        <f t="shared" si="192"/>
        <v>0</v>
      </c>
    </row>
    <row r="2092" spans="2:8" ht="12.75" hidden="1" customHeight="1">
      <c r="B2092" s="46" t="str">
        <f t="shared" si="193"/>
        <v/>
      </c>
      <c r="C2092" s="47" t="str">
        <f t="shared" si="194"/>
        <v/>
      </c>
      <c r="D2092" s="52" t="str">
        <f t="shared" si="195"/>
        <v/>
      </c>
      <c r="E2092" s="53" t="str">
        <f t="shared" si="196"/>
        <v/>
      </c>
      <c r="F2092" s="53" t="str">
        <f t="shared" si="197"/>
        <v/>
      </c>
      <c r="G2092" s="50"/>
      <c r="H2092" s="53">
        <f t="shared" si="192"/>
        <v>0</v>
      </c>
    </row>
    <row r="2093" spans="2:8" ht="12.75" hidden="1" customHeight="1">
      <c r="B2093" s="46" t="str">
        <f t="shared" si="193"/>
        <v/>
      </c>
      <c r="C2093" s="47" t="str">
        <f t="shared" si="194"/>
        <v/>
      </c>
      <c r="D2093" s="52" t="str">
        <f t="shared" si="195"/>
        <v/>
      </c>
      <c r="E2093" s="53" t="str">
        <f t="shared" si="196"/>
        <v/>
      </c>
      <c r="F2093" s="53" t="str">
        <f t="shared" si="197"/>
        <v/>
      </c>
      <c r="G2093" s="50"/>
      <c r="H2093" s="53">
        <f t="shared" si="192"/>
        <v>0</v>
      </c>
    </row>
    <row r="2094" spans="2:8" ht="12.75" hidden="1" customHeight="1">
      <c r="B2094" s="46" t="str">
        <f t="shared" si="193"/>
        <v/>
      </c>
      <c r="C2094" s="47" t="str">
        <f t="shared" si="194"/>
        <v/>
      </c>
      <c r="D2094" s="52" t="str">
        <f t="shared" si="195"/>
        <v/>
      </c>
      <c r="E2094" s="53" t="str">
        <f t="shared" si="196"/>
        <v/>
      </c>
      <c r="F2094" s="53" t="str">
        <f t="shared" si="197"/>
        <v/>
      </c>
      <c r="G2094" s="50"/>
      <c r="H2094" s="53">
        <f t="shared" si="192"/>
        <v>0</v>
      </c>
    </row>
    <row r="2095" spans="2:8" ht="12.75" hidden="1" customHeight="1">
      <c r="B2095" s="46" t="str">
        <f t="shared" si="193"/>
        <v/>
      </c>
      <c r="C2095" s="47" t="str">
        <f t="shared" si="194"/>
        <v/>
      </c>
      <c r="D2095" s="52" t="str">
        <f t="shared" si="195"/>
        <v/>
      </c>
      <c r="E2095" s="53" t="str">
        <f t="shared" si="196"/>
        <v/>
      </c>
      <c r="F2095" s="53" t="str">
        <f t="shared" si="197"/>
        <v/>
      </c>
      <c r="G2095" s="50"/>
      <c r="H2095" s="53">
        <f t="shared" si="192"/>
        <v>0</v>
      </c>
    </row>
    <row r="2096" spans="2:8" ht="12.75" hidden="1" customHeight="1">
      <c r="B2096" s="46" t="str">
        <f t="shared" si="193"/>
        <v/>
      </c>
      <c r="C2096" s="47" t="str">
        <f t="shared" si="194"/>
        <v/>
      </c>
      <c r="D2096" s="52" t="str">
        <f t="shared" si="195"/>
        <v/>
      </c>
      <c r="E2096" s="53" t="str">
        <f t="shared" si="196"/>
        <v/>
      </c>
      <c r="F2096" s="53" t="str">
        <f t="shared" si="197"/>
        <v/>
      </c>
      <c r="G2096" s="50"/>
      <c r="H2096" s="53">
        <f t="shared" si="192"/>
        <v>0</v>
      </c>
    </row>
    <row r="2097" spans="2:8" ht="12.75" hidden="1" customHeight="1">
      <c r="B2097" s="46" t="str">
        <f t="shared" si="193"/>
        <v/>
      </c>
      <c r="C2097" s="47" t="str">
        <f t="shared" si="194"/>
        <v/>
      </c>
      <c r="D2097" s="52" t="str">
        <f t="shared" si="195"/>
        <v/>
      </c>
      <c r="E2097" s="53" t="str">
        <f t="shared" si="196"/>
        <v/>
      </c>
      <c r="F2097" s="53" t="str">
        <f t="shared" si="197"/>
        <v/>
      </c>
      <c r="G2097" s="50"/>
      <c r="H2097" s="53">
        <f t="shared" si="192"/>
        <v>0</v>
      </c>
    </row>
    <row r="2098" spans="2:8" ht="12.75" hidden="1" customHeight="1">
      <c r="B2098" s="46" t="str">
        <f t="shared" si="193"/>
        <v/>
      </c>
      <c r="C2098" s="47" t="str">
        <f t="shared" si="194"/>
        <v/>
      </c>
      <c r="D2098" s="52" t="str">
        <f t="shared" si="195"/>
        <v/>
      </c>
      <c r="E2098" s="53" t="str">
        <f t="shared" si="196"/>
        <v/>
      </c>
      <c r="F2098" s="53" t="str">
        <f t="shared" si="197"/>
        <v/>
      </c>
      <c r="G2098" s="50"/>
      <c r="H2098" s="53">
        <f t="shared" si="192"/>
        <v>0</v>
      </c>
    </row>
    <row r="2099" spans="2:8" ht="12.75" hidden="1" customHeight="1">
      <c r="B2099" s="46" t="str">
        <f t="shared" si="193"/>
        <v/>
      </c>
      <c r="C2099" s="47" t="str">
        <f t="shared" si="194"/>
        <v/>
      </c>
      <c r="D2099" s="52" t="str">
        <f t="shared" si="195"/>
        <v/>
      </c>
      <c r="E2099" s="53" t="str">
        <f t="shared" si="196"/>
        <v/>
      </c>
      <c r="F2099" s="53" t="str">
        <f t="shared" si="197"/>
        <v/>
      </c>
      <c r="G2099" s="50"/>
      <c r="H2099" s="53">
        <f t="shared" si="192"/>
        <v>0</v>
      </c>
    </row>
    <row r="2100" spans="2:8" ht="12.75" hidden="1" customHeight="1">
      <c r="B2100" s="46" t="str">
        <f t="shared" si="193"/>
        <v/>
      </c>
      <c r="C2100" s="47" t="str">
        <f t="shared" si="194"/>
        <v/>
      </c>
      <c r="D2100" s="52" t="str">
        <f t="shared" si="195"/>
        <v/>
      </c>
      <c r="E2100" s="53" t="str">
        <f t="shared" si="196"/>
        <v/>
      </c>
      <c r="F2100" s="53" t="str">
        <f t="shared" si="197"/>
        <v/>
      </c>
      <c r="G2100" s="50"/>
      <c r="H2100" s="53">
        <f t="shared" si="192"/>
        <v>0</v>
      </c>
    </row>
    <row r="2101" spans="2:8" ht="12.75" hidden="1" customHeight="1">
      <c r="B2101" s="46" t="str">
        <f t="shared" si="193"/>
        <v/>
      </c>
      <c r="C2101" s="47" t="str">
        <f t="shared" si="194"/>
        <v/>
      </c>
      <c r="D2101" s="52" t="str">
        <f t="shared" si="195"/>
        <v/>
      </c>
      <c r="E2101" s="53" t="str">
        <f t="shared" si="196"/>
        <v/>
      </c>
      <c r="F2101" s="53" t="str">
        <f t="shared" si="197"/>
        <v/>
      </c>
      <c r="G2101" s="50"/>
      <c r="H2101" s="53">
        <f t="shared" si="192"/>
        <v>0</v>
      </c>
    </row>
    <row r="2102" spans="2:8" ht="12.75" hidden="1" customHeight="1">
      <c r="B2102" s="46" t="str">
        <f t="shared" si="193"/>
        <v/>
      </c>
      <c r="C2102" s="47" t="str">
        <f t="shared" si="194"/>
        <v/>
      </c>
      <c r="D2102" s="52" t="str">
        <f t="shared" si="195"/>
        <v/>
      </c>
      <c r="E2102" s="53" t="str">
        <f t="shared" si="196"/>
        <v/>
      </c>
      <c r="F2102" s="53" t="str">
        <f t="shared" si="197"/>
        <v/>
      </c>
      <c r="G2102" s="50"/>
      <c r="H2102" s="53">
        <f t="shared" si="192"/>
        <v>0</v>
      </c>
    </row>
    <row r="2103" spans="2:8" ht="12.75" hidden="1" customHeight="1">
      <c r="B2103" s="46" t="str">
        <f t="shared" si="193"/>
        <v/>
      </c>
      <c r="C2103" s="47" t="str">
        <f t="shared" si="194"/>
        <v/>
      </c>
      <c r="D2103" s="52" t="str">
        <f t="shared" si="195"/>
        <v/>
      </c>
      <c r="E2103" s="53" t="str">
        <f t="shared" si="196"/>
        <v/>
      </c>
      <c r="F2103" s="53" t="str">
        <f t="shared" si="197"/>
        <v/>
      </c>
      <c r="G2103" s="50"/>
      <c r="H2103" s="53">
        <f t="shared" si="192"/>
        <v>0</v>
      </c>
    </row>
    <row r="2104" spans="2:8" ht="12.75" hidden="1" customHeight="1">
      <c r="B2104" s="55" t="str">
        <f t="shared" si="193"/>
        <v/>
      </c>
      <c r="C2104" s="56" t="str">
        <f t="shared" si="194"/>
        <v/>
      </c>
      <c r="D2104" s="57" t="str">
        <f t="shared" si="195"/>
        <v/>
      </c>
      <c r="E2104" s="58" t="str">
        <f t="shared" si="196"/>
        <v/>
      </c>
      <c r="F2104" s="58" t="str">
        <f t="shared" si="197"/>
        <v/>
      </c>
      <c r="G2104" s="59"/>
      <c r="H2104" s="58">
        <f t="shared" si="192"/>
        <v>0</v>
      </c>
    </row>
  </sheetData>
  <mergeCells count="9">
    <mergeCell ref="B1:H1"/>
    <mergeCell ref="B7:D7"/>
    <mergeCell ref="E7:H21"/>
    <mergeCell ref="B8:C8"/>
    <mergeCell ref="B9:C9"/>
    <mergeCell ref="B10:C10"/>
    <mergeCell ref="B11:C11"/>
    <mergeCell ref="B12:C12"/>
    <mergeCell ref="B14:D14"/>
  </mergeCells>
  <conditionalFormatting sqref="A265:A504 B25:G2104">
    <cfRule type="expression" dxfId="11" priority="1" stopIfTrue="1">
      <formula>IF($C25="",1,0)</formula>
    </cfRule>
    <cfRule type="expression" dxfId="10" priority="2" stopIfTrue="1">
      <formula>IF($H25&lt;=0,1,0)</formula>
    </cfRule>
  </conditionalFormatting>
  <conditionalFormatting sqref="H25:H2104">
    <cfRule type="expression" dxfId="9" priority="3" stopIfTrue="1">
      <formula>IF($C25="",1,0)</formula>
    </cfRule>
    <cfRule type="expression" dxfId="8" priority="4" stopIfTrue="1">
      <formula>IF($H25&lt;=0,1,0)</formula>
    </cfRule>
  </conditionalFormatting>
  <dataValidations count="4">
    <dataValidation operator="equal" allowBlank="1" showErrorMessage="1" sqref="D8">
      <formula1>0</formula1>
      <formula2>0</formula2>
    </dataValidation>
    <dataValidation type="decimal" allowBlank="1" showInputMessage="1" showErrorMessage="1" errorTitle="Number of Years" error="You must enter number of years from 1 to 40" promptTitle="Loan Period in Years" prompt="max 40 years " sqref="D10">
      <formula1>0</formula1>
      <formula2>40</formula2>
    </dataValidation>
    <dataValidation type="list" operator="equal" allowBlank="1" showErrorMessage="1" sqref="D11">
      <formula1>$J$10:$J$15</formula1>
      <formula2>0</formula2>
    </dataValidation>
    <dataValidation type="date" operator="greaterThan" allowBlank="1" showErrorMessage="1" sqref="D12">
      <formula1>1</formula1>
      <formula2>0</formula2>
    </dataValidation>
  </dataValidations>
  <hyperlinks>
    <hyperlink ref="B5" r:id="rId1"/>
  </hyperlinks>
  <pageMargins left="0.59027777777777779" right="0.59027777777777779" top="0.78749999999999998" bottom="0.78749999999999998" header="0.51180555555555551" footer="0.31527777777777777"/>
  <pageSetup paperSize="9" scale="80" firstPageNumber="0" orientation="portrait" horizontalDpi="300" verticalDpi="300" r:id="rId2"/>
  <headerFooter alignWithMargins="0">
    <oddFooter>&amp;CDeveloped by Excely.com (c) 2007</oddFooter>
  </headerFooter>
  <rowBreaks count="1" manualBreakCount="1">
    <brk id="504" max="16383" man="1"/>
  </rowBreaks>
  <ignoredErrors>
    <ignoredError sqref="G25" unlocked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1025" r:id="rId5" name="OptionButton1">
              <controlPr defaultSize="0" autoFill="0" autoLine="0" autoPict="0">
                <anchor moveWithCells="1" sizeWithCells="1">
                  <from>
                    <xdr:col>4</xdr:col>
                    <xdr:colOff>333375</xdr:colOff>
                    <xdr:row>18</xdr:row>
                    <xdr:rowOff>161925</xdr:rowOff>
                  </from>
                  <to>
                    <xdr:col>5</xdr:col>
                    <xdr:colOff>466725</xdr:colOff>
                    <xdr:row>20</xdr:row>
                    <xdr:rowOff>28575</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16"/>
  <sheetViews>
    <sheetView workbookViewId="0">
      <selection activeCell="A20" sqref="A20"/>
    </sheetView>
  </sheetViews>
  <sheetFormatPr defaultRowHeight="11.25"/>
  <cols>
    <col min="1" max="1" width="111.5" style="209" customWidth="1"/>
  </cols>
  <sheetData>
    <row r="2" spans="1:1">
      <c r="A2" s="209" t="s">
        <v>320</v>
      </c>
    </row>
    <row r="3" spans="1:1" ht="56.25">
      <c r="A3" s="209" t="s">
        <v>321</v>
      </c>
    </row>
    <row r="5" spans="1:1" ht="33.75">
      <c r="A5" s="209" t="s">
        <v>322</v>
      </c>
    </row>
    <row r="7" spans="1:1">
      <c r="A7" s="209" t="s">
        <v>323</v>
      </c>
    </row>
    <row r="8" spans="1:1" ht="33.75">
      <c r="A8" s="209" t="s">
        <v>324</v>
      </c>
    </row>
    <row r="10" spans="1:1">
      <c r="A10" s="209" t="s">
        <v>325</v>
      </c>
    </row>
    <row r="12" spans="1:1">
      <c r="A12" s="209" t="s">
        <v>326</v>
      </c>
    </row>
    <row r="14" spans="1:1">
      <c r="A14" s="209" t="s">
        <v>327</v>
      </c>
    </row>
    <row r="16" spans="1:1">
      <c r="A16" s="209" t="s">
        <v>328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tabSelected="1" workbookViewId="0">
      <selection activeCell="I6" sqref="I6"/>
    </sheetView>
  </sheetViews>
  <sheetFormatPr defaultRowHeight="11.25"/>
  <cols>
    <col min="1" max="1" width="9" bestFit="1" customWidth="1"/>
    <col min="2" max="2" width="9.1640625" bestFit="1" customWidth="1"/>
    <col min="3" max="3" width="10" bestFit="1" customWidth="1"/>
    <col min="4" max="4" width="15.83203125" bestFit="1" customWidth="1"/>
    <col min="5" max="5" width="26" bestFit="1" customWidth="1"/>
    <col min="6" max="6" width="15.33203125" bestFit="1" customWidth="1"/>
    <col min="7" max="7" width="8.1640625" bestFit="1" customWidth="1"/>
    <col min="8" max="8" width="16.1640625" bestFit="1" customWidth="1"/>
    <col min="9" max="9" width="15.83203125" bestFit="1" customWidth="1"/>
    <col min="10" max="10" width="12.33203125" bestFit="1" customWidth="1"/>
    <col min="11" max="11" width="16.1640625" bestFit="1" customWidth="1"/>
    <col min="12" max="12" width="17.5" bestFit="1" customWidth="1"/>
  </cols>
  <sheetData>
    <row r="1" spans="1:13" ht="15">
      <c r="A1" s="150" t="s">
        <v>314</v>
      </c>
      <c r="B1" s="150" t="s">
        <v>315</v>
      </c>
      <c r="C1" s="150" t="s">
        <v>316</v>
      </c>
      <c r="D1" s="150" t="s">
        <v>329</v>
      </c>
      <c r="E1" s="150" t="s">
        <v>311</v>
      </c>
      <c r="F1" s="150" t="s">
        <v>313</v>
      </c>
      <c r="G1" s="150" t="s">
        <v>312</v>
      </c>
      <c r="H1" s="150" t="s">
        <v>333</v>
      </c>
      <c r="I1" s="150" t="s">
        <v>332</v>
      </c>
      <c r="J1" s="150" t="s">
        <v>317</v>
      </c>
      <c r="K1" s="150" t="s">
        <v>330</v>
      </c>
      <c r="L1" s="150" t="s">
        <v>331</v>
      </c>
    </row>
    <row r="2" spans="1:13">
      <c r="A2" s="144">
        <v>40544</v>
      </c>
      <c r="B2" s="144">
        <v>40544</v>
      </c>
      <c r="C2">
        <f>ROUND((B2-A2)/30,0)+1</f>
        <v>1</v>
      </c>
      <c r="D2" s="142">
        <v>0.10249999999999999</v>
      </c>
      <c r="E2">
        <v>216</v>
      </c>
      <c r="G2">
        <v>5000000</v>
      </c>
      <c r="I2" s="156">
        <f>PMT(D2/12, E2, G2)</f>
        <v>-50799.006139433186</v>
      </c>
      <c r="J2" s="156">
        <f>I2*C2</f>
        <v>-50799.006139433186</v>
      </c>
      <c r="K2" s="156">
        <f>IPMT(D2/12, C2, E2,G2)</f>
        <v>-42708.333333333328</v>
      </c>
      <c r="L2" s="156">
        <f>PPMT(D2/12, C2, E2,G2)</f>
        <v>-8090.6728060998521</v>
      </c>
      <c r="M2" s="141"/>
    </row>
    <row r="3" spans="1:13">
      <c r="A3" s="144">
        <v>40575</v>
      </c>
      <c r="B3" s="144">
        <v>40575</v>
      </c>
      <c r="C3">
        <f>ROUND((B3-A3)/30,0)+1</f>
        <v>1</v>
      </c>
      <c r="D3" s="142">
        <v>0.10249999999999999</v>
      </c>
      <c r="E3">
        <v>216</v>
      </c>
      <c r="F3">
        <v>1250000</v>
      </c>
      <c r="G3">
        <v>5000000</v>
      </c>
      <c r="H3" s="156">
        <f>G3-F3+L2</f>
        <v>3741909.3271939</v>
      </c>
      <c r="I3" s="156">
        <f>PMT(D3/12, E3, H3)</f>
        <v>-38017.05497706504</v>
      </c>
      <c r="J3" s="156">
        <f>I3*C3</f>
        <v>-38017.05497706504</v>
      </c>
      <c r="K3" s="156">
        <f>IPMT(D3/12, C3, E3,H3)</f>
        <v>-31962.142169781222</v>
      </c>
      <c r="L3" s="156">
        <f>PPMT(D3/12, C3, E3,H3)</f>
        <v>-6054.9128072838157</v>
      </c>
    </row>
    <row r="4" spans="1:13">
      <c r="A4" s="144">
        <v>40603</v>
      </c>
      <c r="B4" s="144">
        <v>40664</v>
      </c>
      <c r="C4">
        <f>ROUND((B4-A4)/30,0)+1</f>
        <v>3</v>
      </c>
      <c r="D4" s="142">
        <v>0.1075</v>
      </c>
      <c r="E4">
        <v>216</v>
      </c>
      <c r="G4">
        <v>5000000</v>
      </c>
      <c r="H4" s="156">
        <f>H3+L3</f>
        <v>3735854.4143866161</v>
      </c>
      <c r="I4" s="156">
        <f>PMT(D4/12, E4, H4)</f>
        <v>-39173.60351120316</v>
      </c>
      <c r="J4" s="156">
        <f>I4*C4</f>
        <v>-117520.81053360947</v>
      </c>
      <c r="K4" s="156">
        <f>IPMT(D4/12, 1, E4,H4)*C4</f>
        <v>-100401.08738664031</v>
      </c>
      <c r="L4" s="156">
        <f>PPMT(D4/12, 1, E4,H4)*C4</f>
        <v>-17119.723146969169</v>
      </c>
    </row>
    <row r="5" spans="1:13">
      <c r="A5" s="144">
        <v>40695</v>
      </c>
      <c r="B5" s="144">
        <v>40756</v>
      </c>
      <c r="C5">
        <f>ROUND((B5-A5)/30,0)+1</f>
        <v>3</v>
      </c>
      <c r="D5" s="142">
        <v>0.1125</v>
      </c>
      <c r="E5">
        <v>248</v>
      </c>
      <c r="G5">
        <v>5000000</v>
      </c>
      <c r="H5" s="156">
        <f>H4+L4</f>
        <v>3718734.6912396471</v>
      </c>
      <c r="I5" s="156">
        <f>PMT(D5/12, E5, H5)</f>
        <v>-38687.311668429364</v>
      </c>
      <c r="J5" s="156">
        <f>I5*C5</f>
        <v>-116061.93500528809</v>
      </c>
      <c r="K5" s="156">
        <f>IPMT(D5/12, 1, E5,H5)*C5</f>
        <v>-104589.41319111506</v>
      </c>
      <c r="L5" s="156">
        <f>PPMT(D5/12, 1, E5,H5)*C5</f>
        <v>-11472.521814173009</v>
      </c>
    </row>
    <row r="6" spans="1:13">
      <c r="A6" s="144">
        <v>40787</v>
      </c>
      <c r="B6" s="144">
        <v>40787</v>
      </c>
      <c r="C6">
        <f>ROUND((B6-A6)/30,0)+1</f>
        <v>1</v>
      </c>
      <c r="D6" s="142">
        <v>0.11749999999999999</v>
      </c>
      <c r="E6">
        <v>248</v>
      </c>
      <c r="G6">
        <v>5000000</v>
      </c>
      <c r="H6" s="156">
        <f>H5+L5</f>
        <v>3707262.169425474</v>
      </c>
      <c r="I6" s="156">
        <f>PMT(D6/12, E6, H6)</f>
        <v>-39856.751350487102</v>
      </c>
      <c r="J6" s="156">
        <f>I6*C6</f>
        <v>-39856.751350487102</v>
      </c>
      <c r="K6" s="156">
        <f>IPMT(D6/12, 1, E6,H6)*C6</f>
        <v>-36300.275408957765</v>
      </c>
      <c r="L6" s="156">
        <f>PPMT(D6/12, 1, E6,H6)*C6</f>
        <v>-3556.475941529337</v>
      </c>
    </row>
    <row r="32" spans="6:13">
      <c r="F32" s="156">
        <f>SUM(F2:F31)</f>
        <v>1250000</v>
      </c>
      <c r="J32" s="156">
        <f>SUM(J2:J31)</f>
        <v>-362255.55800588289</v>
      </c>
      <c r="M32" s="210">
        <f>F32-J32</f>
        <v>1612255.5580058829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104"/>
  <sheetViews>
    <sheetView workbookViewId="0">
      <selection activeCell="D13" sqref="D13"/>
    </sheetView>
  </sheetViews>
  <sheetFormatPr defaultRowHeight="15" customHeight="1"/>
  <cols>
    <col min="1" max="1" width="2.33203125" style="1" customWidth="1"/>
    <col min="2" max="2" width="12.6640625" style="2" customWidth="1"/>
    <col min="3" max="3" width="20.6640625" style="3" customWidth="1"/>
    <col min="4" max="8" width="21.6640625" style="4" customWidth="1"/>
    <col min="9" max="9" width="2.33203125" style="5" customWidth="1"/>
    <col min="10" max="10" width="0" style="2" hidden="1" customWidth="1"/>
    <col min="11" max="16384" width="9.33203125" style="2"/>
  </cols>
  <sheetData>
    <row r="1" spans="1:10" ht="30" customHeight="1">
      <c r="A1" s="6"/>
      <c r="B1" s="162" t="s">
        <v>0</v>
      </c>
      <c r="C1" s="162"/>
      <c r="D1" s="162"/>
      <c r="E1" s="162"/>
      <c r="F1" s="162"/>
      <c r="G1" s="162"/>
      <c r="H1" s="162"/>
      <c r="I1" s="7"/>
    </row>
    <row r="2" spans="1:10" ht="12.75" hidden="1" customHeight="1">
      <c r="A2" s="6"/>
      <c r="B2" s="8"/>
      <c r="C2" s="8"/>
      <c r="D2" s="8"/>
      <c r="E2" s="9"/>
      <c r="F2" s="9"/>
      <c r="G2" s="9"/>
      <c r="H2" s="9"/>
      <c r="I2" s="7"/>
    </row>
    <row r="3" spans="1:10" ht="15" customHeight="1">
      <c r="A3" s="6"/>
      <c r="B3" s="10" t="s">
        <v>1</v>
      </c>
      <c r="C3" s="10"/>
      <c r="D3" s="10"/>
      <c r="E3" s="11"/>
      <c r="F3" s="11"/>
      <c r="G3" s="11"/>
      <c r="H3" s="11"/>
      <c r="I3" s="7"/>
    </row>
    <row r="4" spans="1:10" ht="12.75" hidden="1" customHeight="1">
      <c r="A4" s="6"/>
      <c r="B4" s="10"/>
      <c r="C4" s="10"/>
      <c r="D4" s="10"/>
      <c r="E4" s="11"/>
      <c r="F4" s="11"/>
      <c r="G4" s="11"/>
      <c r="H4" s="11"/>
      <c r="I4" s="7"/>
    </row>
    <row r="5" spans="1:10" ht="15" customHeight="1">
      <c r="A5" s="6"/>
      <c r="B5" s="12" t="s">
        <v>2</v>
      </c>
      <c r="C5" s="10"/>
      <c r="D5" s="10"/>
      <c r="E5" s="11"/>
      <c r="F5" s="11"/>
      <c r="G5" s="11"/>
      <c r="H5" s="11"/>
      <c r="I5" s="7"/>
    </row>
    <row r="6" spans="1:10" ht="5.25" customHeight="1" thickBot="1">
      <c r="A6" s="6"/>
      <c r="B6" s="13"/>
      <c r="C6" s="14"/>
      <c r="D6" s="15"/>
      <c r="E6" s="15"/>
      <c r="F6" s="15"/>
      <c r="G6" s="15"/>
      <c r="H6" s="15"/>
      <c r="I6" s="7"/>
    </row>
    <row r="7" spans="1:10" ht="15" customHeight="1" thickBot="1">
      <c r="A7" s="6"/>
      <c r="B7" s="163" t="s">
        <v>3</v>
      </c>
      <c r="C7" s="163"/>
      <c r="D7" s="163"/>
      <c r="E7" s="164"/>
      <c r="F7" s="164"/>
      <c r="G7" s="164"/>
      <c r="H7" s="164"/>
      <c r="I7" s="7"/>
    </row>
    <row r="8" spans="1:10" ht="15" customHeight="1">
      <c r="A8" s="6"/>
      <c r="B8" s="165" t="s">
        <v>4</v>
      </c>
      <c r="C8" s="165"/>
      <c r="D8" s="16">
        <v>3117377.81</v>
      </c>
      <c r="E8" s="164"/>
      <c r="F8" s="164"/>
      <c r="G8" s="164"/>
      <c r="H8" s="164"/>
      <c r="I8" s="7"/>
      <c r="J8" s="17">
        <f>COUNT(B25:B2104)</f>
        <v>118</v>
      </c>
    </row>
    <row r="9" spans="1:10" ht="15" customHeight="1">
      <c r="A9" s="6"/>
      <c r="B9" s="166" t="s">
        <v>5</v>
      </c>
      <c r="C9" s="166"/>
      <c r="D9" s="18">
        <v>0.10249999999999999</v>
      </c>
      <c r="E9" s="164"/>
      <c r="F9" s="164"/>
      <c r="G9" s="164"/>
      <c r="H9" s="164"/>
      <c r="I9" s="7"/>
      <c r="J9" s="19">
        <v>240</v>
      </c>
    </row>
    <row r="10" spans="1:10" ht="15" customHeight="1">
      <c r="A10" s="6"/>
      <c r="B10" s="166" t="s">
        <v>6</v>
      </c>
      <c r="C10" s="166"/>
      <c r="D10" s="20">
        <v>18</v>
      </c>
      <c r="E10" s="164"/>
      <c r="F10" s="164"/>
      <c r="G10" s="164"/>
      <c r="H10" s="164"/>
      <c r="I10" s="7"/>
      <c r="J10" s="17">
        <v>1</v>
      </c>
    </row>
    <row r="11" spans="1:10" ht="15" customHeight="1">
      <c r="A11" s="6"/>
      <c r="B11" s="166" t="s">
        <v>7</v>
      </c>
      <c r="C11" s="166"/>
      <c r="D11" s="20">
        <v>12</v>
      </c>
      <c r="E11" s="164"/>
      <c r="F11" s="164"/>
      <c r="G11" s="164"/>
      <c r="H11" s="164"/>
      <c r="I11" s="7"/>
      <c r="J11" s="17">
        <v>2</v>
      </c>
    </row>
    <row r="12" spans="1:10" ht="15" customHeight="1">
      <c r="A12" s="6"/>
      <c r="B12" s="166" t="s">
        <v>8</v>
      </c>
      <c r="C12" s="166"/>
      <c r="D12" s="21">
        <v>40521</v>
      </c>
      <c r="E12" s="164"/>
      <c r="F12" s="164"/>
      <c r="G12" s="164"/>
      <c r="H12" s="164"/>
      <c r="I12" s="7"/>
      <c r="J12" s="17">
        <v>4</v>
      </c>
    </row>
    <row r="13" spans="1:10" ht="6" customHeight="1" thickBot="1">
      <c r="B13" s="22"/>
      <c r="C13" s="22"/>
      <c r="D13" s="23"/>
      <c r="E13" s="164"/>
      <c r="F13" s="164"/>
      <c r="G13" s="164"/>
      <c r="H13" s="164"/>
      <c r="I13" s="24"/>
      <c r="J13" s="17">
        <v>12</v>
      </c>
    </row>
    <row r="14" spans="1:10" ht="15" customHeight="1" thickBot="1">
      <c r="A14" s="6"/>
      <c r="B14" s="167" t="s">
        <v>9</v>
      </c>
      <c r="C14" s="167"/>
      <c r="D14" s="167"/>
      <c r="E14" s="164"/>
      <c r="F14" s="164"/>
      <c r="G14" s="164"/>
      <c r="H14" s="164"/>
      <c r="I14" s="7"/>
      <c r="J14" s="17">
        <v>26</v>
      </c>
    </row>
    <row r="15" spans="1:10" ht="15" customHeight="1">
      <c r="A15" s="6"/>
      <c r="C15" s="25" t="s">
        <v>10</v>
      </c>
      <c r="D15" s="26">
        <f>IF(D16="","",ROUNDUP(PMT(D9/payments_per_year,D16,-D8),2))</f>
        <v>31671.94</v>
      </c>
      <c r="E15" s="164"/>
      <c r="F15" s="164"/>
      <c r="G15" s="164"/>
      <c r="H15" s="164"/>
      <c r="I15" s="7"/>
      <c r="J15" s="17">
        <v>52</v>
      </c>
    </row>
    <row r="16" spans="1:10" ht="15" customHeight="1">
      <c r="A16" s="6"/>
      <c r="C16" s="25" t="s">
        <v>11</v>
      </c>
      <c r="D16" s="27">
        <f>IF(D8*D9*D10*D11=0,"",D10*D11)</f>
        <v>216</v>
      </c>
      <c r="E16" s="164"/>
      <c r="F16" s="164"/>
      <c r="G16" s="164"/>
      <c r="H16" s="164"/>
      <c r="I16" s="7"/>
      <c r="J16" s="28">
        <f>D8*D9/D11/(1-(1+D9/D11)^(-(D10*D11)))</f>
        <v>31671.938901824517</v>
      </c>
    </row>
    <row r="17" spans="1:10" ht="15" customHeight="1">
      <c r="A17" s="6"/>
      <c r="C17" s="25" t="s">
        <v>12</v>
      </c>
      <c r="D17" s="27">
        <f>COUNT(B25:B2104)</f>
        <v>118</v>
      </c>
      <c r="E17" s="164"/>
      <c r="F17" s="164"/>
      <c r="G17" s="164"/>
      <c r="H17" s="164"/>
      <c r="I17" s="7"/>
      <c r="J17" s="29"/>
    </row>
    <row r="18" spans="1:10" ht="15" customHeight="1">
      <c r="A18" s="6"/>
      <c r="C18" s="25" t="s">
        <v>13</v>
      </c>
      <c r="D18" s="30">
        <f>IF(D16="","",SUM(F25:F2104))</f>
        <v>1387854.5199999996</v>
      </c>
      <c r="E18" s="164"/>
      <c r="F18" s="164"/>
      <c r="G18" s="164"/>
      <c r="H18" s="164"/>
      <c r="I18" s="7"/>
    </row>
    <row r="19" spans="1:10" ht="15" customHeight="1">
      <c r="A19" s="6"/>
      <c r="C19" s="25" t="s">
        <v>14</v>
      </c>
      <c r="D19" s="31">
        <f>IF(D16="","",D18/D8)</f>
        <v>0.44519933244793308</v>
      </c>
      <c r="E19" s="164"/>
      <c r="F19" s="164"/>
      <c r="G19" s="164"/>
      <c r="H19" s="164"/>
      <c r="I19" s="7"/>
    </row>
    <row r="20" spans="1:10" ht="15" customHeight="1">
      <c r="A20" s="6"/>
      <c r="C20" s="25" t="s">
        <v>15</v>
      </c>
      <c r="D20" s="32">
        <f>IF(D18="","",SUMIF(B25:B2104,"&gt;0",G25:G2104))</f>
        <v>779344.45250000001</v>
      </c>
      <c r="E20" s="164"/>
      <c r="F20" s="164"/>
      <c r="G20" s="164"/>
      <c r="H20" s="164"/>
      <c r="I20" s="7"/>
    </row>
    <row r="21" spans="1:10" ht="15" customHeight="1">
      <c r="A21" s="6"/>
      <c r="C21" s="25" t="s">
        <v>16</v>
      </c>
      <c r="D21" s="30">
        <f>IF(D16="","",SUM(G25:G2104,D25:D2104))</f>
        <v>4505232.3324999986</v>
      </c>
      <c r="E21" s="164"/>
      <c r="F21" s="164"/>
      <c r="G21" s="164"/>
      <c r="H21" s="164"/>
      <c r="I21" s="7"/>
    </row>
    <row r="22" spans="1:10" ht="7.5" customHeight="1">
      <c r="B22" s="22"/>
      <c r="C22" s="22"/>
      <c r="D22" s="23"/>
      <c r="E22" s="23"/>
      <c r="F22" s="23"/>
      <c r="G22" s="23"/>
      <c r="H22" s="23"/>
      <c r="I22" s="24"/>
      <c r="J22" s="33"/>
    </row>
    <row r="23" spans="1:10" s="39" customFormat="1" ht="27.75" customHeight="1">
      <c r="A23" s="34"/>
      <c r="B23" s="35" t="s">
        <v>17</v>
      </c>
      <c r="C23" s="36" t="s">
        <v>18</v>
      </c>
      <c r="D23" s="37" t="s">
        <v>19</v>
      </c>
      <c r="E23" s="37" t="s">
        <v>20</v>
      </c>
      <c r="F23" s="37" t="s">
        <v>21</v>
      </c>
      <c r="G23" s="37" t="s">
        <v>22</v>
      </c>
      <c r="H23" s="37" t="s">
        <v>23</v>
      </c>
      <c r="I23" s="38"/>
    </row>
    <row r="24" spans="1:10" s="39" customFormat="1" ht="15" customHeight="1">
      <c r="A24" s="34"/>
      <c r="B24" s="40"/>
      <c r="C24" s="41">
        <f>D12</f>
        <v>40521</v>
      </c>
      <c r="D24" s="42"/>
      <c r="E24" s="42"/>
      <c r="F24" s="42"/>
      <c r="G24" s="42"/>
      <c r="H24" s="43">
        <f>D8</f>
        <v>3117377.81</v>
      </c>
      <c r="I24" s="38"/>
      <c r="J24" s="44"/>
    </row>
    <row r="25" spans="1:10" ht="15" customHeight="1">
      <c r="A25" s="45"/>
      <c r="B25" s="46">
        <f>IF(D8*D9*D10*D11*D12=0,"",1)</f>
        <v>1</v>
      </c>
      <c r="C25" s="47">
        <f>IF(B25="","",IF(B25&lt;=$D$16,IF(payments_per_year=26,DATE(YEAR(start_date),MONTH(start_date),DAY(start_date)+14*B25),IF(payments_per_year=52,DATE(YEAR(start_date),MONTH(start_date),DAY(start_date)+7*B25),DATE(YEAR(start_date),MONTH(start_date)+12/$D$11,DAY(start_date)))),""))</f>
        <v>40552</v>
      </c>
      <c r="D25" s="48">
        <f>IF(B25="","",$D$15)</f>
        <v>31671.94</v>
      </c>
      <c r="E25" s="49">
        <f>IF(B25="","",D25-F25)</f>
        <v>5044.34</v>
      </c>
      <c r="F25" s="49">
        <f>ROUND(H24*$D$9/payments_per_year,2)</f>
        <v>26627.599999999999</v>
      </c>
      <c r="G25" s="60">
        <f>25%*D8</f>
        <v>779344.45250000001</v>
      </c>
      <c r="H25" s="49">
        <f t="shared" ref="H25:H88" si="0">IF(B25="",0,ROUND(H24-E25-G25,2))</f>
        <v>2332989.02</v>
      </c>
      <c r="I25" s="24"/>
      <c r="J25" s="51"/>
    </row>
    <row r="26" spans="1:10" ht="15" customHeight="1">
      <c r="A26" s="45"/>
      <c r="B26" s="46">
        <f t="shared" ref="B26:B89" si="1">IF(B25&lt;$D$16,IF(H25&gt;0,B25+1,""),"")</f>
        <v>2</v>
      </c>
      <c r="C26" s="47">
        <f t="shared" ref="C26:C89" si="2">IF(B26="","",IF(B26&lt;=$D$16,IF(payments_per_year=26,DATE(YEAR(start_date),MONTH(start_date),DAY(start_date)+14*B26),IF(payments_per_year=52,DATE(YEAR(start_date),MONTH(start_date),DAY(start_date)+7*B26),DATE(YEAR(start_date),MONTH(start_date)+B26*12/$D$11,DAY(start_date)))),""))</f>
        <v>40583</v>
      </c>
      <c r="D26" s="48">
        <f t="shared" ref="D26:D89" si="3">IF(C26="","",IF($D$15+F26&gt;H25,ROUND(H25+F26,2),$D$15))</f>
        <v>31671.94</v>
      </c>
      <c r="E26" s="49">
        <f t="shared" ref="E26:E89" si="4">IF(C26="","",D26-F26)</f>
        <v>11744.329999999998</v>
      </c>
      <c r="F26" s="49">
        <f t="shared" ref="F26:F89" si="5">IF(C26="","",ROUND(H25*$D$9/payments_per_year,2))</f>
        <v>19927.61</v>
      </c>
      <c r="G26" s="50"/>
      <c r="H26" s="49">
        <f t="shared" si="0"/>
        <v>2321244.69</v>
      </c>
      <c r="I26" s="24"/>
      <c r="J26" s="51"/>
    </row>
    <row r="27" spans="1:10" ht="15" customHeight="1">
      <c r="A27" s="45"/>
      <c r="B27" s="46">
        <f t="shared" si="1"/>
        <v>3</v>
      </c>
      <c r="C27" s="47">
        <f t="shared" si="2"/>
        <v>40611</v>
      </c>
      <c r="D27" s="48">
        <f t="shared" si="3"/>
        <v>31671.94</v>
      </c>
      <c r="E27" s="49">
        <f t="shared" si="4"/>
        <v>11844.64</v>
      </c>
      <c r="F27" s="49">
        <f t="shared" si="5"/>
        <v>19827.3</v>
      </c>
      <c r="G27" s="50"/>
      <c r="H27" s="49">
        <f t="shared" si="0"/>
        <v>2309400.0499999998</v>
      </c>
      <c r="I27" s="24"/>
    </row>
    <row r="28" spans="1:10" ht="15" customHeight="1">
      <c r="A28" s="45"/>
      <c r="B28" s="46">
        <f t="shared" si="1"/>
        <v>4</v>
      </c>
      <c r="C28" s="47">
        <f t="shared" si="2"/>
        <v>40642</v>
      </c>
      <c r="D28" s="48">
        <f t="shared" si="3"/>
        <v>31671.94</v>
      </c>
      <c r="E28" s="49">
        <f t="shared" si="4"/>
        <v>11945.809999999998</v>
      </c>
      <c r="F28" s="49">
        <f t="shared" si="5"/>
        <v>19726.13</v>
      </c>
      <c r="G28" s="50"/>
      <c r="H28" s="49">
        <f t="shared" si="0"/>
        <v>2297454.2400000002</v>
      </c>
      <c r="I28" s="24"/>
    </row>
    <row r="29" spans="1:10" ht="15" customHeight="1">
      <c r="A29" s="45"/>
      <c r="B29" s="46">
        <f t="shared" si="1"/>
        <v>5</v>
      </c>
      <c r="C29" s="47">
        <f t="shared" si="2"/>
        <v>40672</v>
      </c>
      <c r="D29" s="48">
        <f t="shared" si="3"/>
        <v>31671.94</v>
      </c>
      <c r="E29" s="49">
        <f t="shared" si="4"/>
        <v>12047.849999999999</v>
      </c>
      <c r="F29" s="49">
        <f t="shared" si="5"/>
        <v>19624.09</v>
      </c>
      <c r="G29" s="50"/>
      <c r="H29" s="49">
        <f t="shared" si="0"/>
        <v>2285406.39</v>
      </c>
      <c r="I29" s="24"/>
    </row>
    <row r="30" spans="1:10" ht="15" customHeight="1">
      <c r="A30" s="45"/>
      <c r="B30" s="46">
        <f t="shared" si="1"/>
        <v>6</v>
      </c>
      <c r="C30" s="47">
        <f t="shared" si="2"/>
        <v>40703</v>
      </c>
      <c r="D30" s="48">
        <f t="shared" si="3"/>
        <v>31671.94</v>
      </c>
      <c r="E30" s="49">
        <f t="shared" si="4"/>
        <v>12150.759999999998</v>
      </c>
      <c r="F30" s="49">
        <f t="shared" si="5"/>
        <v>19521.18</v>
      </c>
      <c r="G30" s="50"/>
      <c r="H30" s="49">
        <f t="shared" si="0"/>
        <v>2273255.63</v>
      </c>
      <c r="I30" s="24"/>
    </row>
    <row r="31" spans="1:10" ht="15" customHeight="1">
      <c r="A31" s="45"/>
      <c r="B31" s="46">
        <f t="shared" si="1"/>
        <v>7</v>
      </c>
      <c r="C31" s="47">
        <f t="shared" si="2"/>
        <v>40733</v>
      </c>
      <c r="D31" s="48">
        <f t="shared" si="3"/>
        <v>31671.94</v>
      </c>
      <c r="E31" s="49">
        <f t="shared" si="4"/>
        <v>12254.55</v>
      </c>
      <c r="F31" s="49">
        <f t="shared" si="5"/>
        <v>19417.39</v>
      </c>
      <c r="G31" s="50"/>
      <c r="H31" s="49">
        <f t="shared" si="0"/>
        <v>2261001.08</v>
      </c>
      <c r="I31" s="24"/>
    </row>
    <row r="32" spans="1:10" ht="15" customHeight="1">
      <c r="A32" s="45"/>
      <c r="B32" s="46">
        <f t="shared" si="1"/>
        <v>8</v>
      </c>
      <c r="C32" s="47">
        <f t="shared" si="2"/>
        <v>40764</v>
      </c>
      <c r="D32" s="48">
        <f t="shared" si="3"/>
        <v>31671.94</v>
      </c>
      <c r="E32" s="49">
        <f t="shared" si="4"/>
        <v>12359.219999999998</v>
      </c>
      <c r="F32" s="49">
        <f t="shared" si="5"/>
        <v>19312.72</v>
      </c>
      <c r="G32" s="50"/>
      <c r="H32" s="49">
        <f t="shared" si="0"/>
        <v>2248641.86</v>
      </c>
      <c r="I32" s="24"/>
    </row>
    <row r="33" spans="1:9" ht="15" customHeight="1">
      <c r="A33" s="45"/>
      <c r="B33" s="46">
        <f t="shared" si="1"/>
        <v>9</v>
      </c>
      <c r="C33" s="47">
        <f t="shared" si="2"/>
        <v>40795</v>
      </c>
      <c r="D33" s="48">
        <f t="shared" si="3"/>
        <v>31671.94</v>
      </c>
      <c r="E33" s="49">
        <f t="shared" si="4"/>
        <v>12464.789999999997</v>
      </c>
      <c r="F33" s="49">
        <f t="shared" si="5"/>
        <v>19207.150000000001</v>
      </c>
      <c r="G33" s="50"/>
      <c r="H33" s="49">
        <f t="shared" si="0"/>
        <v>2236177.0699999998</v>
      </c>
      <c r="I33" s="24"/>
    </row>
    <row r="34" spans="1:9" ht="15" customHeight="1">
      <c r="A34" s="45"/>
      <c r="B34" s="46">
        <f t="shared" si="1"/>
        <v>10</v>
      </c>
      <c r="C34" s="47">
        <f t="shared" si="2"/>
        <v>40825</v>
      </c>
      <c r="D34" s="48">
        <f t="shared" si="3"/>
        <v>31671.94</v>
      </c>
      <c r="E34" s="49">
        <f t="shared" si="4"/>
        <v>12571.259999999998</v>
      </c>
      <c r="F34" s="49">
        <f t="shared" si="5"/>
        <v>19100.68</v>
      </c>
      <c r="G34" s="50"/>
      <c r="H34" s="49">
        <f t="shared" si="0"/>
        <v>2223605.81</v>
      </c>
      <c r="I34" s="24"/>
    </row>
    <row r="35" spans="1:9" ht="15" customHeight="1">
      <c r="A35" s="45"/>
      <c r="B35" s="46">
        <f t="shared" si="1"/>
        <v>11</v>
      </c>
      <c r="C35" s="47">
        <f t="shared" si="2"/>
        <v>40856</v>
      </c>
      <c r="D35" s="48">
        <f t="shared" si="3"/>
        <v>31671.94</v>
      </c>
      <c r="E35" s="49">
        <f t="shared" si="4"/>
        <v>12678.64</v>
      </c>
      <c r="F35" s="49">
        <f t="shared" si="5"/>
        <v>18993.3</v>
      </c>
      <c r="G35" s="50"/>
      <c r="H35" s="49">
        <f t="shared" si="0"/>
        <v>2210927.17</v>
      </c>
      <c r="I35" s="24"/>
    </row>
    <row r="36" spans="1:9" ht="15" customHeight="1">
      <c r="A36" s="45"/>
      <c r="B36" s="46">
        <f t="shared" si="1"/>
        <v>12</v>
      </c>
      <c r="C36" s="47">
        <f t="shared" si="2"/>
        <v>40886</v>
      </c>
      <c r="D36" s="48">
        <f t="shared" si="3"/>
        <v>31671.94</v>
      </c>
      <c r="E36" s="49">
        <f t="shared" si="4"/>
        <v>12786.939999999999</v>
      </c>
      <c r="F36" s="49">
        <f t="shared" si="5"/>
        <v>18885</v>
      </c>
      <c r="G36" s="50"/>
      <c r="H36" s="49">
        <f t="shared" si="0"/>
        <v>2198140.23</v>
      </c>
      <c r="I36" s="24"/>
    </row>
    <row r="37" spans="1:9" ht="15" customHeight="1">
      <c r="A37" s="45"/>
      <c r="B37" s="46">
        <f t="shared" si="1"/>
        <v>13</v>
      </c>
      <c r="C37" s="47">
        <f t="shared" si="2"/>
        <v>40917</v>
      </c>
      <c r="D37" s="48">
        <f t="shared" si="3"/>
        <v>31671.94</v>
      </c>
      <c r="E37" s="49">
        <f t="shared" si="4"/>
        <v>12896.16</v>
      </c>
      <c r="F37" s="49">
        <f t="shared" si="5"/>
        <v>18775.78</v>
      </c>
      <c r="G37" s="50"/>
      <c r="H37" s="49">
        <f t="shared" si="0"/>
        <v>2185244.0699999998</v>
      </c>
      <c r="I37" s="24"/>
    </row>
    <row r="38" spans="1:9" ht="15" customHeight="1">
      <c r="A38" s="45"/>
      <c r="B38" s="46">
        <f t="shared" si="1"/>
        <v>14</v>
      </c>
      <c r="C38" s="47">
        <f t="shared" si="2"/>
        <v>40948</v>
      </c>
      <c r="D38" s="48">
        <f t="shared" si="3"/>
        <v>31671.94</v>
      </c>
      <c r="E38" s="49">
        <f t="shared" si="4"/>
        <v>13006.309999999998</v>
      </c>
      <c r="F38" s="49">
        <f t="shared" si="5"/>
        <v>18665.63</v>
      </c>
      <c r="G38" s="50"/>
      <c r="H38" s="49">
        <f t="shared" si="0"/>
        <v>2172237.7599999998</v>
      </c>
      <c r="I38" s="24"/>
    </row>
    <row r="39" spans="1:9" ht="15" customHeight="1">
      <c r="A39" s="45"/>
      <c r="B39" s="46">
        <f t="shared" si="1"/>
        <v>15</v>
      </c>
      <c r="C39" s="47">
        <f t="shared" si="2"/>
        <v>40977</v>
      </c>
      <c r="D39" s="48">
        <f t="shared" si="3"/>
        <v>31671.94</v>
      </c>
      <c r="E39" s="49">
        <f t="shared" si="4"/>
        <v>13117.41</v>
      </c>
      <c r="F39" s="49">
        <f t="shared" si="5"/>
        <v>18554.53</v>
      </c>
      <c r="G39" s="50"/>
      <c r="H39" s="49">
        <f t="shared" si="0"/>
        <v>2159120.35</v>
      </c>
      <c r="I39" s="24"/>
    </row>
    <row r="40" spans="1:9" ht="15" customHeight="1">
      <c r="A40" s="45"/>
      <c r="B40" s="46">
        <f t="shared" si="1"/>
        <v>16</v>
      </c>
      <c r="C40" s="47">
        <f t="shared" si="2"/>
        <v>41008</v>
      </c>
      <c r="D40" s="48">
        <f t="shared" si="3"/>
        <v>31671.94</v>
      </c>
      <c r="E40" s="49">
        <f t="shared" si="4"/>
        <v>13229.449999999997</v>
      </c>
      <c r="F40" s="49">
        <f t="shared" si="5"/>
        <v>18442.490000000002</v>
      </c>
      <c r="G40" s="50"/>
      <c r="H40" s="49">
        <f t="shared" si="0"/>
        <v>2145890.9</v>
      </c>
      <c r="I40" s="24"/>
    </row>
    <row r="41" spans="1:9" ht="15" customHeight="1">
      <c r="A41" s="45"/>
      <c r="B41" s="46">
        <f t="shared" si="1"/>
        <v>17</v>
      </c>
      <c r="C41" s="47">
        <f t="shared" si="2"/>
        <v>41038</v>
      </c>
      <c r="D41" s="48">
        <f t="shared" si="3"/>
        <v>31671.94</v>
      </c>
      <c r="E41" s="49">
        <f t="shared" si="4"/>
        <v>13342.46</v>
      </c>
      <c r="F41" s="49">
        <f t="shared" si="5"/>
        <v>18329.48</v>
      </c>
      <c r="G41" s="50"/>
      <c r="H41" s="49">
        <f t="shared" si="0"/>
        <v>2132548.44</v>
      </c>
      <c r="I41" s="24"/>
    </row>
    <row r="42" spans="1:9" ht="15" customHeight="1">
      <c r="A42" s="45"/>
      <c r="B42" s="46">
        <f t="shared" si="1"/>
        <v>18</v>
      </c>
      <c r="C42" s="47">
        <f t="shared" si="2"/>
        <v>41069</v>
      </c>
      <c r="D42" s="48">
        <f t="shared" si="3"/>
        <v>31671.94</v>
      </c>
      <c r="E42" s="49">
        <f t="shared" si="4"/>
        <v>13456.419999999998</v>
      </c>
      <c r="F42" s="49">
        <f t="shared" si="5"/>
        <v>18215.52</v>
      </c>
      <c r="G42" s="50"/>
      <c r="H42" s="49">
        <f t="shared" si="0"/>
        <v>2119092.02</v>
      </c>
      <c r="I42" s="24"/>
    </row>
    <row r="43" spans="1:9" ht="15" customHeight="1">
      <c r="A43" s="45"/>
      <c r="B43" s="46">
        <f t="shared" si="1"/>
        <v>19</v>
      </c>
      <c r="C43" s="47">
        <f t="shared" si="2"/>
        <v>41099</v>
      </c>
      <c r="D43" s="48">
        <f t="shared" si="3"/>
        <v>31671.94</v>
      </c>
      <c r="E43" s="49">
        <f t="shared" si="4"/>
        <v>13571.359999999997</v>
      </c>
      <c r="F43" s="49">
        <f t="shared" si="5"/>
        <v>18100.580000000002</v>
      </c>
      <c r="G43" s="50"/>
      <c r="H43" s="49">
        <f t="shared" si="0"/>
        <v>2105520.66</v>
      </c>
      <c r="I43" s="24"/>
    </row>
    <row r="44" spans="1:9" ht="15" customHeight="1">
      <c r="A44" s="45"/>
      <c r="B44" s="46">
        <f t="shared" si="1"/>
        <v>20</v>
      </c>
      <c r="C44" s="47">
        <f t="shared" si="2"/>
        <v>41130</v>
      </c>
      <c r="D44" s="48">
        <f t="shared" si="3"/>
        <v>31671.94</v>
      </c>
      <c r="E44" s="49">
        <f t="shared" si="4"/>
        <v>13687.279999999999</v>
      </c>
      <c r="F44" s="49">
        <f t="shared" si="5"/>
        <v>17984.66</v>
      </c>
      <c r="G44" s="50"/>
      <c r="H44" s="49">
        <f t="shared" si="0"/>
        <v>2091833.38</v>
      </c>
      <c r="I44" s="24"/>
    </row>
    <row r="45" spans="1:9" ht="15" customHeight="1">
      <c r="A45" s="45"/>
      <c r="B45" s="46">
        <f t="shared" si="1"/>
        <v>21</v>
      </c>
      <c r="C45" s="47">
        <f t="shared" si="2"/>
        <v>41161</v>
      </c>
      <c r="D45" s="48">
        <f t="shared" si="3"/>
        <v>31671.94</v>
      </c>
      <c r="E45" s="49">
        <f t="shared" si="4"/>
        <v>13804.199999999997</v>
      </c>
      <c r="F45" s="49">
        <f t="shared" si="5"/>
        <v>17867.740000000002</v>
      </c>
      <c r="G45" s="50"/>
      <c r="H45" s="49">
        <f t="shared" si="0"/>
        <v>2078029.18</v>
      </c>
      <c r="I45" s="24"/>
    </row>
    <row r="46" spans="1:9" ht="15" customHeight="1">
      <c r="A46" s="45"/>
      <c r="B46" s="46">
        <f t="shared" si="1"/>
        <v>22</v>
      </c>
      <c r="C46" s="47">
        <f t="shared" si="2"/>
        <v>41191</v>
      </c>
      <c r="D46" s="48">
        <f t="shared" si="3"/>
        <v>31671.94</v>
      </c>
      <c r="E46" s="49">
        <f t="shared" si="4"/>
        <v>13922.109999999997</v>
      </c>
      <c r="F46" s="49">
        <f t="shared" si="5"/>
        <v>17749.830000000002</v>
      </c>
      <c r="G46" s="50"/>
      <c r="H46" s="49">
        <f t="shared" si="0"/>
        <v>2064107.07</v>
      </c>
      <c r="I46" s="24"/>
    </row>
    <row r="47" spans="1:9" ht="15" customHeight="1">
      <c r="A47" s="45"/>
      <c r="B47" s="46">
        <f t="shared" si="1"/>
        <v>23</v>
      </c>
      <c r="C47" s="47">
        <f t="shared" si="2"/>
        <v>41222</v>
      </c>
      <c r="D47" s="48">
        <f t="shared" si="3"/>
        <v>31671.94</v>
      </c>
      <c r="E47" s="49">
        <f t="shared" si="4"/>
        <v>14041.029999999999</v>
      </c>
      <c r="F47" s="49">
        <f t="shared" si="5"/>
        <v>17630.91</v>
      </c>
      <c r="G47" s="50"/>
      <c r="H47" s="49">
        <f t="shared" si="0"/>
        <v>2050066.04</v>
      </c>
      <c r="I47" s="24"/>
    </row>
    <row r="48" spans="1:9" ht="15" customHeight="1">
      <c r="A48" s="45"/>
      <c r="B48" s="46">
        <f t="shared" si="1"/>
        <v>24</v>
      </c>
      <c r="C48" s="47">
        <f t="shared" si="2"/>
        <v>41252</v>
      </c>
      <c r="D48" s="48">
        <f t="shared" si="3"/>
        <v>31671.94</v>
      </c>
      <c r="E48" s="49">
        <f t="shared" si="4"/>
        <v>14160.96</v>
      </c>
      <c r="F48" s="49">
        <f t="shared" si="5"/>
        <v>17510.98</v>
      </c>
      <c r="G48" s="50"/>
      <c r="H48" s="49">
        <f t="shared" si="0"/>
        <v>2035905.08</v>
      </c>
      <c r="I48" s="24"/>
    </row>
    <row r="49" spans="1:9" ht="15" customHeight="1">
      <c r="A49" s="45"/>
      <c r="B49" s="46">
        <f t="shared" si="1"/>
        <v>25</v>
      </c>
      <c r="C49" s="47">
        <f t="shared" si="2"/>
        <v>41283</v>
      </c>
      <c r="D49" s="48">
        <f t="shared" si="3"/>
        <v>31671.94</v>
      </c>
      <c r="E49" s="49">
        <f t="shared" si="4"/>
        <v>14281.919999999998</v>
      </c>
      <c r="F49" s="49">
        <f t="shared" si="5"/>
        <v>17390.02</v>
      </c>
      <c r="G49" s="50"/>
      <c r="H49" s="49">
        <f t="shared" si="0"/>
        <v>2021623.16</v>
      </c>
      <c r="I49" s="24"/>
    </row>
    <row r="50" spans="1:9" ht="15" customHeight="1">
      <c r="A50" s="45"/>
      <c r="B50" s="46">
        <f t="shared" si="1"/>
        <v>26</v>
      </c>
      <c r="C50" s="47">
        <f t="shared" si="2"/>
        <v>41314</v>
      </c>
      <c r="D50" s="48">
        <f t="shared" si="3"/>
        <v>31671.94</v>
      </c>
      <c r="E50" s="49">
        <f t="shared" si="4"/>
        <v>14403.91</v>
      </c>
      <c r="F50" s="49">
        <f t="shared" si="5"/>
        <v>17268.03</v>
      </c>
      <c r="G50" s="50"/>
      <c r="H50" s="49">
        <f t="shared" si="0"/>
        <v>2007219.25</v>
      </c>
      <c r="I50" s="24"/>
    </row>
    <row r="51" spans="1:9" ht="15" customHeight="1">
      <c r="A51" s="45"/>
      <c r="B51" s="46">
        <f t="shared" si="1"/>
        <v>27</v>
      </c>
      <c r="C51" s="47">
        <f t="shared" si="2"/>
        <v>41342</v>
      </c>
      <c r="D51" s="48">
        <f t="shared" si="3"/>
        <v>31671.94</v>
      </c>
      <c r="E51" s="49">
        <f t="shared" si="4"/>
        <v>14526.939999999999</v>
      </c>
      <c r="F51" s="49">
        <f t="shared" si="5"/>
        <v>17145</v>
      </c>
      <c r="G51" s="50"/>
      <c r="H51" s="49">
        <f t="shared" si="0"/>
        <v>1992692.31</v>
      </c>
      <c r="I51" s="24"/>
    </row>
    <row r="52" spans="1:9" ht="15" customHeight="1">
      <c r="A52" s="45"/>
      <c r="B52" s="46">
        <f t="shared" si="1"/>
        <v>28</v>
      </c>
      <c r="C52" s="47">
        <f t="shared" si="2"/>
        <v>41373</v>
      </c>
      <c r="D52" s="48">
        <f t="shared" si="3"/>
        <v>31671.94</v>
      </c>
      <c r="E52" s="49">
        <f t="shared" si="4"/>
        <v>14651.029999999999</v>
      </c>
      <c r="F52" s="49">
        <f t="shared" si="5"/>
        <v>17020.91</v>
      </c>
      <c r="G52" s="50"/>
      <c r="H52" s="49">
        <f t="shared" si="0"/>
        <v>1978041.28</v>
      </c>
      <c r="I52" s="24"/>
    </row>
    <row r="53" spans="1:9" ht="15" customHeight="1">
      <c r="A53" s="45"/>
      <c r="B53" s="46">
        <f t="shared" si="1"/>
        <v>29</v>
      </c>
      <c r="C53" s="47">
        <f t="shared" si="2"/>
        <v>41403</v>
      </c>
      <c r="D53" s="48">
        <f t="shared" si="3"/>
        <v>31671.94</v>
      </c>
      <c r="E53" s="49">
        <f t="shared" si="4"/>
        <v>14776.169999999998</v>
      </c>
      <c r="F53" s="49">
        <f t="shared" si="5"/>
        <v>16895.77</v>
      </c>
      <c r="G53" s="50"/>
      <c r="H53" s="49">
        <f t="shared" si="0"/>
        <v>1963265.11</v>
      </c>
      <c r="I53" s="24"/>
    </row>
    <row r="54" spans="1:9" ht="15" customHeight="1">
      <c r="A54" s="45"/>
      <c r="B54" s="46">
        <f t="shared" si="1"/>
        <v>30</v>
      </c>
      <c r="C54" s="47">
        <f t="shared" si="2"/>
        <v>41434</v>
      </c>
      <c r="D54" s="48">
        <f t="shared" si="3"/>
        <v>31671.94</v>
      </c>
      <c r="E54" s="49">
        <f t="shared" si="4"/>
        <v>14902.379999999997</v>
      </c>
      <c r="F54" s="49">
        <f t="shared" si="5"/>
        <v>16769.560000000001</v>
      </c>
      <c r="G54" s="50"/>
      <c r="H54" s="49">
        <f t="shared" si="0"/>
        <v>1948362.73</v>
      </c>
      <c r="I54" s="24"/>
    </row>
    <row r="55" spans="1:9" ht="15" customHeight="1">
      <c r="A55" s="45"/>
      <c r="B55" s="46">
        <f t="shared" si="1"/>
        <v>31</v>
      </c>
      <c r="C55" s="47">
        <f t="shared" si="2"/>
        <v>41464</v>
      </c>
      <c r="D55" s="48">
        <f t="shared" si="3"/>
        <v>31671.94</v>
      </c>
      <c r="E55" s="49">
        <f t="shared" si="4"/>
        <v>15029.68</v>
      </c>
      <c r="F55" s="49">
        <f t="shared" si="5"/>
        <v>16642.259999999998</v>
      </c>
      <c r="G55" s="50"/>
      <c r="H55" s="49">
        <f t="shared" si="0"/>
        <v>1933333.05</v>
      </c>
      <c r="I55" s="24"/>
    </row>
    <row r="56" spans="1:9" ht="15" customHeight="1">
      <c r="A56" s="45"/>
      <c r="B56" s="46">
        <f t="shared" si="1"/>
        <v>32</v>
      </c>
      <c r="C56" s="47">
        <f t="shared" si="2"/>
        <v>41495</v>
      </c>
      <c r="D56" s="48">
        <f t="shared" si="3"/>
        <v>31671.94</v>
      </c>
      <c r="E56" s="49">
        <f t="shared" si="4"/>
        <v>15158.05</v>
      </c>
      <c r="F56" s="49">
        <f t="shared" si="5"/>
        <v>16513.89</v>
      </c>
      <c r="G56" s="50"/>
      <c r="H56" s="49">
        <f t="shared" si="0"/>
        <v>1918175</v>
      </c>
      <c r="I56" s="24"/>
    </row>
    <row r="57" spans="1:9" ht="15" customHeight="1">
      <c r="A57" s="45"/>
      <c r="B57" s="46">
        <f t="shared" si="1"/>
        <v>33</v>
      </c>
      <c r="C57" s="47">
        <f t="shared" si="2"/>
        <v>41526</v>
      </c>
      <c r="D57" s="48">
        <f t="shared" si="3"/>
        <v>31671.94</v>
      </c>
      <c r="E57" s="49">
        <f t="shared" si="4"/>
        <v>15287.529999999999</v>
      </c>
      <c r="F57" s="49">
        <f t="shared" si="5"/>
        <v>16384.41</v>
      </c>
      <c r="G57" s="50"/>
      <c r="H57" s="49">
        <f t="shared" si="0"/>
        <v>1902887.47</v>
      </c>
      <c r="I57" s="24"/>
    </row>
    <row r="58" spans="1:9" ht="15" customHeight="1">
      <c r="A58" s="45"/>
      <c r="B58" s="46">
        <f t="shared" si="1"/>
        <v>34</v>
      </c>
      <c r="C58" s="47">
        <f t="shared" si="2"/>
        <v>41556</v>
      </c>
      <c r="D58" s="48">
        <f t="shared" si="3"/>
        <v>31671.94</v>
      </c>
      <c r="E58" s="49">
        <f t="shared" si="4"/>
        <v>15418.109999999999</v>
      </c>
      <c r="F58" s="49">
        <f t="shared" si="5"/>
        <v>16253.83</v>
      </c>
      <c r="G58" s="50"/>
      <c r="H58" s="49">
        <f t="shared" si="0"/>
        <v>1887469.36</v>
      </c>
      <c r="I58" s="24"/>
    </row>
    <row r="59" spans="1:9" ht="15" customHeight="1">
      <c r="A59" s="45"/>
      <c r="B59" s="46">
        <f t="shared" si="1"/>
        <v>35</v>
      </c>
      <c r="C59" s="47">
        <f t="shared" si="2"/>
        <v>41587</v>
      </c>
      <c r="D59" s="48">
        <f t="shared" si="3"/>
        <v>31671.94</v>
      </c>
      <c r="E59" s="49">
        <f t="shared" si="4"/>
        <v>15549.81</v>
      </c>
      <c r="F59" s="49">
        <f t="shared" si="5"/>
        <v>16122.13</v>
      </c>
      <c r="G59" s="50"/>
      <c r="H59" s="49">
        <f t="shared" si="0"/>
        <v>1871919.55</v>
      </c>
      <c r="I59" s="24"/>
    </row>
    <row r="60" spans="1:9" ht="15" customHeight="1">
      <c r="A60" s="45"/>
      <c r="B60" s="46">
        <f t="shared" si="1"/>
        <v>36</v>
      </c>
      <c r="C60" s="47">
        <f t="shared" si="2"/>
        <v>41617</v>
      </c>
      <c r="D60" s="48">
        <f t="shared" si="3"/>
        <v>31671.94</v>
      </c>
      <c r="E60" s="49">
        <f t="shared" si="4"/>
        <v>15682.63</v>
      </c>
      <c r="F60" s="49">
        <f t="shared" si="5"/>
        <v>15989.31</v>
      </c>
      <c r="G60" s="50"/>
      <c r="H60" s="49">
        <f t="shared" si="0"/>
        <v>1856236.92</v>
      </c>
      <c r="I60" s="24"/>
    </row>
    <row r="61" spans="1:9" ht="15" customHeight="1">
      <c r="A61" s="45"/>
      <c r="B61" s="46">
        <f t="shared" si="1"/>
        <v>37</v>
      </c>
      <c r="C61" s="47">
        <f t="shared" si="2"/>
        <v>41648</v>
      </c>
      <c r="D61" s="48">
        <f t="shared" si="3"/>
        <v>31671.94</v>
      </c>
      <c r="E61" s="49">
        <f t="shared" si="4"/>
        <v>15816.579999999998</v>
      </c>
      <c r="F61" s="49">
        <f t="shared" si="5"/>
        <v>15855.36</v>
      </c>
      <c r="G61" s="50"/>
      <c r="H61" s="49">
        <f t="shared" si="0"/>
        <v>1840420.34</v>
      </c>
      <c r="I61" s="24"/>
    </row>
    <row r="62" spans="1:9" ht="15" customHeight="1">
      <c r="A62" s="45"/>
      <c r="B62" s="46">
        <f t="shared" si="1"/>
        <v>38</v>
      </c>
      <c r="C62" s="47">
        <f t="shared" si="2"/>
        <v>41679</v>
      </c>
      <c r="D62" s="48">
        <f t="shared" si="3"/>
        <v>31671.94</v>
      </c>
      <c r="E62" s="49">
        <f t="shared" si="4"/>
        <v>15951.679999999998</v>
      </c>
      <c r="F62" s="49">
        <f t="shared" si="5"/>
        <v>15720.26</v>
      </c>
      <c r="G62" s="50"/>
      <c r="H62" s="49">
        <f t="shared" si="0"/>
        <v>1824468.66</v>
      </c>
      <c r="I62" s="24"/>
    </row>
    <row r="63" spans="1:9" ht="15" customHeight="1">
      <c r="A63" s="45"/>
      <c r="B63" s="46">
        <f t="shared" si="1"/>
        <v>39</v>
      </c>
      <c r="C63" s="47">
        <f t="shared" si="2"/>
        <v>41707</v>
      </c>
      <c r="D63" s="48">
        <f t="shared" si="3"/>
        <v>31671.94</v>
      </c>
      <c r="E63" s="49">
        <f t="shared" si="4"/>
        <v>16087.939999999999</v>
      </c>
      <c r="F63" s="49">
        <f t="shared" si="5"/>
        <v>15584</v>
      </c>
      <c r="G63" s="50"/>
      <c r="H63" s="49">
        <f t="shared" si="0"/>
        <v>1808380.72</v>
      </c>
      <c r="I63" s="24"/>
    </row>
    <row r="64" spans="1:9" ht="15" customHeight="1">
      <c r="A64" s="45"/>
      <c r="B64" s="46">
        <f t="shared" si="1"/>
        <v>40</v>
      </c>
      <c r="C64" s="47">
        <f t="shared" si="2"/>
        <v>41738</v>
      </c>
      <c r="D64" s="48">
        <f t="shared" si="3"/>
        <v>31671.94</v>
      </c>
      <c r="E64" s="49">
        <f t="shared" si="4"/>
        <v>16225.349999999999</v>
      </c>
      <c r="F64" s="49">
        <f t="shared" si="5"/>
        <v>15446.59</v>
      </c>
      <c r="G64" s="50"/>
      <c r="H64" s="49">
        <f t="shared" si="0"/>
        <v>1792155.37</v>
      </c>
      <c r="I64" s="24"/>
    </row>
    <row r="65" spans="1:9" ht="15" customHeight="1">
      <c r="A65" s="45"/>
      <c r="B65" s="46">
        <f t="shared" si="1"/>
        <v>41</v>
      </c>
      <c r="C65" s="47">
        <f t="shared" si="2"/>
        <v>41768</v>
      </c>
      <c r="D65" s="48">
        <f t="shared" si="3"/>
        <v>31671.94</v>
      </c>
      <c r="E65" s="49">
        <f t="shared" si="4"/>
        <v>16363.949999999999</v>
      </c>
      <c r="F65" s="49">
        <f t="shared" si="5"/>
        <v>15307.99</v>
      </c>
      <c r="G65" s="50"/>
      <c r="H65" s="49">
        <f t="shared" si="0"/>
        <v>1775791.42</v>
      </c>
      <c r="I65" s="24"/>
    </row>
    <row r="66" spans="1:9" ht="15" customHeight="1">
      <c r="A66" s="45"/>
      <c r="B66" s="46">
        <f t="shared" si="1"/>
        <v>42</v>
      </c>
      <c r="C66" s="47">
        <f t="shared" si="2"/>
        <v>41799</v>
      </c>
      <c r="D66" s="48">
        <f t="shared" si="3"/>
        <v>31671.94</v>
      </c>
      <c r="E66" s="49">
        <f t="shared" si="4"/>
        <v>16503.72</v>
      </c>
      <c r="F66" s="49">
        <f t="shared" si="5"/>
        <v>15168.22</v>
      </c>
      <c r="G66" s="50"/>
      <c r="H66" s="49">
        <f t="shared" si="0"/>
        <v>1759287.7</v>
      </c>
      <c r="I66" s="24"/>
    </row>
    <row r="67" spans="1:9" ht="15" customHeight="1">
      <c r="A67" s="45"/>
      <c r="B67" s="46">
        <f t="shared" si="1"/>
        <v>43</v>
      </c>
      <c r="C67" s="47">
        <f t="shared" si="2"/>
        <v>41829</v>
      </c>
      <c r="D67" s="48">
        <f t="shared" si="3"/>
        <v>31671.94</v>
      </c>
      <c r="E67" s="49">
        <f t="shared" si="4"/>
        <v>16644.689999999999</v>
      </c>
      <c r="F67" s="49">
        <f t="shared" si="5"/>
        <v>15027.25</v>
      </c>
      <c r="G67" s="50"/>
      <c r="H67" s="49">
        <f t="shared" si="0"/>
        <v>1742643.01</v>
      </c>
      <c r="I67" s="24"/>
    </row>
    <row r="68" spans="1:9" ht="15" customHeight="1">
      <c r="A68" s="45"/>
      <c r="B68" s="46">
        <f t="shared" si="1"/>
        <v>44</v>
      </c>
      <c r="C68" s="47">
        <f t="shared" si="2"/>
        <v>41860</v>
      </c>
      <c r="D68" s="48">
        <f t="shared" si="3"/>
        <v>31671.94</v>
      </c>
      <c r="E68" s="49">
        <f t="shared" si="4"/>
        <v>16786.86</v>
      </c>
      <c r="F68" s="49">
        <f t="shared" si="5"/>
        <v>14885.08</v>
      </c>
      <c r="G68" s="50"/>
      <c r="H68" s="49">
        <f t="shared" si="0"/>
        <v>1725856.15</v>
      </c>
      <c r="I68" s="24"/>
    </row>
    <row r="69" spans="1:9" ht="15" customHeight="1">
      <c r="A69" s="45"/>
      <c r="B69" s="46">
        <f t="shared" si="1"/>
        <v>45</v>
      </c>
      <c r="C69" s="47">
        <f t="shared" si="2"/>
        <v>41891</v>
      </c>
      <c r="D69" s="48">
        <f t="shared" si="3"/>
        <v>31671.94</v>
      </c>
      <c r="E69" s="49">
        <f t="shared" si="4"/>
        <v>16930.25</v>
      </c>
      <c r="F69" s="49">
        <f t="shared" si="5"/>
        <v>14741.69</v>
      </c>
      <c r="G69" s="50"/>
      <c r="H69" s="49">
        <f t="shared" si="0"/>
        <v>1708925.9</v>
      </c>
      <c r="I69" s="24"/>
    </row>
    <row r="70" spans="1:9" ht="15" customHeight="1">
      <c r="A70" s="45"/>
      <c r="B70" s="46">
        <f t="shared" si="1"/>
        <v>46</v>
      </c>
      <c r="C70" s="47">
        <f t="shared" si="2"/>
        <v>41921</v>
      </c>
      <c r="D70" s="48">
        <f t="shared" si="3"/>
        <v>31671.94</v>
      </c>
      <c r="E70" s="49">
        <f t="shared" si="4"/>
        <v>17074.86</v>
      </c>
      <c r="F70" s="49">
        <f t="shared" si="5"/>
        <v>14597.08</v>
      </c>
      <c r="G70" s="50"/>
      <c r="H70" s="49">
        <f t="shared" si="0"/>
        <v>1691851.04</v>
      </c>
      <c r="I70" s="24"/>
    </row>
    <row r="71" spans="1:9" ht="15" customHeight="1">
      <c r="A71" s="45"/>
      <c r="B71" s="46">
        <f t="shared" si="1"/>
        <v>47</v>
      </c>
      <c r="C71" s="47">
        <f t="shared" si="2"/>
        <v>41952</v>
      </c>
      <c r="D71" s="48">
        <f t="shared" si="3"/>
        <v>31671.94</v>
      </c>
      <c r="E71" s="49">
        <f t="shared" si="4"/>
        <v>17220.71</v>
      </c>
      <c r="F71" s="49">
        <f t="shared" si="5"/>
        <v>14451.23</v>
      </c>
      <c r="G71" s="50"/>
      <c r="H71" s="49">
        <f t="shared" si="0"/>
        <v>1674630.33</v>
      </c>
      <c r="I71" s="24"/>
    </row>
    <row r="72" spans="1:9" ht="15" customHeight="1">
      <c r="A72" s="45"/>
      <c r="B72" s="46">
        <f t="shared" si="1"/>
        <v>48</v>
      </c>
      <c r="C72" s="47">
        <f t="shared" si="2"/>
        <v>41982</v>
      </c>
      <c r="D72" s="48">
        <f t="shared" si="3"/>
        <v>31671.94</v>
      </c>
      <c r="E72" s="49">
        <f t="shared" si="4"/>
        <v>17367.809999999998</v>
      </c>
      <c r="F72" s="49">
        <f t="shared" si="5"/>
        <v>14304.13</v>
      </c>
      <c r="G72" s="50"/>
      <c r="H72" s="49">
        <f t="shared" si="0"/>
        <v>1657262.52</v>
      </c>
      <c r="I72" s="24"/>
    </row>
    <row r="73" spans="1:9" ht="15" customHeight="1">
      <c r="A73" s="45"/>
      <c r="B73" s="46">
        <f t="shared" si="1"/>
        <v>49</v>
      </c>
      <c r="C73" s="47">
        <f t="shared" si="2"/>
        <v>42013</v>
      </c>
      <c r="D73" s="48">
        <f t="shared" si="3"/>
        <v>31671.94</v>
      </c>
      <c r="E73" s="49">
        <f t="shared" si="4"/>
        <v>17516.159999999996</v>
      </c>
      <c r="F73" s="49">
        <f t="shared" si="5"/>
        <v>14155.78</v>
      </c>
      <c r="G73" s="50"/>
      <c r="H73" s="49">
        <f t="shared" si="0"/>
        <v>1639746.36</v>
      </c>
      <c r="I73" s="24"/>
    </row>
    <row r="74" spans="1:9" ht="15" customHeight="1">
      <c r="A74" s="45"/>
      <c r="B74" s="46">
        <f t="shared" si="1"/>
        <v>50</v>
      </c>
      <c r="C74" s="47">
        <f t="shared" si="2"/>
        <v>42044</v>
      </c>
      <c r="D74" s="48">
        <f t="shared" si="3"/>
        <v>31671.94</v>
      </c>
      <c r="E74" s="49">
        <f t="shared" si="4"/>
        <v>17665.769999999997</v>
      </c>
      <c r="F74" s="49">
        <f t="shared" si="5"/>
        <v>14006.17</v>
      </c>
      <c r="G74" s="50"/>
      <c r="H74" s="49">
        <f t="shared" si="0"/>
        <v>1622080.59</v>
      </c>
      <c r="I74" s="24"/>
    </row>
    <row r="75" spans="1:9" ht="15" customHeight="1">
      <c r="A75" s="45"/>
      <c r="B75" s="46">
        <f t="shared" si="1"/>
        <v>51</v>
      </c>
      <c r="C75" s="47">
        <f t="shared" si="2"/>
        <v>42072</v>
      </c>
      <c r="D75" s="48">
        <f t="shared" si="3"/>
        <v>31671.94</v>
      </c>
      <c r="E75" s="49">
        <f t="shared" si="4"/>
        <v>17816.669999999998</v>
      </c>
      <c r="F75" s="49">
        <f t="shared" si="5"/>
        <v>13855.27</v>
      </c>
      <c r="G75" s="50"/>
      <c r="H75" s="49">
        <f t="shared" si="0"/>
        <v>1604263.92</v>
      </c>
      <c r="I75" s="24"/>
    </row>
    <row r="76" spans="1:9" ht="15" customHeight="1">
      <c r="A76" s="45"/>
      <c r="B76" s="46">
        <f t="shared" si="1"/>
        <v>52</v>
      </c>
      <c r="C76" s="47">
        <f t="shared" si="2"/>
        <v>42103</v>
      </c>
      <c r="D76" s="48">
        <f t="shared" si="3"/>
        <v>31671.94</v>
      </c>
      <c r="E76" s="49">
        <f t="shared" si="4"/>
        <v>17968.849999999999</v>
      </c>
      <c r="F76" s="49">
        <f t="shared" si="5"/>
        <v>13703.09</v>
      </c>
      <c r="G76" s="50"/>
      <c r="H76" s="49">
        <f t="shared" si="0"/>
        <v>1586295.07</v>
      </c>
      <c r="I76" s="24"/>
    </row>
    <row r="77" spans="1:9" ht="15" customHeight="1">
      <c r="A77" s="45"/>
      <c r="B77" s="46">
        <f t="shared" si="1"/>
        <v>53</v>
      </c>
      <c r="C77" s="47">
        <f t="shared" si="2"/>
        <v>42133</v>
      </c>
      <c r="D77" s="48">
        <f t="shared" si="3"/>
        <v>31671.94</v>
      </c>
      <c r="E77" s="49">
        <f t="shared" si="4"/>
        <v>18122.339999999997</v>
      </c>
      <c r="F77" s="49">
        <f t="shared" si="5"/>
        <v>13549.6</v>
      </c>
      <c r="G77" s="50"/>
      <c r="H77" s="49">
        <f t="shared" si="0"/>
        <v>1568172.73</v>
      </c>
      <c r="I77" s="24"/>
    </row>
    <row r="78" spans="1:9" ht="15" customHeight="1">
      <c r="A78" s="45"/>
      <c r="B78" s="46">
        <f t="shared" si="1"/>
        <v>54</v>
      </c>
      <c r="C78" s="47">
        <f t="shared" si="2"/>
        <v>42164</v>
      </c>
      <c r="D78" s="48">
        <f t="shared" si="3"/>
        <v>31671.94</v>
      </c>
      <c r="E78" s="49">
        <f t="shared" si="4"/>
        <v>18277.129999999997</v>
      </c>
      <c r="F78" s="49">
        <f t="shared" si="5"/>
        <v>13394.81</v>
      </c>
      <c r="G78" s="50"/>
      <c r="H78" s="49">
        <f t="shared" si="0"/>
        <v>1549895.6</v>
      </c>
      <c r="I78" s="24"/>
    </row>
    <row r="79" spans="1:9" ht="15" customHeight="1">
      <c r="A79" s="45"/>
      <c r="B79" s="46">
        <f t="shared" si="1"/>
        <v>55</v>
      </c>
      <c r="C79" s="47">
        <f t="shared" si="2"/>
        <v>42194</v>
      </c>
      <c r="D79" s="48">
        <f t="shared" si="3"/>
        <v>31671.94</v>
      </c>
      <c r="E79" s="49">
        <f t="shared" si="4"/>
        <v>18433.25</v>
      </c>
      <c r="F79" s="49">
        <f t="shared" si="5"/>
        <v>13238.69</v>
      </c>
      <c r="G79" s="50"/>
      <c r="H79" s="49">
        <f t="shared" si="0"/>
        <v>1531462.35</v>
      </c>
      <c r="I79" s="24"/>
    </row>
    <row r="80" spans="1:9" ht="15" customHeight="1">
      <c r="A80" s="45"/>
      <c r="B80" s="46">
        <f t="shared" si="1"/>
        <v>56</v>
      </c>
      <c r="C80" s="47">
        <f t="shared" si="2"/>
        <v>42225</v>
      </c>
      <c r="D80" s="48">
        <f t="shared" si="3"/>
        <v>31671.94</v>
      </c>
      <c r="E80" s="49">
        <f t="shared" si="4"/>
        <v>18590.699999999997</v>
      </c>
      <c r="F80" s="49">
        <f t="shared" si="5"/>
        <v>13081.24</v>
      </c>
      <c r="G80" s="50"/>
      <c r="H80" s="49">
        <f t="shared" si="0"/>
        <v>1512871.65</v>
      </c>
      <c r="I80" s="24"/>
    </row>
    <row r="81" spans="1:9" ht="15" customHeight="1">
      <c r="A81" s="45"/>
      <c r="B81" s="46">
        <f t="shared" si="1"/>
        <v>57</v>
      </c>
      <c r="C81" s="47">
        <f t="shared" si="2"/>
        <v>42256</v>
      </c>
      <c r="D81" s="48">
        <f t="shared" si="3"/>
        <v>31671.94</v>
      </c>
      <c r="E81" s="49">
        <f t="shared" si="4"/>
        <v>18749.489999999998</v>
      </c>
      <c r="F81" s="49">
        <f t="shared" si="5"/>
        <v>12922.45</v>
      </c>
      <c r="G81" s="50"/>
      <c r="H81" s="49">
        <f t="shared" si="0"/>
        <v>1494122.16</v>
      </c>
      <c r="I81" s="24"/>
    </row>
    <row r="82" spans="1:9" ht="15" customHeight="1">
      <c r="A82" s="45"/>
      <c r="B82" s="46">
        <f t="shared" si="1"/>
        <v>58</v>
      </c>
      <c r="C82" s="47">
        <f t="shared" si="2"/>
        <v>42286</v>
      </c>
      <c r="D82" s="48">
        <f t="shared" si="3"/>
        <v>31671.94</v>
      </c>
      <c r="E82" s="49">
        <f t="shared" si="4"/>
        <v>18909.649999999998</v>
      </c>
      <c r="F82" s="49">
        <f t="shared" si="5"/>
        <v>12762.29</v>
      </c>
      <c r="G82" s="50"/>
      <c r="H82" s="49">
        <f t="shared" si="0"/>
        <v>1475212.51</v>
      </c>
      <c r="I82" s="24"/>
    </row>
    <row r="83" spans="1:9" ht="15" customHeight="1">
      <c r="A83" s="45"/>
      <c r="B83" s="46">
        <f t="shared" si="1"/>
        <v>59</v>
      </c>
      <c r="C83" s="47">
        <f t="shared" si="2"/>
        <v>42317</v>
      </c>
      <c r="D83" s="48">
        <f t="shared" si="3"/>
        <v>31671.94</v>
      </c>
      <c r="E83" s="49">
        <f t="shared" si="4"/>
        <v>19071.169999999998</v>
      </c>
      <c r="F83" s="49">
        <f t="shared" si="5"/>
        <v>12600.77</v>
      </c>
      <c r="G83" s="50"/>
      <c r="H83" s="49">
        <f t="shared" si="0"/>
        <v>1456141.34</v>
      </c>
      <c r="I83" s="24"/>
    </row>
    <row r="84" spans="1:9" ht="15" customHeight="1">
      <c r="A84" s="45"/>
      <c r="B84" s="46">
        <f t="shared" si="1"/>
        <v>60</v>
      </c>
      <c r="C84" s="47">
        <f t="shared" si="2"/>
        <v>42347</v>
      </c>
      <c r="D84" s="48">
        <f t="shared" si="3"/>
        <v>31671.94</v>
      </c>
      <c r="E84" s="49">
        <f t="shared" si="4"/>
        <v>19234.07</v>
      </c>
      <c r="F84" s="49">
        <f t="shared" si="5"/>
        <v>12437.87</v>
      </c>
      <c r="G84" s="50"/>
      <c r="H84" s="49">
        <f t="shared" si="0"/>
        <v>1436907.27</v>
      </c>
      <c r="I84" s="24"/>
    </row>
    <row r="85" spans="1:9" ht="15" customHeight="1">
      <c r="A85" s="45"/>
      <c r="B85" s="46">
        <f t="shared" si="1"/>
        <v>61</v>
      </c>
      <c r="C85" s="47">
        <f t="shared" si="2"/>
        <v>42378</v>
      </c>
      <c r="D85" s="48">
        <f t="shared" si="3"/>
        <v>31671.94</v>
      </c>
      <c r="E85" s="49">
        <f t="shared" si="4"/>
        <v>19398.36</v>
      </c>
      <c r="F85" s="49">
        <f t="shared" si="5"/>
        <v>12273.58</v>
      </c>
      <c r="G85" s="50"/>
      <c r="H85" s="49">
        <f t="shared" si="0"/>
        <v>1417508.91</v>
      </c>
      <c r="I85" s="24"/>
    </row>
    <row r="86" spans="1:9" ht="15" customHeight="1">
      <c r="A86" s="45"/>
      <c r="B86" s="46">
        <f t="shared" si="1"/>
        <v>62</v>
      </c>
      <c r="C86" s="47">
        <f t="shared" si="2"/>
        <v>42409</v>
      </c>
      <c r="D86" s="48">
        <f t="shared" si="3"/>
        <v>31671.94</v>
      </c>
      <c r="E86" s="49">
        <f t="shared" si="4"/>
        <v>19564.05</v>
      </c>
      <c r="F86" s="49">
        <f t="shared" si="5"/>
        <v>12107.89</v>
      </c>
      <c r="G86" s="50"/>
      <c r="H86" s="49">
        <f t="shared" si="0"/>
        <v>1397944.86</v>
      </c>
      <c r="I86" s="24"/>
    </row>
    <row r="87" spans="1:9" ht="15" customHeight="1">
      <c r="A87" s="45"/>
      <c r="B87" s="46">
        <f t="shared" si="1"/>
        <v>63</v>
      </c>
      <c r="C87" s="47">
        <f t="shared" si="2"/>
        <v>42438</v>
      </c>
      <c r="D87" s="48">
        <f t="shared" si="3"/>
        <v>31671.94</v>
      </c>
      <c r="E87" s="49">
        <f t="shared" si="4"/>
        <v>19731.159999999996</v>
      </c>
      <c r="F87" s="49">
        <f t="shared" si="5"/>
        <v>11940.78</v>
      </c>
      <c r="G87" s="50"/>
      <c r="H87" s="49">
        <f t="shared" si="0"/>
        <v>1378213.7</v>
      </c>
      <c r="I87" s="24"/>
    </row>
    <row r="88" spans="1:9" ht="15" customHeight="1">
      <c r="A88" s="45"/>
      <c r="B88" s="46">
        <f t="shared" si="1"/>
        <v>64</v>
      </c>
      <c r="C88" s="47">
        <f t="shared" si="2"/>
        <v>42469</v>
      </c>
      <c r="D88" s="48">
        <f t="shared" si="3"/>
        <v>31671.94</v>
      </c>
      <c r="E88" s="49">
        <f t="shared" si="4"/>
        <v>19899.699999999997</v>
      </c>
      <c r="F88" s="49">
        <f t="shared" si="5"/>
        <v>11772.24</v>
      </c>
      <c r="G88" s="50"/>
      <c r="H88" s="49">
        <f t="shared" si="0"/>
        <v>1358314</v>
      </c>
      <c r="I88" s="24"/>
    </row>
    <row r="89" spans="1:9" ht="15" customHeight="1">
      <c r="A89" s="45"/>
      <c r="B89" s="46">
        <f t="shared" si="1"/>
        <v>65</v>
      </c>
      <c r="C89" s="47">
        <f t="shared" si="2"/>
        <v>42499</v>
      </c>
      <c r="D89" s="48">
        <f t="shared" si="3"/>
        <v>31671.94</v>
      </c>
      <c r="E89" s="49">
        <f t="shared" si="4"/>
        <v>20069.669999999998</v>
      </c>
      <c r="F89" s="49">
        <f t="shared" si="5"/>
        <v>11602.27</v>
      </c>
      <c r="G89" s="50"/>
      <c r="H89" s="49">
        <f t="shared" ref="H89:H152" si="6">IF(B89="",0,ROUND(H88-E89-G89,2))</f>
        <v>1338244.33</v>
      </c>
      <c r="I89" s="24"/>
    </row>
    <row r="90" spans="1:9" ht="15" customHeight="1">
      <c r="A90" s="45"/>
      <c r="B90" s="46">
        <f t="shared" ref="B90:B153" si="7">IF(B89&lt;$D$16,IF(H89&gt;0,B89+1,""),"")</f>
        <v>66</v>
      </c>
      <c r="C90" s="47">
        <f t="shared" ref="C90:C153" si="8">IF(B90="","",IF(B90&lt;=$D$16,IF(payments_per_year=26,DATE(YEAR(start_date),MONTH(start_date),DAY(start_date)+14*B90),IF(payments_per_year=52,DATE(YEAR(start_date),MONTH(start_date),DAY(start_date)+7*B90),DATE(YEAR(start_date),MONTH(start_date)+B90*12/$D$11,DAY(start_date)))),""))</f>
        <v>42530</v>
      </c>
      <c r="D90" s="48">
        <f t="shared" ref="D90:D153" si="9">IF(C90="","",IF($D$15+F90&gt;H89,ROUND(H89+F90,2),$D$15))</f>
        <v>31671.94</v>
      </c>
      <c r="E90" s="49">
        <f t="shared" ref="E90:E153" si="10">IF(C90="","",D90-F90)</f>
        <v>20241.099999999999</v>
      </c>
      <c r="F90" s="49">
        <f t="shared" ref="F90:F153" si="11">IF(C90="","",ROUND(H89*$D$9/payments_per_year,2))</f>
        <v>11430.84</v>
      </c>
      <c r="G90" s="50"/>
      <c r="H90" s="49">
        <f t="shared" si="6"/>
        <v>1318003.23</v>
      </c>
      <c r="I90" s="24"/>
    </row>
    <row r="91" spans="1:9" ht="15" customHeight="1">
      <c r="A91" s="45"/>
      <c r="B91" s="46">
        <f t="shared" si="7"/>
        <v>67</v>
      </c>
      <c r="C91" s="47">
        <f t="shared" si="8"/>
        <v>42560</v>
      </c>
      <c r="D91" s="48">
        <f t="shared" si="9"/>
        <v>31671.94</v>
      </c>
      <c r="E91" s="49">
        <f t="shared" si="10"/>
        <v>20414</v>
      </c>
      <c r="F91" s="49">
        <f t="shared" si="11"/>
        <v>11257.94</v>
      </c>
      <c r="G91" s="50"/>
      <c r="H91" s="49">
        <f t="shared" si="6"/>
        <v>1297589.23</v>
      </c>
      <c r="I91" s="24"/>
    </row>
    <row r="92" spans="1:9" ht="15" customHeight="1">
      <c r="A92" s="45"/>
      <c r="B92" s="46">
        <f t="shared" si="7"/>
        <v>68</v>
      </c>
      <c r="C92" s="47">
        <f t="shared" si="8"/>
        <v>42591</v>
      </c>
      <c r="D92" s="48">
        <f t="shared" si="9"/>
        <v>31671.94</v>
      </c>
      <c r="E92" s="49">
        <f t="shared" si="10"/>
        <v>20588.37</v>
      </c>
      <c r="F92" s="49">
        <f t="shared" si="11"/>
        <v>11083.57</v>
      </c>
      <c r="G92" s="50"/>
      <c r="H92" s="49">
        <f t="shared" si="6"/>
        <v>1277000.8600000001</v>
      </c>
      <c r="I92" s="24"/>
    </row>
    <row r="93" spans="1:9" ht="15" customHeight="1">
      <c r="A93" s="45"/>
      <c r="B93" s="46">
        <f t="shared" si="7"/>
        <v>69</v>
      </c>
      <c r="C93" s="47">
        <f t="shared" si="8"/>
        <v>42622</v>
      </c>
      <c r="D93" s="48">
        <f t="shared" si="9"/>
        <v>31671.94</v>
      </c>
      <c r="E93" s="49">
        <f t="shared" si="10"/>
        <v>20764.22</v>
      </c>
      <c r="F93" s="49">
        <f t="shared" si="11"/>
        <v>10907.72</v>
      </c>
      <c r="G93" s="50"/>
      <c r="H93" s="49">
        <f t="shared" si="6"/>
        <v>1256236.6399999999</v>
      </c>
      <c r="I93" s="24"/>
    </row>
    <row r="94" spans="1:9" ht="15" customHeight="1">
      <c r="A94" s="45"/>
      <c r="B94" s="46">
        <f t="shared" si="7"/>
        <v>70</v>
      </c>
      <c r="C94" s="47">
        <f t="shared" si="8"/>
        <v>42652</v>
      </c>
      <c r="D94" s="48">
        <f t="shared" si="9"/>
        <v>31671.94</v>
      </c>
      <c r="E94" s="49">
        <f t="shared" si="10"/>
        <v>20941.589999999997</v>
      </c>
      <c r="F94" s="49">
        <f t="shared" si="11"/>
        <v>10730.35</v>
      </c>
      <c r="G94" s="50"/>
      <c r="H94" s="49">
        <f t="shared" si="6"/>
        <v>1235295.05</v>
      </c>
      <c r="I94" s="24"/>
    </row>
    <row r="95" spans="1:9" ht="15" customHeight="1">
      <c r="A95" s="45"/>
      <c r="B95" s="46">
        <f t="shared" si="7"/>
        <v>71</v>
      </c>
      <c r="C95" s="47">
        <f t="shared" si="8"/>
        <v>42683</v>
      </c>
      <c r="D95" s="48">
        <f t="shared" si="9"/>
        <v>31671.94</v>
      </c>
      <c r="E95" s="49">
        <f t="shared" si="10"/>
        <v>21120.46</v>
      </c>
      <c r="F95" s="49">
        <f t="shared" si="11"/>
        <v>10551.48</v>
      </c>
      <c r="G95" s="50"/>
      <c r="H95" s="49">
        <f t="shared" si="6"/>
        <v>1214174.5900000001</v>
      </c>
      <c r="I95" s="24"/>
    </row>
    <row r="96" spans="1:9" ht="15" customHeight="1">
      <c r="A96" s="45"/>
      <c r="B96" s="46">
        <f t="shared" si="7"/>
        <v>72</v>
      </c>
      <c r="C96" s="47">
        <f t="shared" si="8"/>
        <v>42713</v>
      </c>
      <c r="D96" s="48">
        <f t="shared" si="9"/>
        <v>31671.94</v>
      </c>
      <c r="E96" s="49">
        <f t="shared" si="10"/>
        <v>21300.87</v>
      </c>
      <c r="F96" s="49">
        <f t="shared" si="11"/>
        <v>10371.07</v>
      </c>
      <c r="G96" s="50"/>
      <c r="H96" s="49">
        <f t="shared" si="6"/>
        <v>1192873.72</v>
      </c>
      <c r="I96" s="24"/>
    </row>
    <row r="97" spans="1:9" ht="15" customHeight="1">
      <c r="A97" s="45"/>
      <c r="B97" s="46">
        <f t="shared" si="7"/>
        <v>73</v>
      </c>
      <c r="C97" s="47">
        <f t="shared" si="8"/>
        <v>42744</v>
      </c>
      <c r="D97" s="48">
        <f t="shared" si="9"/>
        <v>31671.94</v>
      </c>
      <c r="E97" s="49">
        <f t="shared" si="10"/>
        <v>21482.809999999998</v>
      </c>
      <c r="F97" s="49">
        <f t="shared" si="11"/>
        <v>10189.129999999999</v>
      </c>
      <c r="G97" s="50"/>
      <c r="H97" s="49">
        <f t="shared" si="6"/>
        <v>1171390.9099999999</v>
      </c>
      <c r="I97" s="24"/>
    </row>
    <row r="98" spans="1:9" ht="15" customHeight="1">
      <c r="A98" s="45"/>
      <c r="B98" s="46">
        <f t="shared" si="7"/>
        <v>74</v>
      </c>
      <c r="C98" s="47">
        <f t="shared" si="8"/>
        <v>42775</v>
      </c>
      <c r="D98" s="48">
        <f t="shared" si="9"/>
        <v>31671.94</v>
      </c>
      <c r="E98" s="49">
        <f t="shared" si="10"/>
        <v>21666.309999999998</v>
      </c>
      <c r="F98" s="49">
        <f t="shared" si="11"/>
        <v>10005.629999999999</v>
      </c>
      <c r="G98" s="50"/>
      <c r="H98" s="49">
        <f t="shared" si="6"/>
        <v>1149724.6000000001</v>
      </c>
      <c r="I98" s="24"/>
    </row>
    <row r="99" spans="1:9" ht="15" customHeight="1">
      <c r="A99" s="45"/>
      <c r="B99" s="46">
        <f t="shared" si="7"/>
        <v>75</v>
      </c>
      <c r="C99" s="47">
        <f t="shared" si="8"/>
        <v>42803</v>
      </c>
      <c r="D99" s="48">
        <f t="shared" si="9"/>
        <v>31671.94</v>
      </c>
      <c r="E99" s="49">
        <f t="shared" si="10"/>
        <v>21851.379999999997</v>
      </c>
      <c r="F99" s="49">
        <f t="shared" si="11"/>
        <v>9820.56</v>
      </c>
      <c r="G99" s="50"/>
      <c r="H99" s="49">
        <f t="shared" si="6"/>
        <v>1127873.22</v>
      </c>
      <c r="I99" s="24"/>
    </row>
    <row r="100" spans="1:9" ht="15" customHeight="1">
      <c r="A100" s="45"/>
      <c r="B100" s="46">
        <f t="shared" si="7"/>
        <v>76</v>
      </c>
      <c r="C100" s="47">
        <f t="shared" si="8"/>
        <v>42834</v>
      </c>
      <c r="D100" s="48">
        <f t="shared" si="9"/>
        <v>31671.94</v>
      </c>
      <c r="E100" s="49">
        <f t="shared" si="10"/>
        <v>22038.019999999997</v>
      </c>
      <c r="F100" s="49">
        <f t="shared" si="11"/>
        <v>9633.92</v>
      </c>
      <c r="G100" s="50"/>
      <c r="H100" s="49">
        <f t="shared" si="6"/>
        <v>1105835.2</v>
      </c>
      <c r="I100" s="24"/>
    </row>
    <row r="101" spans="1:9" ht="15" customHeight="1">
      <c r="A101" s="45"/>
      <c r="B101" s="46">
        <f t="shared" si="7"/>
        <v>77</v>
      </c>
      <c r="C101" s="47">
        <f t="shared" si="8"/>
        <v>42864</v>
      </c>
      <c r="D101" s="48">
        <f t="shared" si="9"/>
        <v>31671.94</v>
      </c>
      <c r="E101" s="49">
        <f t="shared" si="10"/>
        <v>22226.26</v>
      </c>
      <c r="F101" s="49">
        <f t="shared" si="11"/>
        <v>9445.68</v>
      </c>
      <c r="G101" s="50"/>
      <c r="H101" s="49">
        <f t="shared" si="6"/>
        <v>1083608.94</v>
      </c>
      <c r="I101" s="24"/>
    </row>
    <row r="102" spans="1:9" ht="15" customHeight="1">
      <c r="A102" s="45"/>
      <c r="B102" s="46">
        <f t="shared" si="7"/>
        <v>78</v>
      </c>
      <c r="C102" s="47">
        <f t="shared" si="8"/>
        <v>42895</v>
      </c>
      <c r="D102" s="48">
        <f t="shared" si="9"/>
        <v>31671.94</v>
      </c>
      <c r="E102" s="49">
        <f t="shared" si="10"/>
        <v>22416.11</v>
      </c>
      <c r="F102" s="49">
        <f t="shared" si="11"/>
        <v>9255.83</v>
      </c>
      <c r="G102" s="50"/>
      <c r="H102" s="49">
        <f t="shared" si="6"/>
        <v>1061192.83</v>
      </c>
      <c r="I102" s="24"/>
    </row>
    <row r="103" spans="1:9" ht="15" customHeight="1">
      <c r="A103" s="45"/>
      <c r="B103" s="46">
        <f t="shared" si="7"/>
        <v>79</v>
      </c>
      <c r="C103" s="47">
        <f t="shared" si="8"/>
        <v>42925</v>
      </c>
      <c r="D103" s="48">
        <f t="shared" si="9"/>
        <v>31671.94</v>
      </c>
      <c r="E103" s="49">
        <f t="shared" si="10"/>
        <v>22607.579999999998</v>
      </c>
      <c r="F103" s="49">
        <f t="shared" si="11"/>
        <v>9064.36</v>
      </c>
      <c r="G103" s="50"/>
      <c r="H103" s="49">
        <f t="shared" si="6"/>
        <v>1038585.25</v>
      </c>
      <c r="I103" s="24"/>
    </row>
    <row r="104" spans="1:9" ht="15" customHeight="1">
      <c r="A104" s="45"/>
      <c r="B104" s="46">
        <f t="shared" si="7"/>
        <v>80</v>
      </c>
      <c r="C104" s="47">
        <f t="shared" si="8"/>
        <v>42956</v>
      </c>
      <c r="D104" s="48">
        <f t="shared" si="9"/>
        <v>31671.94</v>
      </c>
      <c r="E104" s="49">
        <f t="shared" si="10"/>
        <v>22800.69</v>
      </c>
      <c r="F104" s="49">
        <f t="shared" si="11"/>
        <v>8871.25</v>
      </c>
      <c r="G104" s="50"/>
      <c r="H104" s="49">
        <f t="shared" si="6"/>
        <v>1015784.56</v>
      </c>
      <c r="I104" s="24"/>
    </row>
    <row r="105" spans="1:9" ht="15" customHeight="1">
      <c r="A105" s="45"/>
      <c r="B105" s="46">
        <f t="shared" si="7"/>
        <v>81</v>
      </c>
      <c r="C105" s="47">
        <f t="shared" si="8"/>
        <v>42987</v>
      </c>
      <c r="D105" s="48">
        <f t="shared" si="9"/>
        <v>31671.94</v>
      </c>
      <c r="E105" s="49">
        <f t="shared" si="10"/>
        <v>22995.449999999997</v>
      </c>
      <c r="F105" s="49">
        <f t="shared" si="11"/>
        <v>8676.49</v>
      </c>
      <c r="G105" s="50"/>
      <c r="H105" s="49">
        <f t="shared" si="6"/>
        <v>992789.11</v>
      </c>
      <c r="I105" s="24"/>
    </row>
    <row r="106" spans="1:9" ht="15" customHeight="1">
      <c r="A106" s="45"/>
      <c r="B106" s="46">
        <f t="shared" si="7"/>
        <v>82</v>
      </c>
      <c r="C106" s="47">
        <f t="shared" si="8"/>
        <v>43017</v>
      </c>
      <c r="D106" s="48">
        <f t="shared" si="9"/>
        <v>31671.94</v>
      </c>
      <c r="E106" s="49">
        <f t="shared" si="10"/>
        <v>23191.87</v>
      </c>
      <c r="F106" s="49">
        <f t="shared" si="11"/>
        <v>8480.07</v>
      </c>
      <c r="G106" s="50"/>
      <c r="H106" s="49">
        <f t="shared" si="6"/>
        <v>969597.24</v>
      </c>
      <c r="I106" s="24"/>
    </row>
    <row r="107" spans="1:9" ht="15" customHeight="1">
      <c r="A107" s="45"/>
      <c r="B107" s="46">
        <f t="shared" si="7"/>
        <v>83</v>
      </c>
      <c r="C107" s="47">
        <f t="shared" si="8"/>
        <v>43048</v>
      </c>
      <c r="D107" s="48">
        <f t="shared" si="9"/>
        <v>31671.94</v>
      </c>
      <c r="E107" s="49">
        <f t="shared" si="10"/>
        <v>23389.96</v>
      </c>
      <c r="F107" s="49">
        <f t="shared" si="11"/>
        <v>8281.98</v>
      </c>
      <c r="G107" s="50"/>
      <c r="H107" s="49">
        <f t="shared" si="6"/>
        <v>946207.28</v>
      </c>
      <c r="I107" s="24"/>
    </row>
    <row r="108" spans="1:9" ht="15" customHeight="1">
      <c r="A108" s="45"/>
      <c r="B108" s="46">
        <f t="shared" si="7"/>
        <v>84</v>
      </c>
      <c r="C108" s="47">
        <f t="shared" si="8"/>
        <v>43078</v>
      </c>
      <c r="D108" s="48">
        <f t="shared" si="9"/>
        <v>31671.94</v>
      </c>
      <c r="E108" s="49">
        <f t="shared" si="10"/>
        <v>23589.75</v>
      </c>
      <c r="F108" s="49">
        <f t="shared" si="11"/>
        <v>8082.19</v>
      </c>
      <c r="G108" s="50"/>
      <c r="H108" s="49">
        <f t="shared" si="6"/>
        <v>922617.53</v>
      </c>
      <c r="I108" s="24"/>
    </row>
    <row r="109" spans="1:9" ht="15" customHeight="1">
      <c r="A109" s="45"/>
      <c r="B109" s="46">
        <f t="shared" si="7"/>
        <v>85</v>
      </c>
      <c r="C109" s="47">
        <f t="shared" si="8"/>
        <v>43109</v>
      </c>
      <c r="D109" s="48">
        <f t="shared" si="9"/>
        <v>31671.94</v>
      </c>
      <c r="E109" s="49">
        <f t="shared" si="10"/>
        <v>23791.25</v>
      </c>
      <c r="F109" s="49">
        <f t="shared" si="11"/>
        <v>7880.69</v>
      </c>
      <c r="G109" s="50"/>
      <c r="H109" s="49">
        <f t="shared" si="6"/>
        <v>898826.28</v>
      </c>
      <c r="I109" s="24"/>
    </row>
    <row r="110" spans="1:9" ht="15" customHeight="1">
      <c r="A110" s="45"/>
      <c r="B110" s="46">
        <f t="shared" si="7"/>
        <v>86</v>
      </c>
      <c r="C110" s="47">
        <f t="shared" si="8"/>
        <v>43140</v>
      </c>
      <c r="D110" s="48">
        <f t="shared" si="9"/>
        <v>31671.94</v>
      </c>
      <c r="E110" s="49">
        <f t="shared" si="10"/>
        <v>23994.469999999998</v>
      </c>
      <c r="F110" s="49">
        <f t="shared" si="11"/>
        <v>7677.47</v>
      </c>
      <c r="G110" s="50"/>
      <c r="H110" s="49">
        <f t="shared" si="6"/>
        <v>874831.81</v>
      </c>
      <c r="I110" s="24"/>
    </row>
    <row r="111" spans="1:9" ht="15" customHeight="1">
      <c r="A111" s="45"/>
      <c r="B111" s="46">
        <f t="shared" si="7"/>
        <v>87</v>
      </c>
      <c r="C111" s="47">
        <f t="shared" si="8"/>
        <v>43168</v>
      </c>
      <c r="D111" s="48">
        <f t="shared" si="9"/>
        <v>31671.94</v>
      </c>
      <c r="E111" s="49">
        <f t="shared" si="10"/>
        <v>24199.42</v>
      </c>
      <c r="F111" s="49">
        <f t="shared" si="11"/>
        <v>7472.52</v>
      </c>
      <c r="G111" s="50"/>
      <c r="H111" s="49">
        <f t="shared" si="6"/>
        <v>850632.39</v>
      </c>
      <c r="I111" s="24"/>
    </row>
    <row r="112" spans="1:9" ht="15" customHeight="1">
      <c r="A112" s="45"/>
      <c r="B112" s="46">
        <f t="shared" si="7"/>
        <v>88</v>
      </c>
      <c r="C112" s="47">
        <f t="shared" si="8"/>
        <v>43199</v>
      </c>
      <c r="D112" s="48">
        <f t="shared" si="9"/>
        <v>31671.94</v>
      </c>
      <c r="E112" s="49">
        <f t="shared" si="10"/>
        <v>24406.12</v>
      </c>
      <c r="F112" s="49">
        <f t="shared" si="11"/>
        <v>7265.82</v>
      </c>
      <c r="G112" s="50"/>
      <c r="H112" s="49">
        <f t="shared" si="6"/>
        <v>826226.27</v>
      </c>
      <c r="I112" s="24"/>
    </row>
    <row r="113" spans="1:9" ht="15" customHeight="1">
      <c r="A113" s="45"/>
      <c r="B113" s="46">
        <f t="shared" si="7"/>
        <v>89</v>
      </c>
      <c r="C113" s="47">
        <f t="shared" si="8"/>
        <v>43229</v>
      </c>
      <c r="D113" s="48">
        <f t="shared" si="9"/>
        <v>31671.94</v>
      </c>
      <c r="E113" s="49">
        <f t="shared" si="10"/>
        <v>24614.589999999997</v>
      </c>
      <c r="F113" s="49">
        <f t="shared" si="11"/>
        <v>7057.35</v>
      </c>
      <c r="G113" s="50"/>
      <c r="H113" s="49">
        <f t="shared" si="6"/>
        <v>801611.68</v>
      </c>
      <c r="I113" s="24"/>
    </row>
    <row r="114" spans="1:9" ht="15" customHeight="1">
      <c r="A114" s="45"/>
      <c r="B114" s="46">
        <f t="shared" si="7"/>
        <v>90</v>
      </c>
      <c r="C114" s="47">
        <f t="shared" si="8"/>
        <v>43260</v>
      </c>
      <c r="D114" s="48">
        <f t="shared" si="9"/>
        <v>31671.94</v>
      </c>
      <c r="E114" s="49">
        <f t="shared" si="10"/>
        <v>24824.839999999997</v>
      </c>
      <c r="F114" s="49">
        <f t="shared" si="11"/>
        <v>6847.1</v>
      </c>
      <c r="G114" s="50"/>
      <c r="H114" s="49">
        <f t="shared" si="6"/>
        <v>776786.84</v>
      </c>
      <c r="I114" s="24"/>
    </row>
    <row r="115" spans="1:9" ht="15" customHeight="1">
      <c r="A115" s="45"/>
      <c r="B115" s="46">
        <f t="shared" si="7"/>
        <v>91</v>
      </c>
      <c r="C115" s="47">
        <f t="shared" si="8"/>
        <v>43290</v>
      </c>
      <c r="D115" s="48">
        <f t="shared" si="9"/>
        <v>31671.94</v>
      </c>
      <c r="E115" s="49">
        <f t="shared" si="10"/>
        <v>25036.89</v>
      </c>
      <c r="F115" s="49">
        <f t="shared" si="11"/>
        <v>6635.05</v>
      </c>
      <c r="G115" s="50"/>
      <c r="H115" s="49">
        <f t="shared" si="6"/>
        <v>751749.95</v>
      </c>
      <c r="I115" s="24"/>
    </row>
    <row r="116" spans="1:9" ht="15" customHeight="1">
      <c r="A116" s="45"/>
      <c r="B116" s="46">
        <f t="shared" si="7"/>
        <v>92</v>
      </c>
      <c r="C116" s="47">
        <f t="shared" si="8"/>
        <v>43321</v>
      </c>
      <c r="D116" s="48">
        <f t="shared" si="9"/>
        <v>31671.94</v>
      </c>
      <c r="E116" s="49">
        <f t="shared" si="10"/>
        <v>25250.739999999998</v>
      </c>
      <c r="F116" s="49">
        <f t="shared" si="11"/>
        <v>6421.2</v>
      </c>
      <c r="G116" s="50"/>
      <c r="H116" s="49">
        <f t="shared" si="6"/>
        <v>726499.21</v>
      </c>
      <c r="I116" s="24"/>
    </row>
    <row r="117" spans="1:9" ht="15" customHeight="1">
      <c r="A117" s="45"/>
      <c r="B117" s="46">
        <f t="shared" si="7"/>
        <v>93</v>
      </c>
      <c r="C117" s="47">
        <f t="shared" si="8"/>
        <v>43352</v>
      </c>
      <c r="D117" s="48">
        <f t="shared" si="9"/>
        <v>31671.94</v>
      </c>
      <c r="E117" s="49">
        <f t="shared" si="10"/>
        <v>25466.43</v>
      </c>
      <c r="F117" s="49">
        <f t="shared" si="11"/>
        <v>6205.51</v>
      </c>
      <c r="G117" s="50"/>
      <c r="H117" s="49">
        <f t="shared" si="6"/>
        <v>701032.78</v>
      </c>
      <c r="I117" s="24"/>
    </row>
    <row r="118" spans="1:9" ht="15" customHeight="1">
      <c r="A118" s="45"/>
      <c r="B118" s="46">
        <f t="shared" si="7"/>
        <v>94</v>
      </c>
      <c r="C118" s="47">
        <f t="shared" si="8"/>
        <v>43382</v>
      </c>
      <c r="D118" s="48">
        <f t="shared" si="9"/>
        <v>31671.94</v>
      </c>
      <c r="E118" s="49">
        <f t="shared" si="10"/>
        <v>25683.949999999997</v>
      </c>
      <c r="F118" s="49">
        <f t="shared" si="11"/>
        <v>5987.99</v>
      </c>
      <c r="G118" s="50"/>
      <c r="H118" s="49">
        <f t="shared" si="6"/>
        <v>675348.83</v>
      </c>
      <c r="I118" s="24"/>
    </row>
    <row r="119" spans="1:9" ht="15" customHeight="1">
      <c r="A119" s="45"/>
      <c r="B119" s="46">
        <f t="shared" si="7"/>
        <v>95</v>
      </c>
      <c r="C119" s="47">
        <f t="shared" si="8"/>
        <v>43413</v>
      </c>
      <c r="D119" s="48">
        <f t="shared" si="9"/>
        <v>31671.94</v>
      </c>
      <c r="E119" s="49">
        <f t="shared" si="10"/>
        <v>25903.339999999997</v>
      </c>
      <c r="F119" s="49">
        <f t="shared" si="11"/>
        <v>5768.6</v>
      </c>
      <c r="G119" s="50"/>
      <c r="H119" s="49">
        <f t="shared" si="6"/>
        <v>649445.49</v>
      </c>
      <c r="I119" s="24"/>
    </row>
    <row r="120" spans="1:9" ht="15" customHeight="1">
      <c r="A120" s="45"/>
      <c r="B120" s="46">
        <f t="shared" si="7"/>
        <v>96</v>
      </c>
      <c r="C120" s="47">
        <f t="shared" si="8"/>
        <v>43443</v>
      </c>
      <c r="D120" s="48">
        <f t="shared" si="9"/>
        <v>31671.94</v>
      </c>
      <c r="E120" s="49">
        <f t="shared" si="10"/>
        <v>26124.589999999997</v>
      </c>
      <c r="F120" s="49">
        <f t="shared" si="11"/>
        <v>5547.35</v>
      </c>
      <c r="G120" s="50"/>
      <c r="H120" s="49">
        <f t="shared" si="6"/>
        <v>623320.9</v>
      </c>
      <c r="I120" s="24"/>
    </row>
    <row r="121" spans="1:9" ht="15" customHeight="1">
      <c r="A121" s="45"/>
      <c r="B121" s="46">
        <f t="shared" si="7"/>
        <v>97</v>
      </c>
      <c r="C121" s="47">
        <f t="shared" si="8"/>
        <v>43474</v>
      </c>
      <c r="D121" s="48">
        <f t="shared" si="9"/>
        <v>31671.94</v>
      </c>
      <c r="E121" s="49">
        <f t="shared" si="10"/>
        <v>26347.739999999998</v>
      </c>
      <c r="F121" s="49">
        <f t="shared" si="11"/>
        <v>5324.2</v>
      </c>
      <c r="G121" s="50"/>
      <c r="H121" s="49">
        <f t="shared" si="6"/>
        <v>596973.16</v>
      </c>
      <c r="I121" s="24"/>
    </row>
    <row r="122" spans="1:9" ht="15" customHeight="1">
      <c r="A122" s="45"/>
      <c r="B122" s="46">
        <f t="shared" si="7"/>
        <v>98</v>
      </c>
      <c r="C122" s="47">
        <f t="shared" si="8"/>
        <v>43505</v>
      </c>
      <c r="D122" s="48">
        <f t="shared" si="9"/>
        <v>31671.94</v>
      </c>
      <c r="E122" s="49">
        <f t="shared" si="10"/>
        <v>26572.79</v>
      </c>
      <c r="F122" s="49">
        <f t="shared" si="11"/>
        <v>5099.1499999999996</v>
      </c>
      <c r="G122" s="50"/>
      <c r="H122" s="49">
        <f t="shared" si="6"/>
        <v>570400.37</v>
      </c>
      <c r="I122" s="24"/>
    </row>
    <row r="123" spans="1:9" ht="15" customHeight="1">
      <c r="A123" s="45"/>
      <c r="B123" s="46">
        <f t="shared" si="7"/>
        <v>99</v>
      </c>
      <c r="C123" s="47">
        <f t="shared" si="8"/>
        <v>43533</v>
      </c>
      <c r="D123" s="48">
        <f t="shared" si="9"/>
        <v>31671.94</v>
      </c>
      <c r="E123" s="49">
        <f t="shared" si="10"/>
        <v>26799.769999999997</v>
      </c>
      <c r="F123" s="49">
        <f t="shared" si="11"/>
        <v>4872.17</v>
      </c>
      <c r="G123" s="50"/>
      <c r="H123" s="49">
        <f t="shared" si="6"/>
        <v>543600.6</v>
      </c>
      <c r="I123" s="24"/>
    </row>
    <row r="124" spans="1:9" ht="15" customHeight="1">
      <c r="A124" s="45"/>
      <c r="B124" s="46">
        <f t="shared" si="7"/>
        <v>100</v>
      </c>
      <c r="C124" s="47">
        <f t="shared" si="8"/>
        <v>43564</v>
      </c>
      <c r="D124" s="48">
        <f t="shared" si="9"/>
        <v>31671.94</v>
      </c>
      <c r="E124" s="49">
        <f t="shared" si="10"/>
        <v>27028.68</v>
      </c>
      <c r="F124" s="49">
        <f t="shared" si="11"/>
        <v>4643.26</v>
      </c>
      <c r="G124" s="50"/>
      <c r="H124" s="49">
        <f t="shared" si="6"/>
        <v>516571.92</v>
      </c>
      <c r="I124" s="24"/>
    </row>
    <row r="125" spans="1:9" ht="15" customHeight="1">
      <c r="A125" s="45"/>
      <c r="B125" s="46">
        <f t="shared" si="7"/>
        <v>101</v>
      </c>
      <c r="C125" s="47">
        <f t="shared" si="8"/>
        <v>43594</v>
      </c>
      <c r="D125" s="48">
        <f t="shared" si="9"/>
        <v>31671.94</v>
      </c>
      <c r="E125" s="49">
        <f t="shared" si="10"/>
        <v>27259.55</v>
      </c>
      <c r="F125" s="49">
        <f t="shared" si="11"/>
        <v>4412.3900000000003</v>
      </c>
      <c r="G125" s="50"/>
      <c r="H125" s="49">
        <f t="shared" si="6"/>
        <v>489312.37</v>
      </c>
      <c r="I125" s="24"/>
    </row>
    <row r="126" spans="1:9" ht="15" customHeight="1">
      <c r="A126" s="45"/>
      <c r="B126" s="46">
        <f t="shared" si="7"/>
        <v>102</v>
      </c>
      <c r="C126" s="47">
        <f t="shared" si="8"/>
        <v>43625</v>
      </c>
      <c r="D126" s="48">
        <f t="shared" si="9"/>
        <v>31671.94</v>
      </c>
      <c r="E126" s="49">
        <f t="shared" si="10"/>
        <v>27492.399999999998</v>
      </c>
      <c r="F126" s="49">
        <f t="shared" si="11"/>
        <v>4179.54</v>
      </c>
      <c r="G126" s="50"/>
      <c r="H126" s="49">
        <f t="shared" si="6"/>
        <v>461819.97</v>
      </c>
      <c r="I126" s="24"/>
    </row>
    <row r="127" spans="1:9" ht="15" customHeight="1">
      <c r="A127" s="45"/>
      <c r="B127" s="46">
        <f t="shared" si="7"/>
        <v>103</v>
      </c>
      <c r="C127" s="47">
        <f t="shared" si="8"/>
        <v>43655</v>
      </c>
      <c r="D127" s="48">
        <f t="shared" si="9"/>
        <v>31671.94</v>
      </c>
      <c r="E127" s="49">
        <f t="shared" si="10"/>
        <v>27727.23</v>
      </c>
      <c r="F127" s="49">
        <f t="shared" si="11"/>
        <v>3944.71</v>
      </c>
      <c r="G127" s="50"/>
      <c r="H127" s="49">
        <f t="shared" si="6"/>
        <v>434092.74</v>
      </c>
      <c r="I127" s="24"/>
    </row>
    <row r="128" spans="1:9" ht="15" customHeight="1">
      <c r="A128" s="45"/>
      <c r="B128" s="46">
        <f t="shared" si="7"/>
        <v>104</v>
      </c>
      <c r="C128" s="47">
        <f t="shared" si="8"/>
        <v>43686</v>
      </c>
      <c r="D128" s="48">
        <f t="shared" si="9"/>
        <v>31671.94</v>
      </c>
      <c r="E128" s="49">
        <f t="shared" si="10"/>
        <v>27964.059999999998</v>
      </c>
      <c r="F128" s="49">
        <f t="shared" si="11"/>
        <v>3707.88</v>
      </c>
      <c r="G128" s="50"/>
      <c r="H128" s="49">
        <f t="shared" si="6"/>
        <v>406128.68</v>
      </c>
      <c r="I128" s="24"/>
    </row>
    <row r="129" spans="1:9" ht="15" customHeight="1">
      <c r="A129" s="45"/>
      <c r="B129" s="46">
        <f t="shared" si="7"/>
        <v>105</v>
      </c>
      <c r="C129" s="47">
        <f t="shared" si="8"/>
        <v>43717</v>
      </c>
      <c r="D129" s="48">
        <f t="shared" si="9"/>
        <v>31671.94</v>
      </c>
      <c r="E129" s="49">
        <f t="shared" si="10"/>
        <v>28202.92</v>
      </c>
      <c r="F129" s="49">
        <f t="shared" si="11"/>
        <v>3469.02</v>
      </c>
      <c r="G129" s="50"/>
      <c r="H129" s="49">
        <f t="shared" si="6"/>
        <v>377925.76</v>
      </c>
      <c r="I129" s="24"/>
    </row>
    <row r="130" spans="1:9" ht="15" customHeight="1">
      <c r="A130" s="45"/>
      <c r="B130" s="46">
        <f t="shared" si="7"/>
        <v>106</v>
      </c>
      <c r="C130" s="47">
        <f t="shared" si="8"/>
        <v>43747</v>
      </c>
      <c r="D130" s="48">
        <f t="shared" si="9"/>
        <v>31671.94</v>
      </c>
      <c r="E130" s="49">
        <f t="shared" si="10"/>
        <v>28443.82</v>
      </c>
      <c r="F130" s="49">
        <f t="shared" si="11"/>
        <v>3228.12</v>
      </c>
      <c r="G130" s="50"/>
      <c r="H130" s="49">
        <f t="shared" si="6"/>
        <v>349481.94</v>
      </c>
      <c r="I130" s="24"/>
    </row>
    <row r="131" spans="1:9" ht="15" customHeight="1">
      <c r="A131" s="45"/>
      <c r="B131" s="46">
        <f t="shared" si="7"/>
        <v>107</v>
      </c>
      <c r="C131" s="47">
        <f t="shared" si="8"/>
        <v>43778</v>
      </c>
      <c r="D131" s="48">
        <f t="shared" si="9"/>
        <v>31671.94</v>
      </c>
      <c r="E131" s="49">
        <f t="shared" si="10"/>
        <v>28686.78</v>
      </c>
      <c r="F131" s="49">
        <f t="shared" si="11"/>
        <v>2985.16</v>
      </c>
      <c r="G131" s="50"/>
      <c r="H131" s="49">
        <f t="shared" si="6"/>
        <v>320795.15999999997</v>
      </c>
      <c r="I131" s="24"/>
    </row>
    <row r="132" spans="1:9" ht="15" customHeight="1">
      <c r="A132" s="45"/>
      <c r="B132" s="46">
        <f t="shared" si="7"/>
        <v>108</v>
      </c>
      <c r="C132" s="47">
        <f t="shared" si="8"/>
        <v>43808</v>
      </c>
      <c r="D132" s="48">
        <f t="shared" si="9"/>
        <v>31671.94</v>
      </c>
      <c r="E132" s="49">
        <f t="shared" si="10"/>
        <v>28931.809999999998</v>
      </c>
      <c r="F132" s="49">
        <f t="shared" si="11"/>
        <v>2740.13</v>
      </c>
      <c r="G132" s="50"/>
      <c r="H132" s="49">
        <f t="shared" si="6"/>
        <v>291863.34999999998</v>
      </c>
      <c r="I132" s="24"/>
    </row>
    <row r="133" spans="1:9" ht="15" customHeight="1">
      <c r="A133" s="45"/>
      <c r="B133" s="46">
        <f t="shared" si="7"/>
        <v>109</v>
      </c>
      <c r="C133" s="47">
        <f t="shared" si="8"/>
        <v>43839</v>
      </c>
      <c r="D133" s="48">
        <f t="shared" si="9"/>
        <v>31671.94</v>
      </c>
      <c r="E133" s="49">
        <f t="shared" si="10"/>
        <v>29178.94</v>
      </c>
      <c r="F133" s="49">
        <f t="shared" si="11"/>
        <v>2493</v>
      </c>
      <c r="G133" s="50"/>
      <c r="H133" s="49">
        <f t="shared" si="6"/>
        <v>262684.40999999997</v>
      </c>
      <c r="I133" s="24"/>
    </row>
    <row r="134" spans="1:9" ht="15" customHeight="1">
      <c r="A134" s="45"/>
      <c r="B134" s="46">
        <f t="shared" si="7"/>
        <v>110</v>
      </c>
      <c r="C134" s="47">
        <f t="shared" si="8"/>
        <v>43870</v>
      </c>
      <c r="D134" s="48">
        <f t="shared" si="9"/>
        <v>31671.94</v>
      </c>
      <c r="E134" s="49">
        <f t="shared" si="10"/>
        <v>29428.18</v>
      </c>
      <c r="F134" s="49">
        <f t="shared" si="11"/>
        <v>2243.7600000000002</v>
      </c>
      <c r="G134" s="50"/>
      <c r="H134" s="49">
        <f t="shared" si="6"/>
        <v>233256.23</v>
      </c>
      <c r="I134" s="24"/>
    </row>
    <row r="135" spans="1:9" ht="15" customHeight="1">
      <c r="A135" s="45"/>
      <c r="B135" s="46">
        <f t="shared" si="7"/>
        <v>111</v>
      </c>
      <c r="C135" s="47">
        <f t="shared" si="8"/>
        <v>43899</v>
      </c>
      <c r="D135" s="48">
        <f t="shared" si="9"/>
        <v>31671.94</v>
      </c>
      <c r="E135" s="49">
        <f t="shared" si="10"/>
        <v>29679.539999999997</v>
      </c>
      <c r="F135" s="49">
        <f t="shared" si="11"/>
        <v>1992.4</v>
      </c>
      <c r="G135" s="50"/>
      <c r="H135" s="49">
        <f t="shared" si="6"/>
        <v>203576.69</v>
      </c>
      <c r="I135" s="24"/>
    </row>
    <row r="136" spans="1:9" ht="15" customHeight="1">
      <c r="A136" s="45"/>
      <c r="B136" s="46">
        <f t="shared" si="7"/>
        <v>112</v>
      </c>
      <c r="C136" s="47">
        <f t="shared" si="8"/>
        <v>43930</v>
      </c>
      <c r="D136" s="48">
        <f t="shared" si="9"/>
        <v>31671.94</v>
      </c>
      <c r="E136" s="49">
        <f t="shared" si="10"/>
        <v>29933.059999999998</v>
      </c>
      <c r="F136" s="49">
        <f t="shared" si="11"/>
        <v>1738.88</v>
      </c>
      <c r="G136" s="50"/>
      <c r="H136" s="49">
        <f t="shared" si="6"/>
        <v>173643.63</v>
      </c>
      <c r="I136" s="24"/>
    </row>
    <row r="137" spans="1:9" ht="15" customHeight="1">
      <c r="A137" s="45"/>
      <c r="B137" s="46">
        <f t="shared" si="7"/>
        <v>113</v>
      </c>
      <c r="C137" s="47">
        <f t="shared" si="8"/>
        <v>43960</v>
      </c>
      <c r="D137" s="48">
        <f t="shared" si="9"/>
        <v>31671.94</v>
      </c>
      <c r="E137" s="49">
        <f t="shared" si="10"/>
        <v>30188.73</v>
      </c>
      <c r="F137" s="49">
        <f t="shared" si="11"/>
        <v>1483.21</v>
      </c>
      <c r="G137" s="50"/>
      <c r="H137" s="49">
        <f t="shared" si="6"/>
        <v>143454.9</v>
      </c>
      <c r="I137" s="24"/>
    </row>
    <row r="138" spans="1:9" ht="15" customHeight="1">
      <c r="A138" s="45"/>
      <c r="B138" s="46">
        <f t="shared" si="7"/>
        <v>114</v>
      </c>
      <c r="C138" s="47">
        <f t="shared" si="8"/>
        <v>43991</v>
      </c>
      <c r="D138" s="48">
        <f t="shared" si="9"/>
        <v>31671.94</v>
      </c>
      <c r="E138" s="49">
        <f t="shared" si="10"/>
        <v>30446.6</v>
      </c>
      <c r="F138" s="49">
        <f t="shared" si="11"/>
        <v>1225.3399999999999</v>
      </c>
      <c r="G138" s="50"/>
      <c r="H138" s="49">
        <f t="shared" si="6"/>
        <v>113008.3</v>
      </c>
      <c r="I138" s="24"/>
    </row>
    <row r="139" spans="1:9" ht="15" customHeight="1">
      <c r="A139" s="45"/>
      <c r="B139" s="46">
        <f t="shared" si="7"/>
        <v>115</v>
      </c>
      <c r="C139" s="47">
        <f t="shared" si="8"/>
        <v>44021</v>
      </c>
      <c r="D139" s="48">
        <f t="shared" si="9"/>
        <v>31671.94</v>
      </c>
      <c r="E139" s="49">
        <f t="shared" si="10"/>
        <v>30706.66</v>
      </c>
      <c r="F139" s="49">
        <f t="shared" si="11"/>
        <v>965.28</v>
      </c>
      <c r="G139" s="50"/>
      <c r="H139" s="49">
        <f t="shared" si="6"/>
        <v>82301.64</v>
      </c>
      <c r="I139" s="24"/>
    </row>
    <row r="140" spans="1:9" ht="15" customHeight="1">
      <c r="A140" s="45"/>
      <c r="B140" s="46">
        <f t="shared" si="7"/>
        <v>116</v>
      </c>
      <c r="C140" s="47">
        <f t="shared" si="8"/>
        <v>44052</v>
      </c>
      <c r="D140" s="48">
        <f t="shared" si="9"/>
        <v>31671.94</v>
      </c>
      <c r="E140" s="49">
        <f t="shared" si="10"/>
        <v>30968.949999999997</v>
      </c>
      <c r="F140" s="49">
        <f t="shared" si="11"/>
        <v>702.99</v>
      </c>
      <c r="G140" s="50"/>
      <c r="H140" s="49">
        <f t="shared" si="6"/>
        <v>51332.69</v>
      </c>
      <c r="I140" s="24"/>
    </row>
    <row r="141" spans="1:9" ht="15" customHeight="1">
      <c r="A141" s="45"/>
      <c r="B141" s="46">
        <f t="shared" si="7"/>
        <v>117</v>
      </c>
      <c r="C141" s="47">
        <f t="shared" si="8"/>
        <v>44083</v>
      </c>
      <c r="D141" s="48">
        <f t="shared" si="9"/>
        <v>31671.94</v>
      </c>
      <c r="E141" s="49">
        <f t="shared" si="10"/>
        <v>31233.469999999998</v>
      </c>
      <c r="F141" s="49">
        <f t="shared" si="11"/>
        <v>438.47</v>
      </c>
      <c r="G141" s="50"/>
      <c r="H141" s="49">
        <f t="shared" si="6"/>
        <v>20099.22</v>
      </c>
      <c r="I141" s="24"/>
    </row>
    <row r="142" spans="1:9" ht="15" customHeight="1">
      <c r="A142" s="45"/>
      <c r="B142" s="46">
        <f t="shared" si="7"/>
        <v>118</v>
      </c>
      <c r="C142" s="47">
        <f t="shared" si="8"/>
        <v>44113</v>
      </c>
      <c r="D142" s="48">
        <f t="shared" si="9"/>
        <v>20270.900000000001</v>
      </c>
      <c r="E142" s="49">
        <f t="shared" si="10"/>
        <v>20099.22</v>
      </c>
      <c r="F142" s="49">
        <f t="shared" si="11"/>
        <v>171.68</v>
      </c>
      <c r="G142" s="50"/>
      <c r="H142" s="49">
        <f t="shared" si="6"/>
        <v>0</v>
      </c>
      <c r="I142" s="24"/>
    </row>
    <row r="143" spans="1:9" ht="15" customHeight="1">
      <c r="A143" s="45"/>
      <c r="B143" s="46" t="str">
        <f t="shared" si="7"/>
        <v/>
      </c>
      <c r="C143" s="47" t="str">
        <f t="shared" si="8"/>
        <v/>
      </c>
      <c r="D143" s="48" t="str">
        <f t="shared" si="9"/>
        <v/>
      </c>
      <c r="E143" s="49" t="str">
        <f t="shared" si="10"/>
        <v/>
      </c>
      <c r="F143" s="49" t="str">
        <f t="shared" si="11"/>
        <v/>
      </c>
      <c r="G143" s="50"/>
      <c r="H143" s="49">
        <f t="shared" si="6"/>
        <v>0</v>
      </c>
      <c r="I143" s="24"/>
    </row>
    <row r="144" spans="1:9" ht="15" customHeight="1">
      <c r="A144" s="45"/>
      <c r="B144" s="46" t="str">
        <f t="shared" si="7"/>
        <v/>
      </c>
      <c r="C144" s="47" t="str">
        <f t="shared" si="8"/>
        <v/>
      </c>
      <c r="D144" s="48" t="str">
        <f t="shared" si="9"/>
        <v/>
      </c>
      <c r="E144" s="49" t="str">
        <f t="shared" si="10"/>
        <v/>
      </c>
      <c r="F144" s="49" t="str">
        <f t="shared" si="11"/>
        <v/>
      </c>
      <c r="G144" s="50"/>
      <c r="H144" s="49">
        <f t="shared" si="6"/>
        <v>0</v>
      </c>
      <c r="I144" s="24"/>
    </row>
    <row r="145" spans="1:9" ht="15" customHeight="1">
      <c r="A145" s="45"/>
      <c r="B145" s="46" t="str">
        <f t="shared" si="7"/>
        <v/>
      </c>
      <c r="C145" s="47" t="str">
        <f t="shared" si="8"/>
        <v/>
      </c>
      <c r="D145" s="48" t="str">
        <f t="shared" si="9"/>
        <v/>
      </c>
      <c r="E145" s="49" t="str">
        <f t="shared" si="10"/>
        <v/>
      </c>
      <c r="F145" s="49" t="str">
        <f t="shared" si="11"/>
        <v/>
      </c>
      <c r="G145" s="50"/>
      <c r="H145" s="49">
        <f t="shared" si="6"/>
        <v>0</v>
      </c>
      <c r="I145" s="24"/>
    </row>
    <row r="146" spans="1:9" ht="15" customHeight="1">
      <c r="A146" s="45"/>
      <c r="B146" s="46" t="str">
        <f t="shared" si="7"/>
        <v/>
      </c>
      <c r="C146" s="47" t="str">
        <f t="shared" si="8"/>
        <v/>
      </c>
      <c r="D146" s="48" t="str">
        <f t="shared" si="9"/>
        <v/>
      </c>
      <c r="E146" s="49" t="str">
        <f t="shared" si="10"/>
        <v/>
      </c>
      <c r="F146" s="49" t="str">
        <f t="shared" si="11"/>
        <v/>
      </c>
      <c r="G146" s="50"/>
      <c r="H146" s="49">
        <f t="shared" si="6"/>
        <v>0</v>
      </c>
      <c r="I146" s="24"/>
    </row>
    <row r="147" spans="1:9" ht="15" customHeight="1">
      <c r="A147" s="45"/>
      <c r="B147" s="46" t="str">
        <f t="shared" si="7"/>
        <v/>
      </c>
      <c r="C147" s="47" t="str">
        <f t="shared" si="8"/>
        <v/>
      </c>
      <c r="D147" s="48" t="str">
        <f t="shared" si="9"/>
        <v/>
      </c>
      <c r="E147" s="49" t="str">
        <f t="shared" si="10"/>
        <v/>
      </c>
      <c r="F147" s="49" t="str">
        <f t="shared" si="11"/>
        <v/>
      </c>
      <c r="G147" s="50"/>
      <c r="H147" s="49">
        <f t="shared" si="6"/>
        <v>0</v>
      </c>
      <c r="I147" s="24"/>
    </row>
    <row r="148" spans="1:9" ht="15" customHeight="1">
      <c r="A148" s="45"/>
      <c r="B148" s="46" t="str">
        <f t="shared" si="7"/>
        <v/>
      </c>
      <c r="C148" s="47" t="str">
        <f t="shared" si="8"/>
        <v/>
      </c>
      <c r="D148" s="48" t="str">
        <f t="shared" si="9"/>
        <v/>
      </c>
      <c r="E148" s="49" t="str">
        <f t="shared" si="10"/>
        <v/>
      </c>
      <c r="F148" s="49" t="str">
        <f t="shared" si="11"/>
        <v/>
      </c>
      <c r="G148" s="50"/>
      <c r="H148" s="49">
        <f t="shared" si="6"/>
        <v>0</v>
      </c>
      <c r="I148" s="24"/>
    </row>
    <row r="149" spans="1:9" ht="15" customHeight="1">
      <c r="A149" s="45"/>
      <c r="B149" s="46" t="str">
        <f t="shared" si="7"/>
        <v/>
      </c>
      <c r="C149" s="47" t="str">
        <f t="shared" si="8"/>
        <v/>
      </c>
      <c r="D149" s="48" t="str">
        <f t="shared" si="9"/>
        <v/>
      </c>
      <c r="E149" s="49" t="str">
        <f t="shared" si="10"/>
        <v/>
      </c>
      <c r="F149" s="49" t="str">
        <f t="shared" si="11"/>
        <v/>
      </c>
      <c r="G149" s="50"/>
      <c r="H149" s="49">
        <f t="shared" si="6"/>
        <v>0</v>
      </c>
      <c r="I149" s="24"/>
    </row>
    <row r="150" spans="1:9" ht="15" customHeight="1">
      <c r="A150" s="45"/>
      <c r="B150" s="46" t="str">
        <f t="shared" si="7"/>
        <v/>
      </c>
      <c r="C150" s="47" t="str">
        <f t="shared" si="8"/>
        <v/>
      </c>
      <c r="D150" s="48" t="str">
        <f t="shared" si="9"/>
        <v/>
      </c>
      <c r="E150" s="49" t="str">
        <f t="shared" si="10"/>
        <v/>
      </c>
      <c r="F150" s="49" t="str">
        <f t="shared" si="11"/>
        <v/>
      </c>
      <c r="G150" s="50"/>
      <c r="H150" s="49">
        <f t="shared" si="6"/>
        <v>0</v>
      </c>
      <c r="I150" s="24"/>
    </row>
    <row r="151" spans="1:9" ht="15" customHeight="1">
      <c r="A151" s="45"/>
      <c r="B151" s="46" t="str">
        <f t="shared" si="7"/>
        <v/>
      </c>
      <c r="C151" s="47" t="str">
        <f t="shared" si="8"/>
        <v/>
      </c>
      <c r="D151" s="48" t="str">
        <f t="shared" si="9"/>
        <v/>
      </c>
      <c r="E151" s="49" t="str">
        <f t="shared" si="10"/>
        <v/>
      </c>
      <c r="F151" s="49" t="str">
        <f t="shared" si="11"/>
        <v/>
      </c>
      <c r="G151" s="50"/>
      <c r="H151" s="49">
        <f t="shared" si="6"/>
        <v>0</v>
      </c>
      <c r="I151" s="24"/>
    </row>
    <row r="152" spans="1:9" ht="15" customHeight="1">
      <c r="A152" s="45"/>
      <c r="B152" s="46" t="str">
        <f t="shared" si="7"/>
        <v/>
      </c>
      <c r="C152" s="47" t="str">
        <f t="shared" si="8"/>
        <v/>
      </c>
      <c r="D152" s="48" t="str">
        <f t="shared" si="9"/>
        <v/>
      </c>
      <c r="E152" s="49" t="str">
        <f t="shared" si="10"/>
        <v/>
      </c>
      <c r="F152" s="49" t="str">
        <f t="shared" si="11"/>
        <v/>
      </c>
      <c r="G152" s="50"/>
      <c r="H152" s="49">
        <f t="shared" si="6"/>
        <v>0</v>
      </c>
      <c r="I152" s="24"/>
    </row>
    <row r="153" spans="1:9" ht="15" customHeight="1">
      <c r="A153" s="45"/>
      <c r="B153" s="46" t="str">
        <f t="shared" si="7"/>
        <v/>
      </c>
      <c r="C153" s="47" t="str">
        <f t="shared" si="8"/>
        <v/>
      </c>
      <c r="D153" s="48" t="str">
        <f t="shared" si="9"/>
        <v/>
      </c>
      <c r="E153" s="49" t="str">
        <f t="shared" si="10"/>
        <v/>
      </c>
      <c r="F153" s="49" t="str">
        <f t="shared" si="11"/>
        <v/>
      </c>
      <c r="G153" s="50"/>
      <c r="H153" s="49">
        <f t="shared" ref="H153:H216" si="12">IF(B153="",0,ROUND(H152-E153-G153,2))</f>
        <v>0</v>
      </c>
      <c r="I153" s="24"/>
    </row>
    <row r="154" spans="1:9" ht="15" customHeight="1">
      <c r="A154" s="45"/>
      <c r="B154" s="46" t="str">
        <f t="shared" ref="B154:B217" si="13">IF(B153&lt;$D$16,IF(H153&gt;0,B153+1,""),"")</f>
        <v/>
      </c>
      <c r="C154" s="47" t="str">
        <f t="shared" ref="C154:C217" si="14">IF(B154="","",IF(B154&lt;=$D$16,IF(payments_per_year=26,DATE(YEAR(start_date),MONTH(start_date),DAY(start_date)+14*B154),IF(payments_per_year=52,DATE(YEAR(start_date),MONTH(start_date),DAY(start_date)+7*B154),DATE(YEAR(start_date),MONTH(start_date)+B154*12/$D$11,DAY(start_date)))),""))</f>
        <v/>
      </c>
      <c r="D154" s="48" t="str">
        <f t="shared" ref="D154:D217" si="15">IF(C154="","",IF($D$15+F154&gt;H153,ROUND(H153+F154,2),$D$15))</f>
        <v/>
      </c>
      <c r="E154" s="49" t="str">
        <f t="shared" ref="E154:E217" si="16">IF(C154="","",D154-F154)</f>
        <v/>
      </c>
      <c r="F154" s="49" t="str">
        <f t="shared" ref="F154:F217" si="17">IF(C154="","",ROUND(H153*$D$9/payments_per_year,2))</f>
        <v/>
      </c>
      <c r="G154" s="50"/>
      <c r="H154" s="49">
        <f t="shared" si="12"/>
        <v>0</v>
      </c>
      <c r="I154" s="24"/>
    </row>
    <row r="155" spans="1:9" ht="15" customHeight="1">
      <c r="A155" s="45"/>
      <c r="B155" s="46" t="str">
        <f t="shared" si="13"/>
        <v/>
      </c>
      <c r="C155" s="47" t="str">
        <f t="shared" si="14"/>
        <v/>
      </c>
      <c r="D155" s="48" t="str">
        <f t="shared" si="15"/>
        <v/>
      </c>
      <c r="E155" s="49" t="str">
        <f t="shared" si="16"/>
        <v/>
      </c>
      <c r="F155" s="49" t="str">
        <f t="shared" si="17"/>
        <v/>
      </c>
      <c r="G155" s="50"/>
      <c r="H155" s="49">
        <f t="shared" si="12"/>
        <v>0</v>
      </c>
      <c r="I155" s="24"/>
    </row>
    <row r="156" spans="1:9" ht="15" customHeight="1">
      <c r="A156" s="45"/>
      <c r="B156" s="46" t="str">
        <f t="shared" si="13"/>
        <v/>
      </c>
      <c r="C156" s="47" t="str">
        <f t="shared" si="14"/>
        <v/>
      </c>
      <c r="D156" s="48" t="str">
        <f t="shared" si="15"/>
        <v/>
      </c>
      <c r="E156" s="49" t="str">
        <f t="shared" si="16"/>
        <v/>
      </c>
      <c r="F156" s="49" t="str">
        <f t="shared" si="17"/>
        <v/>
      </c>
      <c r="G156" s="50"/>
      <c r="H156" s="49">
        <f t="shared" si="12"/>
        <v>0</v>
      </c>
      <c r="I156" s="24"/>
    </row>
    <row r="157" spans="1:9" ht="15" customHeight="1">
      <c r="A157" s="45"/>
      <c r="B157" s="46" t="str">
        <f t="shared" si="13"/>
        <v/>
      </c>
      <c r="C157" s="47" t="str">
        <f t="shared" si="14"/>
        <v/>
      </c>
      <c r="D157" s="48" t="str">
        <f t="shared" si="15"/>
        <v/>
      </c>
      <c r="E157" s="49" t="str">
        <f t="shared" si="16"/>
        <v/>
      </c>
      <c r="F157" s="49" t="str">
        <f t="shared" si="17"/>
        <v/>
      </c>
      <c r="G157" s="50"/>
      <c r="H157" s="49">
        <f t="shared" si="12"/>
        <v>0</v>
      </c>
      <c r="I157" s="24"/>
    </row>
    <row r="158" spans="1:9" ht="15" customHeight="1">
      <c r="A158" s="45"/>
      <c r="B158" s="46" t="str">
        <f t="shared" si="13"/>
        <v/>
      </c>
      <c r="C158" s="47" t="str">
        <f t="shared" si="14"/>
        <v/>
      </c>
      <c r="D158" s="48" t="str">
        <f t="shared" si="15"/>
        <v/>
      </c>
      <c r="E158" s="49" t="str">
        <f t="shared" si="16"/>
        <v/>
      </c>
      <c r="F158" s="49" t="str">
        <f t="shared" si="17"/>
        <v/>
      </c>
      <c r="G158" s="50"/>
      <c r="H158" s="49">
        <f t="shared" si="12"/>
        <v>0</v>
      </c>
      <c r="I158" s="24"/>
    </row>
    <row r="159" spans="1:9" ht="15" customHeight="1">
      <c r="A159" s="45"/>
      <c r="B159" s="46" t="str">
        <f t="shared" si="13"/>
        <v/>
      </c>
      <c r="C159" s="47" t="str">
        <f t="shared" si="14"/>
        <v/>
      </c>
      <c r="D159" s="48" t="str">
        <f t="shared" si="15"/>
        <v/>
      </c>
      <c r="E159" s="49" t="str">
        <f t="shared" si="16"/>
        <v/>
      </c>
      <c r="F159" s="49" t="str">
        <f t="shared" si="17"/>
        <v/>
      </c>
      <c r="G159" s="50"/>
      <c r="H159" s="49">
        <f t="shared" si="12"/>
        <v>0</v>
      </c>
      <c r="I159" s="24"/>
    </row>
    <row r="160" spans="1:9" ht="15" customHeight="1">
      <c r="A160" s="45"/>
      <c r="B160" s="46" t="str">
        <f t="shared" si="13"/>
        <v/>
      </c>
      <c r="C160" s="47" t="str">
        <f t="shared" si="14"/>
        <v/>
      </c>
      <c r="D160" s="48" t="str">
        <f t="shared" si="15"/>
        <v/>
      </c>
      <c r="E160" s="49" t="str">
        <f t="shared" si="16"/>
        <v/>
      </c>
      <c r="F160" s="49" t="str">
        <f t="shared" si="17"/>
        <v/>
      </c>
      <c r="G160" s="50"/>
      <c r="H160" s="49">
        <f t="shared" si="12"/>
        <v>0</v>
      </c>
      <c r="I160" s="24"/>
    </row>
    <row r="161" spans="1:9" ht="15" customHeight="1">
      <c r="A161" s="45"/>
      <c r="B161" s="46" t="str">
        <f t="shared" si="13"/>
        <v/>
      </c>
      <c r="C161" s="47" t="str">
        <f t="shared" si="14"/>
        <v/>
      </c>
      <c r="D161" s="48" t="str">
        <f t="shared" si="15"/>
        <v/>
      </c>
      <c r="E161" s="49" t="str">
        <f t="shared" si="16"/>
        <v/>
      </c>
      <c r="F161" s="49" t="str">
        <f t="shared" si="17"/>
        <v/>
      </c>
      <c r="G161" s="50"/>
      <c r="H161" s="49">
        <f t="shared" si="12"/>
        <v>0</v>
      </c>
      <c r="I161" s="24"/>
    </row>
    <row r="162" spans="1:9" ht="15" customHeight="1">
      <c r="A162" s="45"/>
      <c r="B162" s="46" t="str">
        <f t="shared" si="13"/>
        <v/>
      </c>
      <c r="C162" s="47" t="str">
        <f t="shared" si="14"/>
        <v/>
      </c>
      <c r="D162" s="48" t="str">
        <f t="shared" si="15"/>
        <v/>
      </c>
      <c r="E162" s="49" t="str">
        <f t="shared" si="16"/>
        <v/>
      </c>
      <c r="F162" s="49" t="str">
        <f t="shared" si="17"/>
        <v/>
      </c>
      <c r="G162" s="50"/>
      <c r="H162" s="49">
        <f t="shared" si="12"/>
        <v>0</v>
      </c>
      <c r="I162" s="24"/>
    </row>
    <row r="163" spans="1:9" ht="15" customHeight="1">
      <c r="A163" s="45"/>
      <c r="B163" s="46" t="str">
        <f t="shared" si="13"/>
        <v/>
      </c>
      <c r="C163" s="47" t="str">
        <f t="shared" si="14"/>
        <v/>
      </c>
      <c r="D163" s="48" t="str">
        <f t="shared" si="15"/>
        <v/>
      </c>
      <c r="E163" s="49" t="str">
        <f t="shared" si="16"/>
        <v/>
      </c>
      <c r="F163" s="49" t="str">
        <f t="shared" si="17"/>
        <v/>
      </c>
      <c r="G163" s="50"/>
      <c r="H163" s="49">
        <f t="shared" si="12"/>
        <v>0</v>
      </c>
      <c r="I163" s="24"/>
    </row>
    <row r="164" spans="1:9" ht="15" customHeight="1">
      <c r="A164" s="45"/>
      <c r="B164" s="46" t="str">
        <f t="shared" si="13"/>
        <v/>
      </c>
      <c r="C164" s="47" t="str">
        <f t="shared" si="14"/>
        <v/>
      </c>
      <c r="D164" s="48" t="str">
        <f t="shared" si="15"/>
        <v/>
      </c>
      <c r="E164" s="49" t="str">
        <f t="shared" si="16"/>
        <v/>
      </c>
      <c r="F164" s="49" t="str">
        <f t="shared" si="17"/>
        <v/>
      </c>
      <c r="G164" s="50"/>
      <c r="H164" s="49">
        <f t="shared" si="12"/>
        <v>0</v>
      </c>
      <c r="I164" s="24"/>
    </row>
    <row r="165" spans="1:9" ht="15" customHeight="1">
      <c r="A165" s="45"/>
      <c r="B165" s="46" t="str">
        <f t="shared" si="13"/>
        <v/>
      </c>
      <c r="C165" s="47" t="str">
        <f t="shared" si="14"/>
        <v/>
      </c>
      <c r="D165" s="48" t="str">
        <f t="shared" si="15"/>
        <v/>
      </c>
      <c r="E165" s="49" t="str">
        <f t="shared" si="16"/>
        <v/>
      </c>
      <c r="F165" s="49" t="str">
        <f t="shared" si="17"/>
        <v/>
      </c>
      <c r="G165" s="50"/>
      <c r="H165" s="49">
        <f t="shared" si="12"/>
        <v>0</v>
      </c>
      <c r="I165" s="24"/>
    </row>
    <row r="166" spans="1:9" ht="15" customHeight="1">
      <c r="A166" s="45"/>
      <c r="B166" s="46" t="str">
        <f t="shared" si="13"/>
        <v/>
      </c>
      <c r="C166" s="47" t="str">
        <f t="shared" si="14"/>
        <v/>
      </c>
      <c r="D166" s="48" t="str">
        <f t="shared" si="15"/>
        <v/>
      </c>
      <c r="E166" s="49" t="str">
        <f t="shared" si="16"/>
        <v/>
      </c>
      <c r="F166" s="49" t="str">
        <f t="shared" si="17"/>
        <v/>
      </c>
      <c r="G166" s="50"/>
      <c r="H166" s="49">
        <f t="shared" si="12"/>
        <v>0</v>
      </c>
      <c r="I166" s="24"/>
    </row>
    <row r="167" spans="1:9" ht="15" customHeight="1">
      <c r="A167" s="45"/>
      <c r="B167" s="46" t="str">
        <f t="shared" si="13"/>
        <v/>
      </c>
      <c r="C167" s="47" t="str">
        <f t="shared" si="14"/>
        <v/>
      </c>
      <c r="D167" s="48" t="str">
        <f t="shared" si="15"/>
        <v/>
      </c>
      <c r="E167" s="49" t="str">
        <f t="shared" si="16"/>
        <v/>
      </c>
      <c r="F167" s="49" t="str">
        <f t="shared" si="17"/>
        <v/>
      </c>
      <c r="G167" s="50"/>
      <c r="H167" s="49">
        <f t="shared" si="12"/>
        <v>0</v>
      </c>
      <c r="I167" s="24"/>
    </row>
    <row r="168" spans="1:9" ht="15" customHeight="1">
      <c r="A168" s="45"/>
      <c r="B168" s="46" t="str">
        <f t="shared" si="13"/>
        <v/>
      </c>
      <c r="C168" s="47" t="str">
        <f t="shared" si="14"/>
        <v/>
      </c>
      <c r="D168" s="48" t="str">
        <f t="shared" si="15"/>
        <v/>
      </c>
      <c r="E168" s="49" t="str">
        <f t="shared" si="16"/>
        <v/>
      </c>
      <c r="F168" s="49" t="str">
        <f t="shared" si="17"/>
        <v/>
      </c>
      <c r="G168" s="50"/>
      <c r="H168" s="49">
        <f t="shared" si="12"/>
        <v>0</v>
      </c>
      <c r="I168" s="24"/>
    </row>
    <row r="169" spans="1:9" ht="15" customHeight="1">
      <c r="A169" s="45"/>
      <c r="B169" s="46" t="str">
        <f t="shared" si="13"/>
        <v/>
      </c>
      <c r="C169" s="47" t="str">
        <f t="shared" si="14"/>
        <v/>
      </c>
      <c r="D169" s="48" t="str">
        <f t="shared" si="15"/>
        <v/>
      </c>
      <c r="E169" s="49" t="str">
        <f t="shared" si="16"/>
        <v/>
      </c>
      <c r="F169" s="49" t="str">
        <f t="shared" si="17"/>
        <v/>
      </c>
      <c r="G169" s="50"/>
      <c r="H169" s="49">
        <f t="shared" si="12"/>
        <v>0</v>
      </c>
      <c r="I169" s="24"/>
    </row>
    <row r="170" spans="1:9" ht="15" customHeight="1">
      <c r="A170" s="45"/>
      <c r="B170" s="46" t="str">
        <f t="shared" si="13"/>
        <v/>
      </c>
      <c r="C170" s="47" t="str">
        <f t="shared" si="14"/>
        <v/>
      </c>
      <c r="D170" s="48" t="str">
        <f t="shared" si="15"/>
        <v/>
      </c>
      <c r="E170" s="49" t="str">
        <f t="shared" si="16"/>
        <v/>
      </c>
      <c r="F170" s="49" t="str">
        <f t="shared" si="17"/>
        <v/>
      </c>
      <c r="G170" s="50"/>
      <c r="H170" s="49">
        <f t="shared" si="12"/>
        <v>0</v>
      </c>
      <c r="I170" s="24"/>
    </row>
    <row r="171" spans="1:9" ht="15" customHeight="1">
      <c r="A171" s="45"/>
      <c r="B171" s="46" t="str">
        <f t="shared" si="13"/>
        <v/>
      </c>
      <c r="C171" s="47" t="str">
        <f t="shared" si="14"/>
        <v/>
      </c>
      <c r="D171" s="48" t="str">
        <f t="shared" si="15"/>
        <v/>
      </c>
      <c r="E171" s="49" t="str">
        <f t="shared" si="16"/>
        <v/>
      </c>
      <c r="F171" s="49" t="str">
        <f t="shared" si="17"/>
        <v/>
      </c>
      <c r="G171" s="50"/>
      <c r="H171" s="49">
        <f t="shared" si="12"/>
        <v>0</v>
      </c>
      <c r="I171" s="24"/>
    </row>
    <row r="172" spans="1:9" ht="15" customHeight="1">
      <c r="A172" s="45"/>
      <c r="B172" s="46" t="str">
        <f t="shared" si="13"/>
        <v/>
      </c>
      <c r="C172" s="47" t="str">
        <f t="shared" si="14"/>
        <v/>
      </c>
      <c r="D172" s="48" t="str">
        <f t="shared" si="15"/>
        <v/>
      </c>
      <c r="E172" s="49" t="str">
        <f t="shared" si="16"/>
        <v/>
      </c>
      <c r="F172" s="49" t="str">
        <f t="shared" si="17"/>
        <v/>
      </c>
      <c r="G172" s="50"/>
      <c r="H172" s="49">
        <f t="shared" si="12"/>
        <v>0</v>
      </c>
      <c r="I172" s="24"/>
    </row>
    <row r="173" spans="1:9" ht="15" customHeight="1">
      <c r="A173" s="45"/>
      <c r="B173" s="46" t="str">
        <f t="shared" si="13"/>
        <v/>
      </c>
      <c r="C173" s="47" t="str">
        <f t="shared" si="14"/>
        <v/>
      </c>
      <c r="D173" s="48" t="str">
        <f t="shared" si="15"/>
        <v/>
      </c>
      <c r="E173" s="49" t="str">
        <f t="shared" si="16"/>
        <v/>
      </c>
      <c r="F173" s="49" t="str">
        <f t="shared" si="17"/>
        <v/>
      </c>
      <c r="G173" s="50"/>
      <c r="H173" s="49">
        <f t="shared" si="12"/>
        <v>0</v>
      </c>
      <c r="I173" s="24"/>
    </row>
    <row r="174" spans="1:9" ht="15" customHeight="1">
      <c r="A174" s="45"/>
      <c r="B174" s="46" t="str">
        <f t="shared" si="13"/>
        <v/>
      </c>
      <c r="C174" s="47" t="str">
        <f t="shared" si="14"/>
        <v/>
      </c>
      <c r="D174" s="48" t="str">
        <f t="shared" si="15"/>
        <v/>
      </c>
      <c r="E174" s="49" t="str">
        <f t="shared" si="16"/>
        <v/>
      </c>
      <c r="F174" s="49" t="str">
        <f t="shared" si="17"/>
        <v/>
      </c>
      <c r="G174" s="50"/>
      <c r="H174" s="49">
        <f t="shared" si="12"/>
        <v>0</v>
      </c>
      <c r="I174" s="24"/>
    </row>
    <row r="175" spans="1:9" ht="15" customHeight="1">
      <c r="A175" s="45"/>
      <c r="B175" s="46" t="str">
        <f t="shared" si="13"/>
        <v/>
      </c>
      <c r="C175" s="47" t="str">
        <f t="shared" si="14"/>
        <v/>
      </c>
      <c r="D175" s="48" t="str">
        <f t="shared" si="15"/>
        <v/>
      </c>
      <c r="E175" s="49" t="str">
        <f t="shared" si="16"/>
        <v/>
      </c>
      <c r="F175" s="49" t="str">
        <f t="shared" si="17"/>
        <v/>
      </c>
      <c r="G175" s="50"/>
      <c r="H175" s="49">
        <f t="shared" si="12"/>
        <v>0</v>
      </c>
      <c r="I175" s="24"/>
    </row>
    <row r="176" spans="1:9" ht="15" customHeight="1">
      <c r="A176" s="45"/>
      <c r="B176" s="46" t="str">
        <f t="shared" si="13"/>
        <v/>
      </c>
      <c r="C176" s="47" t="str">
        <f t="shared" si="14"/>
        <v/>
      </c>
      <c r="D176" s="48" t="str">
        <f t="shared" si="15"/>
        <v/>
      </c>
      <c r="E176" s="49" t="str">
        <f t="shared" si="16"/>
        <v/>
      </c>
      <c r="F176" s="49" t="str">
        <f t="shared" si="17"/>
        <v/>
      </c>
      <c r="G176" s="50"/>
      <c r="H176" s="49">
        <f t="shared" si="12"/>
        <v>0</v>
      </c>
      <c r="I176" s="24"/>
    </row>
    <row r="177" spans="1:9" ht="15" customHeight="1">
      <c r="A177" s="45"/>
      <c r="B177" s="46" t="str">
        <f t="shared" si="13"/>
        <v/>
      </c>
      <c r="C177" s="47" t="str">
        <f t="shared" si="14"/>
        <v/>
      </c>
      <c r="D177" s="48" t="str">
        <f t="shared" si="15"/>
        <v/>
      </c>
      <c r="E177" s="49" t="str">
        <f t="shared" si="16"/>
        <v/>
      </c>
      <c r="F177" s="49" t="str">
        <f t="shared" si="17"/>
        <v/>
      </c>
      <c r="G177" s="50"/>
      <c r="H177" s="49">
        <f t="shared" si="12"/>
        <v>0</v>
      </c>
      <c r="I177" s="24"/>
    </row>
    <row r="178" spans="1:9" ht="15" customHeight="1">
      <c r="A178" s="45"/>
      <c r="B178" s="46" t="str">
        <f t="shared" si="13"/>
        <v/>
      </c>
      <c r="C178" s="47" t="str">
        <f t="shared" si="14"/>
        <v/>
      </c>
      <c r="D178" s="48" t="str">
        <f t="shared" si="15"/>
        <v/>
      </c>
      <c r="E178" s="49" t="str">
        <f t="shared" si="16"/>
        <v/>
      </c>
      <c r="F178" s="49" t="str">
        <f t="shared" si="17"/>
        <v/>
      </c>
      <c r="G178" s="50"/>
      <c r="H178" s="49">
        <f t="shared" si="12"/>
        <v>0</v>
      </c>
      <c r="I178" s="24"/>
    </row>
    <row r="179" spans="1:9" ht="15" customHeight="1">
      <c r="A179" s="45"/>
      <c r="B179" s="46" t="str">
        <f t="shared" si="13"/>
        <v/>
      </c>
      <c r="C179" s="47" t="str">
        <f t="shared" si="14"/>
        <v/>
      </c>
      <c r="D179" s="48" t="str">
        <f t="shared" si="15"/>
        <v/>
      </c>
      <c r="E179" s="49" t="str">
        <f t="shared" si="16"/>
        <v/>
      </c>
      <c r="F179" s="49" t="str">
        <f t="shared" si="17"/>
        <v/>
      </c>
      <c r="G179" s="50"/>
      <c r="H179" s="49">
        <f t="shared" si="12"/>
        <v>0</v>
      </c>
      <c r="I179" s="24"/>
    </row>
    <row r="180" spans="1:9" ht="15" customHeight="1">
      <c r="A180" s="45"/>
      <c r="B180" s="46" t="str">
        <f t="shared" si="13"/>
        <v/>
      </c>
      <c r="C180" s="47" t="str">
        <f t="shared" si="14"/>
        <v/>
      </c>
      <c r="D180" s="48" t="str">
        <f t="shared" si="15"/>
        <v/>
      </c>
      <c r="E180" s="49" t="str">
        <f t="shared" si="16"/>
        <v/>
      </c>
      <c r="F180" s="49" t="str">
        <f t="shared" si="17"/>
        <v/>
      </c>
      <c r="G180" s="50"/>
      <c r="H180" s="49">
        <f t="shared" si="12"/>
        <v>0</v>
      </c>
      <c r="I180" s="24"/>
    </row>
    <row r="181" spans="1:9" ht="15" customHeight="1">
      <c r="A181" s="45"/>
      <c r="B181" s="46" t="str">
        <f t="shared" si="13"/>
        <v/>
      </c>
      <c r="C181" s="47" t="str">
        <f t="shared" si="14"/>
        <v/>
      </c>
      <c r="D181" s="48" t="str">
        <f t="shared" si="15"/>
        <v/>
      </c>
      <c r="E181" s="49" t="str">
        <f t="shared" si="16"/>
        <v/>
      </c>
      <c r="F181" s="49" t="str">
        <f t="shared" si="17"/>
        <v/>
      </c>
      <c r="G181" s="50"/>
      <c r="H181" s="49">
        <f t="shared" si="12"/>
        <v>0</v>
      </c>
      <c r="I181" s="24"/>
    </row>
    <row r="182" spans="1:9" ht="15" customHeight="1">
      <c r="A182" s="45"/>
      <c r="B182" s="46" t="str">
        <f t="shared" si="13"/>
        <v/>
      </c>
      <c r="C182" s="47" t="str">
        <f t="shared" si="14"/>
        <v/>
      </c>
      <c r="D182" s="48" t="str">
        <f t="shared" si="15"/>
        <v/>
      </c>
      <c r="E182" s="49" t="str">
        <f t="shared" si="16"/>
        <v/>
      </c>
      <c r="F182" s="49" t="str">
        <f t="shared" si="17"/>
        <v/>
      </c>
      <c r="G182" s="50"/>
      <c r="H182" s="49">
        <f t="shared" si="12"/>
        <v>0</v>
      </c>
      <c r="I182" s="24"/>
    </row>
    <row r="183" spans="1:9" ht="15" customHeight="1">
      <c r="A183" s="45"/>
      <c r="B183" s="46" t="str">
        <f t="shared" si="13"/>
        <v/>
      </c>
      <c r="C183" s="47" t="str">
        <f t="shared" si="14"/>
        <v/>
      </c>
      <c r="D183" s="48" t="str">
        <f t="shared" si="15"/>
        <v/>
      </c>
      <c r="E183" s="49" t="str">
        <f t="shared" si="16"/>
        <v/>
      </c>
      <c r="F183" s="49" t="str">
        <f t="shared" si="17"/>
        <v/>
      </c>
      <c r="G183" s="50"/>
      <c r="H183" s="49">
        <f t="shared" si="12"/>
        <v>0</v>
      </c>
      <c r="I183" s="24"/>
    </row>
    <row r="184" spans="1:9" ht="15" customHeight="1">
      <c r="A184" s="45"/>
      <c r="B184" s="46" t="str">
        <f t="shared" si="13"/>
        <v/>
      </c>
      <c r="C184" s="47" t="str">
        <f t="shared" si="14"/>
        <v/>
      </c>
      <c r="D184" s="48" t="str">
        <f t="shared" si="15"/>
        <v/>
      </c>
      <c r="E184" s="49" t="str">
        <f t="shared" si="16"/>
        <v/>
      </c>
      <c r="F184" s="49" t="str">
        <f t="shared" si="17"/>
        <v/>
      </c>
      <c r="G184" s="50"/>
      <c r="H184" s="49">
        <f t="shared" si="12"/>
        <v>0</v>
      </c>
      <c r="I184" s="24"/>
    </row>
    <row r="185" spans="1:9" ht="15" customHeight="1">
      <c r="A185" s="45"/>
      <c r="B185" s="46" t="str">
        <f t="shared" si="13"/>
        <v/>
      </c>
      <c r="C185" s="47" t="str">
        <f t="shared" si="14"/>
        <v/>
      </c>
      <c r="D185" s="48" t="str">
        <f t="shared" si="15"/>
        <v/>
      </c>
      <c r="E185" s="49" t="str">
        <f t="shared" si="16"/>
        <v/>
      </c>
      <c r="F185" s="49" t="str">
        <f t="shared" si="17"/>
        <v/>
      </c>
      <c r="G185" s="50"/>
      <c r="H185" s="49">
        <f t="shared" si="12"/>
        <v>0</v>
      </c>
      <c r="I185" s="24"/>
    </row>
    <row r="186" spans="1:9" ht="15" customHeight="1">
      <c r="A186" s="45"/>
      <c r="B186" s="46" t="str">
        <f t="shared" si="13"/>
        <v/>
      </c>
      <c r="C186" s="47" t="str">
        <f t="shared" si="14"/>
        <v/>
      </c>
      <c r="D186" s="48" t="str">
        <f t="shared" si="15"/>
        <v/>
      </c>
      <c r="E186" s="49" t="str">
        <f t="shared" si="16"/>
        <v/>
      </c>
      <c r="F186" s="49" t="str">
        <f t="shared" si="17"/>
        <v/>
      </c>
      <c r="G186" s="50"/>
      <c r="H186" s="49">
        <f t="shared" si="12"/>
        <v>0</v>
      </c>
      <c r="I186" s="24"/>
    </row>
    <row r="187" spans="1:9" ht="15" customHeight="1">
      <c r="A187" s="45"/>
      <c r="B187" s="46" t="str">
        <f t="shared" si="13"/>
        <v/>
      </c>
      <c r="C187" s="47" t="str">
        <f t="shared" si="14"/>
        <v/>
      </c>
      <c r="D187" s="48" t="str">
        <f t="shared" si="15"/>
        <v/>
      </c>
      <c r="E187" s="49" t="str">
        <f t="shared" si="16"/>
        <v/>
      </c>
      <c r="F187" s="49" t="str">
        <f t="shared" si="17"/>
        <v/>
      </c>
      <c r="G187" s="50"/>
      <c r="H187" s="49">
        <f t="shared" si="12"/>
        <v>0</v>
      </c>
      <c r="I187" s="24"/>
    </row>
    <row r="188" spans="1:9" ht="15" customHeight="1">
      <c r="A188" s="45"/>
      <c r="B188" s="46" t="str">
        <f t="shared" si="13"/>
        <v/>
      </c>
      <c r="C188" s="47" t="str">
        <f t="shared" si="14"/>
        <v/>
      </c>
      <c r="D188" s="48" t="str">
        <f t="shared" si="15"/>
        <v/>
      </c>
      <c r="E188" s="49" t="str">
        <f t="shared" si="16"/>
        <v/>
      </c>
      <c r="F188" s="49" t="str">
        <f t="shared" si="17"/>
        <v/>
      </c>
      <c r="G188" s="50"/>
      <c r="H188" s="49">
        <f t="shared" si="12"/>
        <v>0</v>
      </c>
      <c r="I188" s="24"/>
    </row>
    <row r="189" spans="1:9" ht="15" customHeight="1">
      <c r="A189" s="45"/>
      <c r="B189" s="46" t="str">
        <f t="shared" si="13"/>
        <v/>
      </c>
      <c r="C189" s="47" t="str">
        <f t="shared" si="14"/>
        <v/>
      </c>
      <c r="D189" s="48" t="str">
        <f t="shared" si="15"/>
        <v/>
      </c>
      <c r="E189" s="49" t="str">
        <f t="shared" si="16"/>
        <v/>
      </c>
      <c r="F189" s="49" t="str">
        <f t="shared" si="17"/>
        <v/>
      </c>
      <c r="G189" s="50"/>
      <c r="H189" s="49">
        <f t="shared" si="12"/>
        <v>0</v>
      </c>
      <c r="I189" s="24"/>
    </row>
    <row r="190" spans="1:9" ht="15" customHeight="1">
      <c r="A190" s="45"/>
      <c r="B190" s="46" t="str">
        <f t="shared" si="13"/>
        <v/>
      </c>
      <c r="C190" s="47" t="str">
        <f t="shared" si="14"/>
        <v/>
      </c>
      <c r="D190" s="48" t="str">
        <f t="shared" si="15"/>
        <v/>
      </c>
      <c r="E190" s="49" t="str">
        <f t="shared" si="16"/>
        <v/>
      </c>
      <c r="F190" s="49" t="str">
        <f t="shared" si="17"/>
        <v/>
      </c>
      <c r="G190" s="50"/>
      <c r="H190" s="49">
        <f t="shared" si="12"/>
        <v>0</v>
      </c>
      <c r="I190" s="24"/>
    </row>
    <row r="191" spans="1:9" ht="15" customHeight="1">
      <c r="A191" s="45"/>
      <c r="B191" s="46" t="str">
        <f t="shared" si="13"/>
        <v/>
      </c>
      <c r="C191" s="47" t="str">
        <f t="shared" si="14"/>
        <v/>
      </c>
      <c r="D191" s="48" t="str">
        <f t="shared" si="15"/>
        <v/>
      </c>
      <c r="E191" s="49" t="str">
        <f t="shared" si="16"/>
        <v/>
      </c>
      <c r="F191" s="49" t="str">
        <f t="shared" si="17"/>
        <v/>
      </c>
      <c r="G191" s="50"/>
      <c r="H191" s="49">
        <f t="shared" si="12"/>
        <v>0</v>
      </c>
      <c r="I191" s="24"/>
    </row>
    <row r="192" spans="1:9" ht="15" customHeight="1">
      <c r="A192" s="45"/>
      <c r="B192" s="46" t="str">
        <f t="shared" si="13"/>
        <v/>
      </c>
      <c r="C192" s="47" t="str">
        <f t="shared" si="14"/>
        <v/>
      </c>
      <c r="D192" s="48" t="str">
        <f t="shared" si="15"/>
        <v/>
      </c>
      <c r="E192" s="49" t="str">
        <f t="shared" si="16"/>
        <v/>
      </c>
      <c r="F192" s="49" t="str">
        <f t="shared" si="17"/>
        <v/>
      </c>
      <c r="G192" s="50"/>
      <c r="H192" s="49">
        <f t="shared" si="12"/>
        <v>0</v>
      </c>
      <c r="I192" s="24"/>
    </row>
    <row r="193" spans="1:9" ht="15" customHeight="1">
      <c r="A193" s="45"/>
      <c r="B193" s="46" t="str">
        <f t="shared" si="13"/>
        <v/>
      </c>
      <c r="C193" s="47" t="str">
        <f t="shared" si="14"/>
        <v/>
      </c>
      <c r="D193" s="48" t="str">
        <f t="shared" si="15"/>
        <v/>
      </c>
      <c r="E193" s="49" t="str">
        <f t="shared" si="16"/>
        <v/>
      </c>
      <c r="F193" s="49" t="str">
        <f t="shared" si="17"/>
        <v/>
      </c>
      <c r="G193" s="50"/>
      <c r="H193" s="49">
        <f t="shared" si="12"/>
        <v>0</v>
      </c>
      <c r="I193" s="24"/>
    </row>
    <row r="194" spans="1:9" ht="15" customHeight="1">
      <c r="A194" s="45"/>
      <c r="B194" s="46" t="str">
        <f t="shared" si="13"/>
        <v/>
      </c>
      <c r="C194" s="47" t="str">
        <f t="shared" si="14"/>
        <v/>
      </c>
      <c r="D194" s="48" t="str">
        <f t="shared" si="15"/>
        <v/>
      </c>
      <c r="E194" s="49" t="str">
        <f t="shared" si="16"/>
        <v/>
      </c>
      <c r="F194" s="49" t="str">
        <f t="shared" si="17"/>
        <v/>
      </c>
      <c r="G194" s="50"/>
      <c r="H194" s="49">
        <f t="shared" si="12"/>
        <v>0</v>
      </c>
      <c r="I194" s="24"/>
    </row>
    <row r="195" spans="1:9" ht="15" customHeight="1">
      <c r="A195" s="45"/>
      <c r="B195" s="46" t="str">
        <f t="shared" si="13"/>
        <v/>
      </c>
      <c r="C195" s="47" t="str">
        <f t="shared" si="14"/>
        <v/>
      </c>
      <c r="D195" s="48" t="str">
        <f t="shared" si="15"/>
        <v/>
      </c>
      <c r="E195" s="49" t="str">
        <f t="shared" si="16"/>
        <v/>
      </c>
      <c r="F195" s="49" t="str">
        <f t="shared" si="17"/>
        <v/>
      </c>
      <c r="G195" s="50"/>
      <c r="H195" s="49">
        <f t="shared" si="12"/>
        <v>0</v>
      </c>
      <c r="I195" s="24"/>
    </row>
    <row r="196" spans="1:9" ht="15" customHeight="1">
      <c r="A196" s="45"/>
      <c r="B196" s="46" t="str">
        <f t="shared" si="13"/>
        <v/>
      </c>
      <c r="C196" s="47" t="str">
        <f t="shared" si="14"/>
        <v/>
      </c>
      <c r="D196" s="48" t="str">
        <f t="shared" si="15"/>
        <v/>
      </c>
      <c r="E196" s="49" t="str">
        <f t="shared" si="16"/>
        <v/>
      </c>
      <c r="F196" s="49" t="str">
        <f t="shared" si="17"/>
        <v/>
      </c>
      <c r="G196" s="50"/>
      <c r="H196" s="49">
        <f t="shared" si="12"/>
        <v>0</v>
      </c>
      <c r="I196" s="24"/>
    </row>
    <row r="197" spans="1:9" ht="15" customHeight="1">
      <c r="A197" s="45"/>
      <c r="B197" s="46" t="str">
        <f t="shared" si="13"/>
        <v/>
      </c>
      <c r="C197" s="47" t="str">
        <f t="shared" si="14"/>
        <v/>
      </c>
      <c r="D197" s="48" t="str">
        <f t="shared" si="15"/>
        <v/>
      </c>
      <c r="E197" s="49" t="str">
        <f t="shared" si="16"/>
        <v/>
      </c>
      <c r="F197" s="49" t="str">
        <f t="shared" si="17"/>
        <v/>
      </c>
      <c r="G197" s="50"/>
      <c r="H197" s="49">
        <f t="shared" si="12"/>
        <v>0</v>
      </c>
      <c r="I197" s="24"/>
    </row>
    <row r="198" spans="1:9" ht="15" customHeight="1">
      <c r="A198" s="45"/>
      <c r="B198" s="46" t="str">
        <f t="shared" si="13"/>
        <v/>
      </c>
      <c r="C198" s="47" t="str">
        <f t="shared" si="14"/>
        <v/>
      </c>
      <c r="D198" s="48" t="str">
        <f t="shared" si="15"/>
        <v/>
      </c>
      <c r="E198" s="49" t="str">
        <f t="shared" si="16"/>
        <v/>
      </c>
      <c r="F198" s="49" t="str">
        <f t="shared" si="17"/>
        <v/>
      </c>
      <c r="G198" s="50"/>
      <c r="H198" s="49">
        <f t="shared" si="12"/>
        <v>0</v>
      </c>
      <c r="I198" s="24"/>
    </row>
    <row r="199" spans="1:9" ht="15" customHeight="1">
      <c r="A199" s="45"/>
      <c r="B199" s="46" t="str">
        <f t="shared" si="13"/>
        <v/>
      </c>
      <c r="C199" s="47" t="str">
        <f t="shared" si="14"/>
        <v/>
      </c>
      <c r="D199" s="48" t="str">
        <f t="shared" si="15"/>
        <v/>
      </c>
      <c r="E199" s="49" t="str">
        <f t="shared" si="16"/>
        <v/>
      </c>
      <c r="F199" s="49" t="str">
        <f t="shared" si="17"/>
        <v/>
      </c>
      <c r="G199" s="50"/>
      <c r="H199" s="49">
        <f t="shared" si="12"/>
        <v>0</v>
      </c>
      <c r="I199" s="24"/>
    </row>
    <row r="200" spans="1:9" ht="15" customHeight="1">
      <c r="A200" s="45"/>
      <c r="B200" s="46" t="str">
        <f t="shared" si="13"/>
        <v/>
      </c>
      <c r="C200" s="47" t="str">
        <f t="shared" si="14"/>
        <v/>
      </c>
      <c r="D200" s="48" t="str">
        <f t="shared" si="15"/>
        <v/>
      </c>
      <c r="E200" s="49" t="str">
        <f t="shared" si="16"/>
        <v/>
      </c>
      <c r="F200" s="49" t="str">
        <f t="shared" si="17"/>
        <v/>
      </c>
      <c r="G200" s="50"/>
      <c r="H200" s="49">
        <f t="shared" si="12"/>
        <v>0</v>
      </c>
      <c r="I200" s="24"/>
    </row>
    <row r="201" spans="1:9" ht="15" customHeight="1">
      <c r="A201" s="45"/>
      <c r="B201" s="46" t="str">
        <f t="shared" si="13"/>
        <v/>
      </c>
      <c r="C201" s="47" t="str">
        <f t="shared" si="14"/>
        <v/>
      </c>
      <c r="D201" s="48" t="str">
        <f t="shared" si="15"/>
        <v/>
      </c>
      <c r="E201" s="49" t="str">
        <f t="shared" si="16"/>
        <v/>
      </c>
      <c r="F201" s="49" t="str">
        <f t="shared" si="17"/>
        <v/>
      </c>
      <c r="G201" s="50"/>
      <c r="H201" s="49">
        <f t="shared" si="12"/>
        <v>0</v>
      </c>
      <c r="I201" s="24"/>
    </row>
    <row r="202" spans="1:9" ht="15" customHeight="1">
      <c r="A202" s="45"/>
      <c r="B202" s="46" t="str">
        <f t="shared" si="13"/>
        <v/>
      </c>
      <c r="C202" s="47" t="str">
        <f t="shared" si="14"/>
        <v/>
      </c>
      <c r="D202" s="48" t="str">
        <f t="shared" si="15"/>
        <v/>
      </c>
      <c r="E202" s="49" t="str">
        <f t="shared" si="16"/>
        <v/>
      </c>
      <c r="F202" s="49" t="str">
        <f t="shared" si="17"/>
        <v/>
      </c>
      <c r="G202" s="50"/>
      <c r="H202" s="49">
        <f t="shared" si="12"/>
        <v>0</v>
      </c>
      <c r="I202" s="24"/>
    </row>
    <row r="203" spans="1:9" ht="15" customHeight="1">
      <c r="A203" s="45"/>
      <c r="B203" s="46" t="str">
        <f t="shared" si="13"/>
        <v/>
      </c>
      <c r="C203" s="47" t="str">
        <f t="shared" si="14"/>
        <v/>
      </c>
      <c r="D203" s="48" t="str">
        <f t="shared" si="15"/>
        <v/>
      </c>
      <c r="E203" s="49" t="str">
        <f t="shared" si="16"/>
        <v/>
      </c>
      <c r="F203" s="49" t="str">
        <f t="shared" si="17"/>
        <v/>
      </c>
      <c r="G203" s="50"/>
      <c r="H203" s="49">
        <f t="shared" si="12"/>
        <v>0</v>
      </c>
      <c r="I203" s="24"/>
    </row>
    <row r="204" spans="1:9" ht="15" customHeight="1">
      <c r="A204" s="45"/>
      <c r="B204" s="46" t="str">
        <f t="shared" si="13"/>
        <v/>
      </c>
      <c r="C204" s="47" t="str">
        <f t="shared" si="14"/>
        <v/>
      </c>
      <c r="D204" s="48" t="str">
        <f t="shared" si="15"/>
        <v/>
      </c>
      <c r="E204" s="49" t="str">
        <f t="shared" si="16"/>
        <v/>
      </c>
      <c r="F204" s="49" t="str">
        <f t="shared" si="17"/>
        <v/>
      </c>
      <c r="G204" s="50"/>
      <c r="H204" s="49">
        <f t="shared" si="12"/>
        <v>0</v>
      </c>
      <c r="I204" s="24"/>
    </row>
    <row r="205" spans="1:9" ht="15" customHeight="1">
      <c r="A205" s="45"/>
      <c r="B205" s="46" t="str">
        <f t="shared" si="13"/>
        <v/>
      </c>
      <c r="C205" s="47" t="str">
        <f t="shared" si="14"/>
        <v/>
      </c>
      <c r="D205" s="48" t="str">
        <f t="shared" si="15"/>
        <v/>
      </c>
      <c r="E205" s="49" t="str">
        <f t="shared" si="16"/>
        <v/>
      </c>
      <c r="F205" s="49" t="str">
        <f t="shared" si="17"/>
        <v/>
      </c>
      <c r="G205" s="50"/>
      <c r="H205" s="49">
        <f t="shared" si="12"/>
        <v>0</v>
      </c>
      <c r="I205" s="24"/>
    </row>
    <row r="206" spans="1:9" ht="15" customHeight="1">
      <c r="A206" s="45"/>
      <c r="B206" s="46" t="str">
        <f t="shared" si="13"/>
        <v/>
      </c>
      <c r="C206" s="47" t="str">
        <f t="shared" si="14"/>
        <v/>
      </c>
      <c r="D206" s="48" t="str">
        <f t="shared" si="15"/>
        <v/>
      </c>
      <c r="E206" s="49" t="str">
        <f t="shared" si="16"/>
        <v/>
      </c>
      <c r="F206" s="49" t="str">
        <f t="shared" si="17"/>
        <v/>
      </c>
      <c r="G206" s="50"/>
      <c r="H206" s="49">
        <f t="shared" si="12"/>
        <v>0</v>
      </c>
      <c r="I206" s="24"/>
    </row>
    <row r="207" spans="1:9" ht="15" customHeight="1">
      <c r="A207" s="45"/>
      <c r="B207" s="46" t="str">
        <f t="shared" si="13"/>
        <v/>
      </c>
      <c r="C207" s="47" t="str">
        <f t="shared" si="14"/>
        <v/>
      </c>
      <c r="D207" s="48" t="str">
        <f t="shared" si="15"/>
        <v/>
      </c>
      <c r="E207" s="49" t="str">
        <f t="shared" si="16"/>
        <v/>
      </c>
      <c r="F207" s="49" t="str">
        <f t="shared" si="17"/>
        <v/>
      </c>
      <c r="G207" s="50"/>
      <c r="H207" s="49">
        <f t="shared" si="12"/>
        <v>0</v>
      </c>
      <c r="I207" s="24"/>
    </row>
    <row r="208" spans="1:9" ht="15" customHeight="1">
      <c r="A208" s="45"/>
      <c r="B208" s="46" t="str">
        <f t="shared" si="13"/>
        <v/>
      </c>
      <c r="C208" s="47" t="str">
        <f t="shared" si="14"/>
        <v/>
      </c>
      <c r="D208" s="48" t="str">
        <f t="shared" si="15"/>
        <v/>
      </c>
      <c r="E208" s="49" t="str">
        <f t="shared" si="16"/>
        <v/>
      </c>
      <c r="F208" s="49" t="str">
        <f t="shared" si="17"/>
        <v/>
      </c>
      <c r="G208" s="50"/>
      <c r="H208" s="49">
        <f t="shared" si="12"/>
        <v>0</v>
      </c>
      <c r="I208" s="24"/>
    </row>
    <row r="209" spans="1:9" ht="15" customHeight="1">
      <c r="A209" s="45"/>
      <c r="B209" s="46" t="str">
        <f t="shared" si="13"/>
        <v/>
      </c>
      <c r="C209" s="47" t="str">
        <f t="shared" si="14"/>
        <v/>
      </c>
      <c r="D209" s="48" t="str">
        <f t="shared" si="15"/>
        <v/>
      </c>
      <c r="E209" s="49" t="str">
        <f t="shared" si="16"/>
        <v/>
      </c>
      <c r="F209" s="49" t="str">
        <f t="shared" si="17"/>
        <v/>
      </c>
      <c r="G209" s="50"/>
      <c r="H209" s="49">
        <f t="shared" si="12"/>
        <v>0</v>
      </c>
      <c r="I209" s="24"/>
    </row>
    <row r="210" spans="1:9" ht="15" customHeight="1">
      <c r="A210" s="45"/>
      <c r="B210" s="46" t="str">
        <f t="shared" si="13"/>
        <v/>
      </c>
      <c r="C210" s="47" t="str">
        <f t="shared" si="14"/>
        <v/>
      </c>
      <c r="D210" s="48" t="str">
        <f t="shared" si="15"/>
        <v/>
      </c>
      <c r="E210" s="49" t="str">
        <f t="shared" si="16"/>
        <v/>
      </c>
      <c r="F210" s="49" t="str">
        <f t="shared" si="17"/>
        <v/>
      </c>
      <c r="G210" s="50"/>
      <c r="H210" s="49">
        <f t="shared" si="12"/>
        <v>0</v>
      </c>
      <c r="I210" s="24"/>
    </row>
    <row r="211" spans="1:9" ht="15" customHeight="1">
      <c r="A211" s="45"/>
      <c r="B211" s="46" t="str">
        <f t="shared" si="13"/>
        <v/>
      </c>
      <c r="C211" s="47" t="str">
        <f t="shared" si="14"/>
        <v/>
      </c>
      <c r="D211" s="48" t="str">
        <f t="shared" si="15"/>
        <v/>
      </c>
      <c r="E211" s="49" t="str">
        <f t="shared" si="16"/>
        <v/>
      </c>
      <c r="F211" s="49" t="str">
        <f t="shared" si="17"/>
        <v/>
      </c>
      <c r="G211" s="50"/>
      <c r="H211" s="49">
        <f t="shared" si="12"/>
        <v>0</v>
      </c>
      <c r="I211" s="24"/>
    </row>
    <row r="212" spans="1:9" ht="15" customHeight="1">
      <c r="A212" s="45"/>
      <c r="B212" s="46" t="str">
        <f t="shared" si="13"/>
        <v/>
      </c>
      <c r="C212" s="47" t="str">
        <f t="shared" si="14"/>
        <v/>
      </c>
      <c r="D212" s="48" t="str">
        <f t="shared" si="15"/>
        <v/>
      </c>
      <c r="E212" s="49" t="str">
        <f t="shared" si="16"/>
        <v/>
      </c>
      <c r="F212" s="49" t="str">
        <f t="shared" si="17"/>
        <v/>
      </c>
      <c r="G212" s="50"/>
      <c r="H212" s="49">
        <f t="shared" si="12"/>
        <v>0</v>
      </c>
      <c r="I212" s="24"/>
    </row>
    <row r="213" spans="1:9" ht="15" customHeight="1">
      <c r="A213" s="45"/>
      <c r="B213" s="46" t="str">
        <f t="shared" si="13"/>
        <v/>
      </c>
      <c r="C213" s="47" t="str">
        <f t="shared" si="14"/>
        <v/>
      </c>
      <c r="D213" s="48" t="str">
        <f t="shared" si="15"/>
        <v/>
      </c>
      <c r="E213" s="49" t="str">
        <f t="shared" si="16"/>
        <v/>
      </c>
      <c r="F213" s="49" t="str">
        <f t="shared" si="17"/>
        <v/>
      </c>
      <c r="G213" s="50"/>
      <c r="H213" s="49">
        <f t="shared" si="12"/>
        <v>0</v>
      </c>
      <c r="I213" s="24"/>
    </row>
    <row r="214" spans="1:9" ht="15" customHeight="1">
      <c r="A214" s="45"/>
      <c r="B214" s="46" t="str">
        <f t="shared" si="13"/>
        <v/>
      </c>
      <c r="C214" s="47" t="str">
        <f t="shared" si="14"/>
        <v/>
      </c>
      <c r="D214" s="48" t="str">
        <f t="shared" si="15"/>
        <v/>
      </c>
      <c r="E214" s="49" t="str">
        <f t="shared" si="16"/>
        <v/>
      </c>
      <c r="F214" s="49" t="str">
        <f t="shared" si="17"/>
        <v/>
      </c>
      <c r="G214" s="50"/>
      <c r="H214" s="49">
        <f t="shared" si="12"/>
        <v>0</v>
      </c>
      <c r="I214" s="24"/>
    </row>
    <row r="215" spans="1:9" ht="15" customHeight="1">
      <c r="A215" s="45"/>
      <c r="B215" s="46" t="str">
        <f t="shared" si="13"/>
        <v/>
      </c>
      <c r="C215" s="47" t="str">
        <f t="shared" si="14"/>
        <v/>
      </c>
      <c r="D215" s="48" t="str">
        <f t="shared" si="15"/>
        <v/>
      </c>
      <c r="E215" s="49" t="str">
        <f t="shared" si="16"/>
        <v/>
      </c>
      <c r="F215" s="49" t="str">
        <f t="shared" si="17"/>
        <v/>
      </c>
      <c r="G215" s="50"/>
      <c r="H215" s="49">
        <f t="shared" si="12"/>
        <v>0</v>
      </c>
      <c r="I215" s="24"/>
    </row>
    <row r="216" spans="1:9" ht="15" customHeight="1">
      <c r="A216" s="45"/>
      <c r="B216" s="46" t="str">
        <f t="shared" si="13"/>
        <v/>
      </c>
      <c r="C216" s="47" t="str">
        <f t="shared" si="14"/>
        <v/>
      </c>
      <c r="D216" s="48" t="str">
        <f t="shared" si="15"/>
        <v/>
      </c>
      <c r="E216" s="49" t="str">
        <f t="shared" si="16"/>
        <v/>
      </c>
      <c r="F216" s="49" t="str">
        <f t="shared" si="17"/>
        <v/>
      </c>
      <c r="G216" s="50"/>
      <c r="H216" s="49">
        <f t="shared" si="12"/>
        <v>0</v>
      </c>
      <c r="I216" s="24"/>
    </row>
    <row r="217" spans="1:9" ht="15" customHeight="1">
      <c r="A217" s="45"/>
      <c r="B217" s="46" t="str">
        <f t="shared" si="13"/>
        <v/>
      </c>
      <c r="C217" s="47" t="str">
        <f t="shared" si="14"/>
        <v/>
      </c>
      <c r="D217" s="48" t="str">
        <f t="shared" si="15"/>
        <v/>
      </c>
      <c r="E217" s="49" t="str">
        <f t="shared" si="16"/>
        <v/>
      </c>
      <c r="F217" s="49" t="str">
        <f t="shared" si="17"/>
        <v/>
      </c>
      <c r="G217" s="50"/>
      <c r="H217" s="49">
        <f t="shared" ref="H217:H280" si="18">IF(B217="",0,ROUND(H216-E217-G217,2))</f>
        <v>0</v>
      </c>
      <c r="I217" s="24"/>
    </row>
    <row r="218" spans="1:9" ht="15" customHeight="1">
      <c r="A218" s="45"/>
      <c r="B218" s="46" t="str">
        <f t="shared" ref="B218:B281" si="19">IF(B217&lt;$D$16,IF(H217&gt;0,B217+1,""),"")</f>
        <v/>
      </c>
      <c r="C218" s="47" t="str">
        <f t="shared" ref="C218:C281" si="20">IF(B218="","",IF(B218&lt;=$D$16,IF(payments_per_year=26,DATE(YEAR(start_date),MONTH(start_date),DAY(start_date)+14*B218),IF(payments_per_year=52,DATE(YEAR(start_date),MONTH(start_date),DAY(start_date)+7*B218),DATE(YEAR(start_date),MONTH(start_date)+B218*12/$D$11,DAY(start_date)))),""))</f>
        <v/>
      </c>
      <c r="D218" s="48" t="str">
        <f t="shared" ref="D218:D281" si="21">IF(C218="","",IF($D$15+F218&gt;H217,ROUND(H217+F218,2),$D$15))</f>
        <v/>
      </c>
      <c r="E218" s="49" t="str">
        <f t="shared" ref="E218:E281" si="22">IF(C218="","",D218-F218)</f>
        <v/>
      </c>
      <c r="F218" s="49" t="str">
        <f t="shared" ref="F218:F281" si="23">IF(C218="","",ROUND(H217*$D$9/payments_per_year,2))</f>
        <v/>
      </c>
      <c r="G218" s="50"/>
      <c r="H218" s="49">
        <f t="shared" si="18"/>
        <v>0</v>
      </c>
      <c r="I218" s="24"/>
    </row>
    <row r="219" spans="1:9" ht="15" customHeight="1">
      <c r="A219" s="45"/>
      <c r="B219" s="46" t="str">
        <f t="shared" si="19"/>
        <v/>
      </c>
      <c r="C219" s="47" t="str">
        <f t="shared" si="20"/>
        <v/>
      </c>
      <c r="D219" s="48" t="str">
        <f t="shared" si="21"/>
        <v/>
      </c>
      <c r="E219" s="49" t="str">
        <f t="shared" si="22"/>
        <v/>
      </c>
      <c r="F219" s="49" t="str">
        <f t="shared" si="23"/>
        <v/>
      </c>
      <c r="G219" s="50"/>
      <c r="H219" s="49">
        <f t="shared" si="18"/>
        <v>0</v>
      </c>
      <c r="I219" s="24"/>
    </row>
    <row r="220" spans="1:9" ht="15" customHeight="1">
      <c r="A220" s="45"/>
      <c r="B220" s="46" t="str">
        <f t="shared" si="19"/>
        <v/>
      </c>
      <c r="C220" s="47" t="str">
        <f t="shared" si="20"/>
        <v/>
      </c>
      <c r="D220" s="48" t="str">
        <f t="shared" si="21"/>
        <v/>
      </c>
      <c r="E220" s="49" t="str">
        <f t="shared" si="22"/>
        <v/>
      </c>
      <c r="F220" s="49" t="str">
        <f t="shared" si="23"/>
        <v/>
      </c>
      <c r="G220" s="50"/>
      <c r="H220" s="49">
        <f t="shared" si="18"/>
        <v>0</v>
      </c>
      <c r="I220" s="24"/>
    </row>
    <row r="221" spans="1:9" ht="15" customHeight="1">
      <c r="A221" s="45"/>
      <c r="B221" s="46" t="str">
        <f t="shared" si="19"/>
        <v/>
      </c>
      <c r="C221" s="47" t="str">
        <f t="shared" si="20"/>
        <v/>
      </c>
      <c r="D221" s="48" t="str">
        <f t="shared" si="21"/>
        <v/>
      </c>
      <c r="E221" s="49" t="str">
        <f t="shared" si="22"/>
        <v/>
      </c>
      <c r="F221" s="49" t="str">
        <f t="shared" si="23"/>
        <v/>
      </c>
      <c r="G221" s="50"/>
      <c r="H221" s="49">
        <f t="shared" si="18"/>
        <v>0</v>
      </c>
      <c r="I221" s="24"/>
    </row>
    <row r="222" spans="1:9" ht="15" customHeight="1">
      <c r="A222" s="45"/>
      <c r="B222" s="46" t="str">
        <f t="shared" si="19"/>
        <v/>
      </c>
      <c r="C222" s="47" t="str">
        <f t="shared" si="20"/>
        <v/>
      </c>
      <c r="D222" s="48" t="str">
        <f t="shared" si="21"/>
        <v/>
      </c>
      <c r="E222" s="49" t="str">
        <f t="shared" si="22"/>
        <v/>
      </c>
      <c r="F222" s="49" t="str">
        <f t="shared" si="23"/>
        <v/>
      </c>
      <c r="G222" s="50"/>
      <c r="H222" s="49">
        <f t="shared" si="18"/>
        <v>0</v>
      </c>
      <c r="I222" s="24"/>
    </row>
    <row r="223" spans="1:9" ht="15" customHeight="1">
      <c r="A223" s="45"/>
      <c r="B223" s="46" t="str">
        <f t="shared" si="19"/>
        <v/>
      </c>
      <c r="C223" s="47" t="str">
        <f t="shared" si="20"/>
        <v/>
      </c>
      <c r="D223" s="48" t="str">
        <f t="shared" si="21"/>
        <v/>
      </c>
      <c r="E223" s="49" t="str">
        <f t="shared" si="22"/>
        <v/>
      </c>
      <c r="F223" s="49" t="str">
        <f t="shared" si="23"/>
        <v/>
      </c>
      <c r="G223" s="50"/>
      <c r="H223" s="49">
        <f t="shared" si="18"/>
        <v>0</v>
      </c>
      <c r="I223" s="24"/>
    </row>
    <row r="224" spans="1:9" ht="15" customHeight="1">
      <c r="A224" s="45"/>
      <c r="B224" s="46" t="str">
        <f t="shared" si="19"/>
        <v/>
      </c>
      <c r="C224" s="47" t="str">
        <f t="shared" si="20"/>
        <v/>
      </c>
      <c r="D224" s="48" t="str">
        <f t="shared" si="21"/>
        <v/>
      </c>
      <c r="E224" s="49" t="str">
        <f t="shared" si="22"/>
        <v/>
      </c>
      <c r="F224" s="49" t="str">
        <f t="shared" si="23"/>
        <v/>
      </c>
      <c r="G224" s="50"/>
      <c r="H224" s="49">
        <f t="shared" si="18"/>
        <v>0</v>
      </c>
      <c r="I224" s="24"/>
    </row>
    <row r="225" spans="1:9" ht="15" customHeight="1">
      <c r="A225" s="45"/>
      <c r="B225" s="46" t="str">
        <f t="shared" si="19"/>
        <v/>
      </c>
      <c r="C225" s="47" t="str">
        <f t="shared" si="20"/>
        <v/>
      </c>
      <c r="D225" s="48" t="str">
        <f t="shared" si="21"/>
        <v/>
      </c>
      <c r="E225" s="49" t="str">
        <f t="shared" si="22"/>
        <v/>
      </c>
      <c r="F225" s="49" t="str">
        <f t="shared" si="23"/>
        <v/>
      </c>
      <c r="G225" s="50"/>
      <c r="H225" s="49">
        <f t="shared" si="18"/>
        <v>0</v>
      </c>
      <c r="I225" s="24"/>
    </row>
    <row r="226" spans="1:9" ht="15" customHeight="1">
      <c r="A226" s="45"/>
      <c r="B226" s="46" t="str">
        <f t="shared" si="19"/>
        <v/>
      </c>
      <c r="C226" s="47" t="str">
        <f t="shared" si="20"/>
        <v/>
      </c>
      <c r="D226" s="48" t="str">
        <f t="shared" si="21"/>
        <v/>
      </c>
      <c r="E226" s="49" t="str">
        <f t="shared" si="22"/>
        <v/>
      </c>
      <c r="F226" s="49" t="str">
        <f t="shared" si="23"/>
        <v/>
      </c>
      <c r="G226" s="50"/>
      <c r="H226" s="49">
        <f t="shared" si="18"/>
        <v>0</v>
      </c>
      <c r="I226" s="24"/>
    </row>
    <row r="227" spans="1:9" ht="15" customHeight="1">
      <c r="A227" s="45"/>
      <c r="B227" s="46" t="str">
        <f t="shared" si="19"/>
        <v/>
      </c>
      <c r="C227" s="47" t="str">
        <f t="shared" si="20"/>
        <v/>
      </c>
      <c r="D227" s="48" t="str">
        <f t="shared" si="21"/>
        <v/>
      </c>
      <c r="E227" s="49" t="str">
        <f t="shared" si="22"/>
        <v/>
      </c>
      <c r="F227" s="49" t="str">
        <f t="shared" si="23"/>
        <v/>
      </c>
      <c r="G227" s="50"/>
      <c r="H227" s="49">
        <f t="shared" si="18"/>
        <v>0</v>
      </c>
      <c r="I227" s="24"/>
    </row>
    <row r="228" spans="1:9" ht="15" customHeight="1">
      <c r="A228" s="45"/>
      <c r="B228" s="46" t="str">
        <f t="shared" si="19"/>
        <v/>
      </c>
      <c r="C228" s="47" t="str">
        <f t="shared" si="20"/>
        <v/>
      </c>
      <c r="D228" s="48" t="str">
        <f t="shared" si="21"/>
        <v/>
      </c>
      <c r="E228" s="49" t="str">
        <f t="shared" si="22"/>
        <v/>
      </c>
      <c r="F228" s="49" t="str">
        <f t="shared" si="23"/>
        <v/>
      </c>
      <c r="G228" s="50"/>
      <c r="H228" s="49">
        <f t="shared" si="18"/>
        <v>0</v>
      </c>
      <c r="I228" s="24"/>
    </row>
    <row r="229" spans="1:9" ht="15" customHeight="1">
      <c r="A229" s="45"/>
      <c r="B229" s="46" t="str">
        <f t="shared" si="19"/>
        <v/>
      </c>
      <c r="C229" s="47" t="str">
        <f t="shared" si="20"/>
        <v/>
      </c>
      <c r="D229" s="48" t="str">
        <f t="shared" si="21"/>
        <v/>
      </c>
      <c r="E229" s="49" t="str">
        <f t="shared" si="22"/>
        <v/>
      </c>
      <c r="F229" s="49" t="str">
        <f t="shared" si="23"/>
        <v/>
      </c>
      <c r="G229" s="50"/>
      <c r="H229" s="49">
        <f t="shared" si="18"/>
        <v>0</v>
      </c>
      <c r="I229" s="24"/>
    </row>
    <row r="230" spans="1:9" ht="15" customHeight="1">
      <c r="A230" s="45"/>
      <c r="B230" s="46" t="str">
        <f t="shared" si="19"/>
        <v/>
      </c>
      <c r="C230" s="47" t="str">
        <f t="shared" si="20"/>
        <v/>
      </c>
      <c r="D230" s="48" t="str">
        <f t="shared" si="21"/>
        <v/>
      </c>
      <c r="E230" s="49" t="str">
        <f t="shared" si="22"/>
        <v/>
      </c>
      <c r="F230" s="49" t="str">
        <f t="shared" si="23"/>
        <v/>
      </c>
      <c r="G230" s="50"/>
      <c r="H230" s="49">
        <f t="shared" si="18"/>
        <v>0</v>
      </c>
      <c r="I230" s="24"/>
    </row>
    <row r="231" spans="1:9" ht="15" customHeight="1">
      <c r="A231" s="45"/>
      <c r="B231" s="46" t="str">
        <f t="shared" si="19"/>
        <v/>
      </c>
      <c r="C231" s="47" t="str">
        <f t="shared" si="20"/>
        <v/>
      </c>
      <c r="D231" s="48" t="str">
        <f t="shared" si="21"/>
        <v/>
      </c>
      <c r="E231" s="49" t="str">
        <f t="shared" si="22"/>
        <v/>
      </c>
      <c r="F231" s="49" t="str">
        <f t="shared" si="23"/>
        <v/>
      </c>
      <c r="G231" s="50"/>
      <c r="H231" s="49">
        <f t="shared" si="18"/>
        <v>0</v>
      </c>
      <c r="I231" s="24"/>
    </row>
    <row r="232" spans="1:9" ht="15" customHeight="1">
      <c r="A232" s="45"/>
      <c r="B232" s="46" t="str">
        <f t="shared" si="19"/>
        <v/>
      </c>
      <c r="C232" s="47" t="str">
        <f t="shared" si="20"/>
        <v/>
      </c>
      <c r="D232" s="48" t="str">
        <f t="shared" si="21"/>
        <v/>
      </c>
      <c r="E232" s="49" t="str">
        <f t="shared" si="22"/>
        <v/>
      </c>
      <c r="F232" s="49" t="str">
        <f t="shared" si="23"/>
        <v/>
      </c>
      <c r="G232" s="50"/>
      <c r="H232" s="49">
        <f t="shared" si="18"/>
        <v>0</v>
      </c>
      <c r="I232" s="24"/>
    </row>
    <row r="233" spans="1:9" ht="15" customHeight="1">
      <c r="A233" s="45"/>
      <c r="B233" s="46" t="str">
        <f t="shared" si="19"/>
        <v/>
      </c>
      <c r="C233" s="47" t="str">
        <f t="shared" si="20"/>
        <v/>
      </c>
      <c r="D233" s="48" t="str">
        <f t="shared" si="21"/>
        <v/>
      </c>
      <c r="E233" s="49" t="str">
        <f t="shared" si="22"/>
        <v/>
      </c>
      <c r="F233" s="49" t="str">
        <f t="shared" si="23"/>
        <v/>
      </c>
      <c r="G233" s="50"/>
      <c r="H233" s="49">
        <f t="shared" si="18"/>
        <v>0</v>
      </c>
      <c r="I233" s="24"/>
    </row>
    <row r="234" spans="1:9" ht="15" customHeight="1">
      <c r="A234" s="45"/>
      <c r="B234" s="46" t="str">
        <f t="shared" si="19"/>
        <v/>
      </c>
      <c r="C234" s="47" t="str">
        <f t="shared" si="20"/>
        <v/>
      </c>
      <c r="D234" s="48" t="str">
        <f t="shared" si="21"/>
        <v/>
      </c>
      <c r="E234" s="49" t="str">
        <f t="shared" si="22"/>
        <v/>
      </c>
      <c r="F234" s="49" t="str">
        <f t="shared" si="23"/>
        <v/>
      </c>
      <c r="G234" s="50"/>
      <c r="H234" s="49">
        <f t="shared" si="18"/>
        <v>0</v>
      </c>
      <c r="I234" s="24"/>
    </row>
    <row r="235" spans="1:9" ht="15" customHeight="1">
      <c r="A235" s="45"/>
      <c r="B235" s="46" t="str">
        <f t="shared" si="19"/>
        <v/>
      </c>
      <c r="C235" s="47" t="str">
        <f t="shared" si="20"/>
        <v/>
      </c>
      <c r="D235" s="48" t="str">
        <f t="shared" si="21"/>
        <v/>
      </c>
      <c r="E235" s="49" t="str">
        <f t="shared" si="22"/>
        <v/>
      </c>
      <c r="F235" s="49" t="str">
        <f t="shared" si="23"/>
        <v/>
      </c>
      <c r="G235" s="50"/>
      <c r="H235" s="49">
        <f t="shared" si="18"/>
        <v>0</v>
      </c>
      <c r="I235" s="24"/>
    </row>
    <row r="236" spans="1:9" ht="15" customHeight="1">
      <c r="A236" s="45"/>
      <c r="B236" s="46" t="str">
        <f t="shared" si="19"/>
        <v/>
      </c>
      <c r="C236" s="47" t="str">
        <f t="shared" si="20"/>
        <v/>
      </c>
      <c r="D236" s="48" t="str">
        <f t="shared" si="21"/>
        <v/>
      </c>
      <c r="E236" s="49" t="str">
        <f t="shared" si="22"/>
        <v/>
      </c>
      <c r="F236" s="49" t="str">
        <f t="shared" si="23"/>
        <v/>
      </c>
      <c r="G236" s="50"/>
      <c r="H236" s="49">
        <f t="shared" si="18"/>
        <v>0</v>
      </c>
      <c r="I236" s="24"/>
    </row>
    <row r="237" spans="1:9" ht="15" customHeight="1">
      <c r="A237" s="45"/>
      <c r="B237" s="46" t="str">
        <f t="shared" si="19"/>
        <v/>
      </c>
      <c r="C237" s="47" t="str">
        <f t="shared" si="20"/>
        <v/>
      </c>
      <c r="D237" s="48" t="str">
        <f t="shared" si="21"/>
        <v/>
      </c>
      <c r="E237" s="49" t="str">
        <f t="shared" si="22"/>
        <v/>
      </c>
      <c r="F237" s="49" t="str">
        <f t="shared" si="23"/>
        <v/>
      </c>
      <c r="G237" s="50"/>
      <c r="H237" s="49">
        <f t="shared" si="18"/>
        <v>0</v>
      </c>
      <c r="I237" s="24"/>
    </row>
    <row r="238" spans="1:9" ht="15" customHeight="1">
      <c r="A238" s="45"/>
      <c r="B238" s="46" t="str">
        <f t="shared" si="19"/>
        <v/>
      </c>
      <c r="C238" s="47" t="str">
        <f t="shared" si="20"/>
        <v/>
      </c>
      <c r="D238" s="48" t="str">
        <f t="shared" si="21"/>
        <v/>
      </c>
      <c r="E238" s="49" t="str">
        <f t="shared" si="22"/>
        <v/>
      </c>
      <c r="F238" s="49" t="str">
        <f t="shared" si="23"/>
        <v/>
      </c>
      <c r="G238" s="50"/>
      <c r="H238" s="49">
        <f t="shared" si="18"/>
        <v>0</v>
      </c>
      <c r="I238" s="24"/>
    </row>
    <row r="239" spans="1:9" ht="15" customHeight="1">
      <c r="A239" s="45"/>
      <c r="B239" s="46" t="str">
        <f t="shared" si="19"/>
        <v/>
      </c>
      <c r="C239" s="47" t="str">
        <f t="shared" si="20"/>
        <v/>
      </c>
      <c r="D239" s="48" t="str">
        <f t="shared" si="21"/>
        <v/>
      </c>
      <c r="E239" s="49" t="str">
        <f t="shared" si="22"/>
        <v/>
      </c>
      <c r="F239" s="49" t="str">
        <f t="shared" si="23"/>
        <v/>
      </c>
      <c r="G239" s="50"/>
      <c r="H239" s="49">
        <f t="shared" si="18"/>
        <v>0</v>
      </c>
      <c r="I239" s="24"/>
    </row>
    <row r="240" spans="1:9" ht="15" customHeight="1">
      <c r="A240" s="45"/>
      <c r="B240" s="46" t="str">
        <f t="shared" si="19"/>
        <v/>
      </c>
      <c r="C240" s="47" t="str">
        <f t="shared" si="20"/>
        <v/>
      </c>
      <c r="D240" s="48" t="str">
        <f t="shared" si="21"/>
        <v/>
      </c>
      <c r="E240" s="49" t="str">
        <f t="shared" si="22"/>
        <v/>
      </c>
      <c r="F240" s="49" t="str">
        <f t="shared" si="23"/>
        <v/>
      </c>
      <c r="G240" s="50"/>
      <c r="H240" s="49">
        <f t="shared" si="18"/>
        <v>0</v>
      </c>
      <c r="I240" s="24"/>
    </row>
    <row r="241" spans="1:9" ht="15" customHeight="1">
      <c r="A241" s="45"/>
      <c r="B241" s="46" t="str">
        <f t="shared" si="19"/>
        <v/>
      </c>
      <c r="C241" s="47" t="str">
        <f t="shared" si="20"/>
        <v/>
      </c>
      <c r="D241" s="48" t="str">
        <f t="shared" si="21"/>
        <v/>
      </c>
      <c r="E241" s="49" t="str">
        <f t="shared" si="22"/>
        <v/>
      </c>
      <c r="F241" s="49" t="str">
        <f t="shared" si="23"/>
        <v/>
      </c>
      <c r="G241" s="50"/>
      <c r="H241" s="49">
        <f t="shared" si="18"/>
        <v>0</v>
      </c>
      <c r="I241" s="24"/>
    </row>
    <row r="242" spans="1:9" ht="15" customHeight="1">
      <c r="A242" s="45"/>
      <c r="B242" s="46" t="str">
        <f t="shared" si="19"/>
        <v/>
      </c>
      <c r="C242" s="47" t="str">
        <f t="shared" si="20"/>
        <v/>
      </c>
      <c r="D242" s="48" t="str">
        <f t="shared" si="21"/>
        <v/>
      </c>
      <c r="E242" s="49" t="str">
        <f t="shared" si="22"/>
        <v/>
      </c>
      <c r="F242" s="49" t="str">
        <f t="shared" si="23"/>
        <v/>
      </c>
      <c r="G242" s="50"/>
      <c r="H242" s="49">
        <f t="shared" si="18"/>
        <v>0</v>
      </c>
      <c r="I242" s="24"/>
    </row>
    <row r="243" spans="1:9" ht="15" customHeight="1">
      <c r="A243" s="45"/>
      <c r="B243" s="46" t="str">
        <f t="shared" si="19"/>
        <v/>
      </c>
      <c r="C243" s="47" t="str">
        <f t="shared" si="20"/>
        <v/>
      </c>
      <c r="D243" s="48" t="str">
        <f t="shared" si="21"/>
        <v/>
      </c>
      <c r="E243" s="49" t="str">
        <f t="shared" si="22"/>
        <v/>
      </c>
      <c r="F243" s="49" t="str">
        <f t="shared" si="23"/>
        <v/>
      </c>
      <c r="G243" s="50"/>
      <c r="H243" s="49">
        <f t="shared" si="18"/>
        <v>0</v>
      </c>
      <c r="I243" s="24"/>
    </row>
    <row r="244" spans="1:9" ht="15" customHeight="1">
      <c r="A244" s="45"/>
      <c r="B244" s="46" t="str">
        <f t="shared" si="19"/>
        <v/>
      </c>
      <c r="C244" s="47" t="str">
        <f t="shared" si="20"/>
        <v/>
      </c>
      <c r="D244" s="48" t="str">
        <f t="shared" si="21"/>
        <v/>
      </c>
      <c r="E244" s="49" t="str">
        <f t="shared" si="22"/>
        <v/>
      </c>
      <c r="F244" s="49" t="str">
        <f t="shared" si="23"/>
        <v/>
      </c>
      <c r="G244" s="50"/>
      <c r="H244" s="49">
        <f t="shared" si="18"/>
        <v>0</v>
      </c>
      <c r="I244" s="24"/>
    </row>
    <row r="245" spans="1:9" ht="15" customHeight="1">
      <c r="A245" s="45"/>
      <c r="B245" s="46" t="str">
        <f t="shared" si="19"/>
        <v/>
      </c>
      <c r="C245" s="47" t="str">
        <f t="shared" si="20"/>
        <v/>
      </c>
      <c r="D245" s="48" t="str">
        <f t="shared" si="21"/>
        <v/>
      </c>
      <c r="E245" s="49" t="str">
        <f t="shared" si="22"/>
        <v/>
      </c>
      <c r="F245" s="49" t="str">
        <f t="shared" si="23"/>
        <v/>
      </c>
      <c r="G245" s="50"/>
      <c r="H245" s="49">
        <f t="shared" si="18"/>
        <v>0</v>
      </c>
      <c r="I245" s="24"/>
    </row>
    <row r="246" spans="1:9" ht="15" customHeight="1">
      <c r="A246" s="45"/>
      <c r="B246" s="46" t="str">
        <f t="shared" si="19"/>
        <v/>
      </c>
      <c r="C246" s="47" t="str">
        <f t="shared" si="20"/>
        <v/>
      </c>
      <c r="D246" s="48" t="str">
        <f t="shared" si="21"/>
        <v/>
      </c>
      <c r="E246" s="49" t="str">
        <f t="shared" si="22"/>
        <v/>
      </c>
      <c r="F246" s="49" t="str">
        <f t="shared" si="23"/>
        <v/>
      </c>
      <c r="G246" s="50"/>
      <c r="H246" s="49">
        <f t="shared" si="18"/>
        <v>0</v>
      </c>
      <c r="I246" s="24"/>
    </row>
    <row r="247" spans="1:9" ht="15" customHeight="1">
      <c r="A247" s="45"/>
      <c r="B247" s="46" t="str">
        <f t="shared" si="19"/>
        <v/>
      </c>
      <c r="C247" s="47" t="str">
        <f t="shared" si="20"/>
        <v/>
      </c>
      <c r="D247" s="48" t="str">
        <f t="shared" si="21"/>
        <v/>
      </c>
      <c r="E247" s="49" t="str">
        <f t="shared" si="22"/>
        <v/>
      </c>
      <c r="F247" s="49" t="str">
        <f t="shared" si="23"/>
        <v/>
      </c>
      <c r="G247" s="50"/>
      <c r="H247" s="49">
        <f t="shared" si="18"/>
        <v>0</v>
      </c>
      <c r="I247" s="24"/>
    </row>
    <row r="248" spans="1:9" ht="15" customHeight="1">
      <c r="A248" s="45"/>
      <c r="B248" s="46" t="str">
        <f t="shared" si="19"/>
        <v/>
      </c>
      <c r="C248" s="47" t="str">
        <f t="shared" si="20"/>
        <v/>
      </c>
      <c r="D248" s="48" t="str">
        <f t="shared" si="21"/>
        <v/>
      </c>
      <c r="E248" s="49" t="str">
        <f t="shared" si="22"/>
        <v/>
      </c>
      <c r="F248" s="49" t="str">
        <f t="shared" si="23"/>
        <v/>
      </c>
      <c r="G248" s="50"/>
      <c r="H248" s="49">
        <f t="shared" si="18"/>
        <v>0</v>
      </c>
      <c r="I248" s="24"/>
    </row>
    <row r="249" spans="1:9" ht="15" customHeight="1">
      <c r="A249" s="45"/>
      <c r="B249" s="46" t="str">
        <f t="shared" si="19"/>
        <v/>
      </c>
      <c r="C249" s="47" t="str">
        <f t="shared" si="20"/>
        <v/>
      </c>
      <c r="D249" s="48" t="str">
        <f t="shared" si="21"/>
        <v/>
      </c>
      <c r="E249" s="49" t="str">
        <f t="shared" si="22"/>
        <v/>
      </c>
      <c r="F249" s="49" t="str">
        <f t="shared" si="23"/>
        <v/>
      </c>
      <c r="G249" s="50"/>
      <c r="H249" s="49">
        <f t="shared" si="18"/>
        <v>0</v>
      </c>
      <c r="I249" s="24"/>
    </row>
    <row r="250" spans="1:9" ht="15" customHeight="1">
      <c r="A250" s="45"/>
      <c r="B250" s="46" t="str">
        <f t="shared" si="19"/>
        <v/>
      </c>
      <c r="C250" s="47" t="str">
        <f t="shared" si="20"/>
        <v/>
      </c>
      <c r="D250" s="48" t="str">
        <f t="shared" si="21"/>
        <v/>
      </c>
      <c r="E250" s="49" t="str">
        <f t="shared" si="22"/>
        <v/>
      </c>
      <c r="F250" s="49" t="str">
        <f t="shared" si="23"/>
        <v/>
      </c>
      <c r="G250" s="50"/>
      <c r="H250" s="49">
        <f t="shared" si="18"/>
        <v>0</v>
      </c>
      <c r="I250" s="24"/>
    </row>
    <row r="251" spans="1:9" ht="15" customHeight="1">
      <c r="A251" s="45"/>
      <c r="B251" s="46" t="str">
        <f t="shared" si="19"/>
        <v/>
      </c>
      <c r="C251" s="47" t="str">
        <f t="shared" si="20"/>
        <v/>
      </c>
      <c r="D251" s="48" t="str">
        <f t="shared" si="21"/>
        <v/>
      </c>
      <c r="E251" s="49" t="str">
        <f t="shared" si="22"/>
        <v/>
      </c>
      <c r="F251" s="49" t="str">
        <f t="shared" si="23"/>
        <v/>
      </c>
      <c r="G251" s="50"/>
      <c r="H251" s="49">
        <f t="shared" si="18"/>
        <v>0</v>
      </c>
      <c r="I251" s="24"/>
    </row>
    <row r="252" spans="1:9" ht="15" customHeight="1">
      <c r="A252" s="45"/>
      <c r="B252" s="46" t="str">
        <f t="shared" si="19"/>
        <v/>
      </c>
      <c r="C252" s="47" t="str">
        <f t="shared" si="20"/>
        <v/>
      </c>
      <c r="D252" s="48" t="str">
        <f t="shared" si="21"/>
        <v/>
      </c>
      <c r="E252" s="49" t="str">
        <f t="shared" si="22"/>
        <v/>
      </c>
      <c r="F252" s="49" t="str">
        <f t="shared" si="23"/>
        <v/>
      </c>
      <c r="G252" s="50"/>
      <c r="H252" s="49">
        <f t="shared" si="18"/>
        <v>0</v>
      </c>
      <c r="I252" s="24"/>
    </row>
    <row r="253" spans="1:9" ht="15" customHeight="1">
      <c r="A253" s="45"/>
      <c r="B253" s="46" t="str">
        <f t="shared" si="19"/>
        <v/>
      </c>
      <c r="C253" s="47" t="str">
        <f t="shared" si="20"/>
        <v/>
      </c>
      <c r="D253" s="48" t="str">
        <f t="shared" si="21"/>
        <v/>
      </c>
      <c r="E253" s="49" t="str">
        <f t="shared" si="22"/>
        <v/>
      </c>
      <c r="F253" s="49" t="str">
        <f t="shared" si="23"/>
        <v/>
      </c>
      <c r="G253" s="50"/>
      <c r="H253" s="49">
        <f t="shared" si="18"/>
        <v>0</v>
      </c>
      <c r="I253" s="24"/>
    </row>
    <row r="254" spans="1:9" ht="15" customHeight="1">
      <c r="A254" s="45"/>
      <c r="B254" s="46" t="str">
        <f t="shared" si="19"/>
        <v/>
      </c>
      <c r="C254" s="47" t="str">
        <f t="shared" si="20"/>
        <v/>
      </c>
      <c r="D254" s="48" t="str">
        <f t="shared" si="21"/>
        <v/>
      </c>
      <c r="E254" s="49" t="str">
        <f t="shared" si="22"/>
        <v/>
      </c>
      <c r="F254" s="49" t="str">
        <f t="shared" si="23"/>
        <v/>
      </c>
      <c r="G254" s="50"/>
      <c r="H254" s="49">
        <f t="shared" si="18"/>
        <v>0</v>
      </c>
      <c r="I254" s="24"/>
    </row>
    <row r="255" spans="1:9" ht="15" customHeight="1">
      <c r="A255" s="45"/>
      <c r="B255" s="46" t="str">
        <f t="shared" si="19"/>
        <v/>
      </c>
      <c r="C255" s="47" t="str">
        <f t="shared" si="20"/>
        <v/>
      </c>
      <c r="D255" s="48" t="str">
        <f t="shared" si="21"/>
        <v/>
      </c>
      <c r="E255" s="49" t="str">
        <f t="shared" si="22"/>
        <v/>
      </c>
      <c r="F255" s="49" t="str">
        <f t="shared" si="23"/>
        <v/>
      </c>
      <c r="G255" s="50"/>
      <c r="H255" s="49">
        <f t="shared" si="18"/>
        <v>0</v>
      </c>
      <c r="I255" s="24"/>
    </row>
    <row r="256" spans="1:9" ht="15" customHeight="1">
      <c r="A256" s="45"/>
      <c r="B256" s="46" t="str">
        <f t="shared" si="19"/>
        <v/>
      </c>
      <c r="C256" s="47" t="str">
        <f t="shared" si="20"/>
        <v/>
      </c>
      <c r="D256" s="48" t="str">
        <f t="shared" si="21"/>
        <v/>
      </c>
      <c r="E256" s="49" t="str">
        <f t="shared" si="22"/>
        <v/>
      </c>
      <c r="F256" s="49" t="str">
        <f t="shared" si="23"/>
        <v/>
      </c>
      <c r="G256" s="50"/>
      <c r="H256" s="49">
        <f t="shared" si="18"/>
        <v>0</v>
      </c>
      <c r="I256" s="24"/>
    </row>
    <row r="257" spans="1:9" ht="15" customHeight="1">
      <c r="A257" s="45"/>
      <c r="B257" s="46" t="str">
        <f t="shared" si="19"/>
        <v/>
      </c>
      <c r="C257" s="47" t="str">
        <f t="shared" si="20"/>
        <v/>
      </c>
      <c r="D257" s="48" t="str">
        <f t="shared" si="21"/>
        <v/>
      </c>
      <c r="E257" s="49" t="str">
        <f t="shared" si="22"/>
        <v/>
      </c>
      <c r="F257" s="49" t="str">
        <f t="shared" si="23"/>
        <v/>
      </c>
      <c r="G257" s="50"/>
      <c r="H257" s="49">
        <f t="shared" si="18"/>
        <v>0</v>
      </c>
      <c r="I257" s="24"/>
    </row>
    <row r="258" spans="1:9" ht="15" customHeight="1">
      <c r="A258" s="45"/>
      <c r="B258" s="46" t="str">
        <f t="shared" si="19"/>
        <v/>
      </c>
      <c r="C258" s="47" t="str">
        <f t="shared" si="20"/>
        <v/>
      </c>
      <c r="D258" s="48" t="str">
        <f t="shared" si="21"/>
        <v/>
      </c>
      <c r="E258" s="49" t="str">
        <f t="shared" si="22"/>
        <v/>
      </c>
      <c r="F258" s="49" t="str">
        <f t="shared" si="23"/>
        <v/>
      </c>
      <c r="G258" s="50"/>
      <c r="H258" s="49">
        <f t="shared" si="18"/>
        <v>0</v>
      </c>
      <c r="I258" s="24"/>
    </row>
    <row r="259" spans="1:9" ht="15" customHeight="1">
      <c r="A259" s="45"/>
      <c r="B259" s="46" t="str">
        <f t="shared" si="19"/>
        <v/>
      </c>
      <c r="C259" s="47" t="str">
        <f t="shared" si="20"/>
        <v/>
      </c>
      <c r="D259" s="48" t="str">
        <f t="shared" si="21"/>
        <v/>
      </c>
      <c r="E259" s="49" t="str">
        <f t="shared" si="22"/>
        <v/>
      </c>
      <c r="F259" s="49" t="str">
        <f t="shared" si="23"/>
        <v/>
      </c>
      <c r="G259" s="50"/>
      <c r="H259" s="49">
        <f t="shared" si="18"/>
        <v>0</v>
      </c>
      <c r="I259" s="24"/>
    </row>
    <row r="260" spans="1:9" ht="15" customHeight="1">
      <c r="A260" s="45"/>
      <c r="B260" s="46" t="str">
        <f t="shared" si="19"/>
        <v/>
      </c>
      <c r="C260" s="47" t="str">
        <f t="shared" si="20"/>
        <v/>
      </c>
      <c r="D260" s="48" t="str">
        <f t="shared" si="21"/>
        <v/>
      </c>
      <c r="E260" s="49" t="str">
        <f t="shared" si="22"/>
        <v/>
      </c>
      <c r="F260" s="49" t="str">
        <f t="shared" si="23"/>
        <v/>
      </c>
      <c r="G260" s="50"/>
      <c r="H260" s="49">
        <f t="shared" si="18"/>
        <v>0</v>
      </c>
      <c r="I260" s="24"/>
    </row>
    <row r="261" spans="1:9" ht="15" customHeight="1">
      <c r="A261" s="45"/>
      <c r="B261" s="46" t="str">
        <f t="shared" si="19"/>
        <v/>
      </c>
      <c r="C261" s="47" t="str">
        <f t="shared" si="20"/>
        <v/>
      </c>
      <c r="D261" s="48" t="str">
        <f t="shared" si="21"/>
        <v/>
      </c>
      <c r="E261" s="49" t="str">
        <f t="shared" si="22"/>
        <v/>
      </c>
      <c r="F261" s="49" t="str">
        <f t="shared" si="23"/>
        <v/>
      </c>
      <c r="G261" s="50"/>
      <c r="H261" s="49">
        <f t="shared" si="18"/>
        <v>0</v>
      </c>
      <c r="I261" s="24"/>
    </row>
    <row r="262" spans="1:9" ht="15" customHeight="1">
      <c r="A262" s="45"/>
      <c r="B262" s="46" t="str">
        <f t="shared" si="19"/>
        <v/>
      </c>
      <c r="C262" s="47" t="str">
        <f t="shared" si="20"/>
        <v/>
      </c>
      <c r="D262" s="48" t="str">
        <f t="shared" si="21"/>
        <v/>
      </c>
      <c r="E262" s="49" t="str">
        <f t="shared" si="22"/>
        <v/>
      </c>
      <c r="F262" s="49" t="str">
        <f t="shared" si="23"/>
        <v/>
      </c>
      <c r="G262" s="50"/>
      <c r="H262" s="49">
        <f t="shared" si="18"/>
        <v>0</v>
      </c>
      <c r="I262" s="24"/>
    </row>
    <row r="263" spans="1:9" ht="15" customHeight="1">
      <c r="A263" s="45"/>
      <c r="B263" s="46" t="str">
        <f t="shared" si="19"/>
        <v/>
      </c>
      <c r="C263" s="47" t="str">
        <f t="shared" si="20"/>
        <v/>
      </c>
      <c r="D263" s="48" t="str">
        <f t="shared" si="21"/>
        <v/>
      </c>
      <c r="E263" s="49" t="str">
        <f t="shared" si="22"/>
        <v/>
      </c>
      <c r="F263" s="49" t="str">
        <f t="shared" si="23"/>
        <v/>
      </c>
      <c r="G263" s="50"/>
      <c r="H263" s="49">
        <f t="shared" si="18"/>
        <v>0</v>
      </c>
      <c r="I263" s="24"/>
    </row>
    <row r="264" spans="1:9" ht="15" customHeight="1">
      <c r="A264" s="45"/>
      <c r="B264" s="46" t="str">
        <f t="shared" si="19"/>
        <v/>
      </c>
      <c r="C264" s="47" t="str">
        <f t="shared" si="20"/>
        <v/>
      </c>
      <c r="D264" s="48" t="str">
        <f t="shared" si="21"/>
        <v/>
      </c>
      <c r="E264" s="49" t="str">
        <f t="shared" si="22"/>
        <v/>
      </c>
      <c r="F264" s="49" t="str">
        <f t="shared" si="23"/>
        <v/>
      </c>
      <c r="G264" s="50"/>
      <c r="H264" s="49">
        <f t="shared" si="18"/>
        <v>0</v>
      </c>
      <c r="I264" s="24"/>
    </row>
    <row r="265" spans="1:9" ht="12.75" hidden="1" customHeight="1">
      <c r="A265" s="45"/>
      <c r="B265" s="46" t="str">
        <f t="shared" si="19"/>
        <v/>
      </c>
      <c r="C265" s="47" t="str">
        <f t="shared" si="20"/>
        <v/>
      </c>
      <c r="D265" s="52" t="str">
        <f t="shared" si="21"/>
        <v/>
      </c>
      <c r="E265" s="53" t="str">
        <f t="shared" si="22"/>
        <v/>
      </c>
      <c r="F265" s="53" t="str">
        <f t="shared" si="23"/>
        <v/>
      </c>
      <c r="G265" s="50"/>
      <c r="H265" s="53">
        <f t="shared" si="18"/>
        <v>0</v>
      </c>
      <c r="I265" s="24"/>
    </row>
    <row r="266" spans="1:9" ht="12.75" hidden="1" customHeight="1">
      <c r="A266" s="45"/>
      <c r="B266" s="46" t="str">
        <f t="shared" si="19"/>
        <v/>
      </c>
      <c r="C266" s="47" t="str">
        <f t="shared" si="20"/>
        <v/>
      </c>
      <c r="D266" s="52" t="str">
        <f t="shared" si="21"/>
        <v/>
      </c>
      <c r="E266" s="53" t="str">
        <f t="shared" si="22"/>
        <v/>
      </c>
      <c r="F266" s="53" t="str">
        <f t="shared" si="23"/>
        <v/>
      </c>
      <c r="G266" s="50"/>
      <c r="H266" s="53">
        <f t="shared" si="18"/>
        <v>0</v>
      </c>
      <c r="I266" s="24"/>
    </row>
    <row r="267" spans="1:9" ht="12.75" hidden="1" customHeight="1">
      <c r="A267" s="45"/>
      <c r="B267" s="46" t="str">
        <f t="shared" si="19"/>
        <v/>
      </c>
      <c r="C267" s="47" t="str">
        <f t="shared" si="20"/>
        <v/>
      </c>
      <c r="D267" s="52" t="str">
        <f t="shared" si="21"/>
        <v/>
      </c>
      <c r="E267" s="53" t="str">
        <f t="shared" si="22"/>
        <v/>
      </c>
      <c r="F267" s="53" t="str">
        <f t="shared" si="23"/>
        <v/>
      </c>
      <c r="G267" s="50"/>
      <c r="H267" s="53">
        <f t="shared" si="18"/>
        <v>0</v>
      </c>
      <c r="I267" s="24"/>
    </row>
    <row r="268" spans="1:9" ht="12.75" hidden="1" customHeight="1">
      <c r="A268" s="45"/>
      <c r="B268" s="46" t="str">
        <f t="shared" si="19"/>
        <v/>
      </c>
      <c r="C268" s="47" t="str">
        <f t="shared" si="20"/>
        <v/>
      </c>
      <c r="D268" s="52" t="str">
        <f t="shared" si="21"/>
        <v/>
      </c>
      <c r="E268" s="53" t="str">
        <f t="shared" si="22"/>
        <v/>
      </c>
      <c r="F268" s="53" t="str">
        <f t="shared" si="23"/>
        <v/>
      </c>
      <c r="G268" s="50"/>
      <c r="H268" s="53">
        <f t="shared" si="18"/>
        <v>0</v>
      </c>
      <c r="I268" s="24"/>
    </row>
    <row r="269" spans="1:9" ht="12.75" hidden="1" customHeight="1">
      <c r="A269" s="45"/>
      <c r="B269" s="46" t="str">
        <f t="shared" si="19"/>
        <v/>
      </c>
      <c r="C269" s="47" t="str">
        <f t="shared" si="20"/>
        <v/>
      </c>
      <c r="D269" s="52" t="str">
        <f t="shared" si="21"/>
        <v/>
      </c>
      <c r="E269" s="53" t="str">
        <f t="shared" si="22"/>
        <v/>
      </c>
      <c r="F269" s="53" t="str">
        <f t="shared" si="23"/>
        <v/>
      </c>
      <c r="G269" s="50"/>
      <c r="H269" s="53">
        <f t="shared" si="18"/>
        <v>0</v>
      </c>
      <c r="I269" s="24"/>
    </row>
    <row r="270" spans="1:9" ht="12.75" hidden="1" customHeight="1">
      <c r="A270" s="45"/>
      <c r="B270" s="46" t="str">
        <f t="shared" si="19"/>
        <v/>
      </c>
      <c r="C270" s="47" t="str">
        <f t="shared" si="20"/>
        <v/>
      </c>
      <c r="D270" s="52" t="str">
        <f t="shared" si="21"/>
        <v/>
      </c>
      <c r="E270" s="53" t="str">
        <f t="shared" si="22"/>
        <v/>
      </c>
      <c r="F270" s="53" t="str">
        <f t="shared" si="23"/>
        <v/>
      </c>
      <c r="G270" s="50"/>
      <c r="H270" s="53">
        <f t="shared" si="18"/>
        <v>0</v>
      </c>
      <c r="I270" s="24"/>
    </row>
    <row r="271" spans="1:9" ht="12.75" hidden="1" customHeight="1">
      <c r="A271" s="45"/>
      <c r="B271" s="46" t="str">
        <f t="shared" si="19"/>
        <v/>
      </c>
      <c r="C271" s="47" t="str">
        <f t="shared" si="20"/>
        <v/>
      </c>
      <c r="D271" s="52" t="str">
        <f t="shared" si="21"/>
        <v/>
      </c>
      <c r="E271" s="53" t="str">
        <f t="shared" si="22"/>
        <v/>
      </c>
      <c r="F271" s="53" t="str">
        <f t="shared" si="23"/>
        <v/>
      </c>
      <c r="G271" s="50"/>
      <c r="H271" s="53">
        <f t="shared" si="18"/>
        <v>0</v>
      </c>
      <c r="I271" s="24"/>
    </row>
    <row r="272" spans="1:9" ht="12.75" hidden="1" customHeight="1">
      <c r="A272" s="45"/>
      <c r="B272" s="46" t="str">
        <f t="shared" si="19"/>
        <v/>
      </c>
      <c r="C272" s="47" t="str">
        <f t="shared" si="20"/>
        <v/>
      </c>
      <c r="D272" s="52" t="str">
        <f t="shared" si="21"/>
        <v/>
      </c>
      <c r="E272" s="53" t="str">
        <f t="shared" si="22"/>
        <v/>
      </c>
      <c r="F272" s="53" t="str">
        <f t="shared" si="23"/>
        <v/>
      </c>
      <c r="G272" s="50"/>
      <c r="H272" s="53">
        <f t="shared" si="18"/>
        <v>0</v>
      </c>
      <c r="I272" s="24"/>
    </row>
    <row r="273" spans="1:9" ht="12.75" hidden="1" customHeight="1">
      <c r="A273" s="45"/>
      <c r="B273" s="46" t="str">
        <f t="shared" si="19"/>
        <v/>
      </c>
      <c r="C273" s="47" t="str">
        <f t="shared" si="20"/>
        <v/>
      </c>
      <c r="D273" s="52" t="str">
        <f t="shared" si="21"/>
        <v/>
      </c>
      <c r="E273" s="53" t="str">
        <f t="shared" si="22"/>
        <v/>
      </c>
      <c r="F273" s="53" t="str">
        <f t="shared" si="23"/>
        <v/>
      </c>
      <c r="G273" s="50"/>
      <c r="H273" s="53">
        <f t="shared" si="18"/>
        <v>0</v>
      </c>
      <c r="I273" s="24"/>
    </row>
    <row r="274" spans="1:9" ht="12.75" hidden="1" customHeight="1">
      <c r="A274" s="45"/>
      <c r="B274" s="46" t="str">
        <f t="shared" si="19"/>
        <v/>
      </c>
      <c r="C274" s="47" t="str">
        <f t="shared" si="20"/>
        <v/>
      </c>
      <c r="D274" s="52" t="str">
        <f t="shared" si="21"/>
        <v/>
      </c>
      <c r="E274" s="53" t="str">
        <f t="shared" si="22"/>
        <v/>
      </c>
      <c r="F274" s="53" t="str">
        <f t="shared" si="23"/>
        <v/>
      </c>
      <c r="G274" s="50"/>
      <c r="H274" s="53">
        <f t="shared" si="18"/>
        <v>0</v>
      </c>
      <c r="I274" s="24"/>
    </row>
    <row r="275" spans="1:9" ht="12.75" hidden="1" customHeight="1">
      <c r="A275" s="45"/>
      <c r="B275" s="46" t="str">
        <f t="shared" si="19"/>
        <v/>
      </c>
      <c r="C275" s="47" t="str">
        <f t="shared" si="20"/>
        <v/>
      </c>
      <c r="D275" s="52" t="str">
        <f t="shared" si="21"/>
        <v/>
      </c>
      <c r="E275" s="53" t="str">
        <f t="shared" si="22"/>
        <v/>
      </c>
      <c r="F275" s="53" t="str">
        <f t="shared" si="23"/>
        <v/>
      </c>
      <c r="G275" s="50"/>
      <c r="H275" s="53">
        <f t="shared" si="18"/>
        <v>0</v>
      </c>
      <c r="I275" s="24"/>
    </row>
    <row r="276" spans="1:9" ht="12.75" hidden="1" customHeight="1">
      <c r="A276" s="45"/>
      <c r="B276" s="46" t="str">
        <f t="shared" si="19"/>
        <v/>
      </c>
      <c r="C276" s="47" t="str">
        <f t="shared" si="20"/>
        <v/>
      </c>
      <c r="D276" s="52" t="str">
        <f t="shared" si="21"/>
        <v/>
      </c>
      <c r="E276" s="53" t="str">
        <f t="shared" si="22"/>
        <v/>
      </c>
      <c r="F276" s="53" t="str">
        <f t="shared" si="23"/>
        <v/>
      </c>
      <c r="G276" s="50"/>
      <c r="H276" s="53">
        <f t="shared" si="18"/>
        <v>0</v>
      </c>
      <c r="I276" s="24"/>
    </row>
    <row r="277" spans="1:9" ht="12.75" hidden="1" customHeight="1">
      <c r="A277" s="45"/>
      <c r="B277" s="46" t="str">
        <f t="shared" si="19"/>
        <v/>
      </c>
      <c r="C277" s="47" t="str">
        <f t="shared" si="20"/>
        <v/>
      </c>
      <c r="D277" s="52" t="str">
        <f t="shared" si="21"/>
        <v/>
      </c>
      <c r="E277" s="53" t="str">
        <f t="shared" si="22"/>
        <v/>
      </c>
      <c r="F277" s="53" t="str">
        <f t="shared" si="23"/>
        <v/>
      </c>
      <c r="G277" s="50"/>
      <c r="H277" s="53">
        <f t="shared" si="18"/>
        <v>0</v>
      </c>
      <c r="I277" s="24"/>
    </row>
    <row r="278" spans="1:9" ht="12.75" hidden="1" customHeight="1">
      <c r="A278" s="45"/>
      <c r="B278" s="46" t="str">
        <f t="shared" si="19"/>
        <v/>
      </c>
      <c r="C278" s="47" t="str">
        <f t="shared" si="20"/>
        <v/>
      </c>
      <c r="D278" s="52" t="str">
        <f t="shared" si="21"/>
        <v/>
      </c>
      <c r="E278" s="53" t="str">
        <f t="shared" si="22"/>
        <v/>
      </c>
      <c r="F278" s="53" t="str">
        <f t="shared" si="23"/>
        <v/>
      </c>
      <c r="G278" s="50"/>
      <c r="H278" s="53">
        <f t="shared" si="18"/>
        <v>0</v>
      </c>
      <c r="I278" s="24"/>
    </row>
    <row r="279" spans="1:9" ht="12.75" hidden="1" customHeight="1">
      <c r="A279" s="45"/>
      <c r="B279" s="46" t="str">
        <f t="shared" si="19"/>
        <v/>
      </c>
      <c r="C279" s="47" t="str">
        <f t="shared" si="20"/>
        <v/>
      </c>
      <c r="D279" s="52" t="str">
        <f t="shared" si="21"/>
        <v/>
      </c>
      <c r="E279" s="53" t="str">
        <f t="shared" si="22"/>
        <v/>
      </c>
      <c r="F279" s="53" t="str">
        <f t="shared" si="23"/>
        <v/>
      </c>
      <c r="G279" s="50"/>
      <c r="H279" s="53">
        <f t="shared" si="18"/>
        <v>0</v>
      </c>
      <c r="I279" s="24"/>
    </row>
    <row r="280" spans="1:9" ht="12.75" hidden="1" customHeight="1">
      <c r="A280" s="45"/>
      <c r="B280" s="46" t="str">
        <f t="shared" si="19"/>
        <v/>
      </c>
      <c r="C280" s="47" t="str">
        <f t="shared" si="20"/>
        <v/>
      </c>
      <c r="D280" s="52" t="str">
        <f t="shared" si="21"/>
        <v/>
      </c>
      <c r="E280" s="53" t="str">
        <f t="shared" si="22"/>
        <v/>
      </c>
      <c r="F280" s="53" t="str">
        <f t="shared" si="23"/>
        <v/>
      </c>
      <c r="G280" s="50"/>
      <c r="H280" s="53">
        <f t="shared" si="18"/>
        <v>0</v>
      </c>
      <c r="I280" s="24"/>
    </row>
    <row r="281" spans="1:9" ht="12.75" hidden="1" customHeight="1">
      <c r="A281" s="45"/>
      <c r="B281" s="46" t="str">
        <f t="shared" si="19"/>
        <v/>
      </c>
      <c r="C281" s="47" t="str">
        <f t="shared" si="20"/>
        <v/>
      </c>
      <c r="D281" s="52" t="str">
        <f t="shared" si="21"/>
        <v/>
      </c>
      <c r="E281" s="53" t="str">
        <f t="shared" si="22"/>
        <v/>
      </c>
      <c r="F281" s="53" t="str">
        <f t="shared" si="23"/>
        <v/>
      </c>
      <c r="G281" s="50"/>
      <c r="H281" s="53">
        <f t="shared" ref="H281:H344" si="24">IF(B281="",0,ROUND(H280-E281-G281,2))</f>
        <v>0</v>
      </c>
      <c r="I281" s="24"/>
    </row>
    <row r="282" spans="1:9" ht="12.75" hidden="1" customHeight="1">
      <c r="A282" s="45"/>
      <c r="B282" s="46" t="str">
        <f t="shared" ref="B282:B345" si="25">IF(B281&lt;$D$16,IF(H281&gt;0,B281+1,""),"")</f>
        <v/>
      </c>
      <c r="C282" s="47" t="str">
        <f t="shared" ref="C282:C345" si="26">IF(B282="","",IF(B282&lt;=$D$16,IF(payments_per_year=26,DATE(YEAR(start_date),MONTH(start_date),DAY(start_date)+14*B282),IF(payments_per_year=52,DATE(YEAR(start_date),MONTH(start_date),DAY(start_date)+7*B282),DATE(YEAR(start_date),MONTH(start_date)+B282*12/$D$11,DAY(start_date)))),""))</f>
        <v/>
      </c>
      <c r="D282" s="52" t="str">
        <f t="shared" ref="D282:D345" si="27">IF(C282="","",IF($D$15+F282&gt;H281,ROUND(H281+F282,2),$D$15))</f>
        <v/>
      </c>
      <c r="E282" s="53" t="str">
        <f t="shared" ref="E282:E345" si="28">IF(C282="","",D282-F282)</f>
        <v/>
      </c>
      <c r="F282" s="53" t="str">
        <f t="shared" ref="F282:F345" si="29">IF(C282="","",ROUND(H281*$D$9/payments_per_year,2))</f>
        <v/>
      </c>
      <c r="G282" s="50"/>
      <c r="H282" s="53">
        <f t="shared" si="24"/>
        <v>0</v>
      </c>
      <c r="I282" s="24"/>
    </row>
    <row r="283" spans="1:9" ht="12.75" hidden="1" customHeight="1">
      <c r="A283" s="45"/>
      <c r="B283" s="46" t="str">
        <f t="shared" si="25"/>
        <v/>
      </c>
      <c r="C283" s="47" t="str">
        <f t="shared" si="26"/>
        <v/>
      </c>
      <c r="D283" s="52" t="str">
        <f t="shared" si="27"/>
        <v/>
      </c>
      <c r="E283" s="53" t="str">
        <f t="shared" si="28"/>
        <v/>
      </c>
      <c r="F283" s="53" t="str">
        <f t="shared" si="29"/>
        <v/>
      </c>
      <c r="G283" s="50"/>
      <c r="H283" s="53">
        <f t="shared" si="24"/>
        <v>0</v>
      </c>
      <c r="I283" s="24"/>
    </row>
    <row r="284" spans="1:9" ht="12.75" hidden="1" customHeight="1">
      <c r="A284" s="45"/>
      <c r="B284" s="46" t="str">
        <f t="shared" si="25"/>
        <v/>
      </c>
      <c r="C284" s="47" t="str">
        <f t="shared" si="26"/>
        <v/>
      </c>
      <c r="D284" s="52" t="str">
        <f t="shared" si="27"/>
        <v/>
      </c>
      <c r="E284" s="53" t="str">
        <f t="shared" si="28"/>
        <v/>
      </c>
      <c r="F284" s="53" t="str">
        <f t="shared" si="29"/>
        <v/>
      </c>
      <c r="G284" s="50"/>
      <c r="H284" s="53">
        <f t="shared" si="24"/>
        <v>0</v>
      </c>
      <c r="I284" s="24"/>
    </row>
    <row r="285" spans="1:9" ht="12.75" hidden="1" customHeight="1">
      <c r="A285" s="45"/>
      <c r="B285" s="46" t="str">
        <f t="shared" si="25"/>
        <v/>
      </c>
      <c r="C285" s="47" t="str">
        <f t="shared" si="26"/>
        <v/>
      </c>
      <c r="D285" s="52" t="str">
        <f t="shared" si="27"/>
        <v/>
      </c>
      <c r="E285" s="53" t="str">
        <f t="shared" si="28"/>
        <v/>
      </c>
      <c r="F285" s="53" t="str">
        <f t="shared" si="29"/>
        <v/>
      </c>
      <c r="G285" s="50"/>
      <c r="H285" s="53">
        <f t="shared" si="24"/>
        <v>0</v>
      </c>
      <c r="I285" s="24"/>
    </row>
    <row r="286" spans="1:9" ht="12.75" hidden="1" customHeight="1">
      <c r="A286" s="45"/>
      <c r="B286" s="46" t="str">
        <f t="shared" si="25"/>
        <v/>
      </c>
      <c r="C286" s="47" t="str">
        <f t="shared" si="26"/>
        <v/>
      </c>
      <c r="D286" s="52" t="str">
        <f t="shared" si="27"/>
        <v/>
      </c>
      <c r="E286" s="53" t="str">
        <f t="shared" si="28"/>
        <v/>
      </c>
      <c r="F286" s="53" t="str">
        <f t="shared" si="29"/>
        <v/>
      </c>
      <c r="G286" s="50"/>
      <c r="H286" s="53">
        <f t="shared" si="24"/>
        <v>0</v>
      </c>
      <c r="I286" s="24"/>
    </row>
    <row r="287" spans="1:9" ht="12.75" hidden="1" customHeight="1">
      <c r="A287" s="45"/>
      <c r="B287" s="46" t="str">
        <f t="shared" si="25"/>
        <v/>
      </c>
      <c r="C287" s="47" t="str">
        <f t="shared" si="26"/>
        <v/>
      </c>
      <c r="D287" s="52" t="str">
        <f t="shared" si="27"/>
        <v/>
      </c>
      <c r="E287" s="53" t="str">
        <f t="shared" si="28"/>
        <v/>
      </c>
      <c r="F287" s="53" t="str">
        <f t="shared" si="29"/>
        <v/>
      </c>
      <c r="G287" s="50"/>
      <c r="H287" s="53">
        <f t="shared" si="24"/>
        <v>0</v>
      </c>
      <c r="I287" s="24"/>
    </row>
    <row r="288" spans="1:9" ht="12.75" hidden="1" customHeight="1">
      <c r="A288" s="45"/>
      <c r="B288" s="46" t="str">
        <f t="shared" si="25"/>
        <v/>
      </c>
      <c r="C288" s="47" t="str">
        <f t="shared" si="26"/>
        <v/>
      </c>
      <c r="D288" s="52" t="str">
        <f t="shared" si="27"/>
        <v/>
      </c>
      <c r="E288" s="53" t="str">
        <f t="shared" si="28"/>
        <v/>
      </c>
      <c r="F288" s="53" t="str">
        <f t="shared" si="29"/>
        <v/>
      </c>
      <c r="G288" s="50"/>
      <c r="H288" s="53">
        <f t="shared" si="24"/>
        <v>0</v>
      </c>
      <c r="I288" s="24"/>
    </row>
    <row r="289" spans="1:9" ht="12.75" hidden="1" customHeight="1">
      <c r="A289" s="45"/>
      <c r="B289" s="46" t="str">
        <f t="shared" si="25"/>
        <v/>
      </c>
      <c r="C289" s="47" t="str">
        <f t="shared" si="26"/>
        <v/>
      </c>
      <c r="D289" s="52" t="str">
        <f t="shared" si="27"/>
        <v/>
      </c>
      <c r="E289" s="53" t="str">
        <f t="shared" si="28"/>
        <v/>
      </c>
      <c r="F289" s="53" t="str">
        <f t="shared" si="29"/>
        <v/>
      </c>
      <c r="G289" s="50"/>
      <c r="H289" s="53">
        <f t="shared" si="24"/>
        <v>0</v>
      </c>
      <c r="I289" s="24"/>
    </row>
    <row r="290" spans="1:9" ht="12.75" hidden="1" customHeight="1">
      <c r="A290" s="45"/>
      <c r="B290" s="46" t="str">
        <f t="shared" si="25"/>
        <v/>
      </c>
      <c r="C290" s="47" t="str">
        <f t="shared" si="26"/>
        <v/>
      </c>
      <c r="D290" s="52" t="str">
        <f t="shared" si="27"/>
        <v/>
      </c>
      <c r="E290" s="53" t="str">
        <f t="shared" si="28"/>
        <v/>
      </c>
      <c r="F290" s="53" t="str">
        <f t="shared" si="29"/>
        <v/>
      </c>
      <c r="G290" s="50"/>
      <c r="H290" s="53">
        <f t="shared" si="24"/>
        <v>0</v>
      </c>
      <c r="I290" s="24"/>
    </row>
    <row r="291" spans="1:9" ht="12.75" hidden="1" customHeight="1">
      <c r="A291" s="45"/>
      <c r="B291" s="46" t="str">
        <f t="shared" si="25"/>
        <v/>
      </c>
      <c r="C291" s="47" t="str">
        <f t="shared" si="26"/>
        <v/>
      </c>
      <c r="D291" s="52" t="str">
        <f t="shared" si="27"/>
        <v/>
      </c>
      <c r="E291" s="53" t="str">
        <f t="shared" si="28"/>
        <v/>
      </c>
      <c r="F291" s="53" t="str">
        <f t="shared" si="29"/>
        <v/>
      </c>
      <c r="G291" s="50"/>
      <c r="H291" s="53">
        <f t="shared" si="24"/>
        <v>0</v>
      </c>
      <c r="I291" s="24"/>
    </row>
    <row r="292" spans="1:9" ht="12.75" hidden="1" customHeight="1">
      <c r="A292" s="45"/>
      <c r="B292" s="46" t="str">
        <f t="shared" si="25"/>
        <v/>
      </c>
      <c r="C292" s="47" t="str">
        <f t="shared" si="26"/>
        <v/>
      </c>
      <c r="D292" s="52" t="str">
        <f t="shared" si="27"/>
        <v/>
      </c>
      <c r="E292" s="53" t="str">
        <f t="shared" si="28"/>
        <v/>
      </c>
      <c r="F292" s="53" t="str">
        <f t="shared" si="29"/>
        <v/>
      </c>
      <c r="G292" s="50"/>
      <c r="H292" s="53">
        <f t="shared" si="24"/>
        <v>0</v>
      </c>
      <c r="I292" s="24"/>
    </row>
    <row r="293" spans="1:9" ht="12.75" hidden="1" customHeight="1">
      <c r="A293" s="45"/>
      <c r="B293" s="46" t="str">
        <f t="shared" si="25"/>
        <v/>
      </c>
      <c r="C293" s="47" t="str">
        <f t="shared" si="26"/>
        <v/>
      </c>
      <c r="D293" s="52" t="str">
        <f t="shared" si="27"/>
        <v/>
      </c>
      <c r="E293" s="53" t="str">
        <f t="shared" si="28"/>
        <v/>
      </c>
      <c r="F293" s="53" t="str">
        <f t="shared" si="29"/>
        <v/>
      </c>
      <c r="G293" s="50"/>
      <c r="H293" s="53">
        <f t="shared" si="24"/>
        <v>0</v>
      </c>
      <c r="I293" s="24"/>
    </row>
    <row r="294" spans="1:9" ht="12.75" hidden="1" customHeight="1">
      <c r="A294" s="45"/>
      <c r="B294" s="46" t="str">
        <f t="shared" si="25"/>
        <v/>
      </c>
      <c r="C294" s="47" t="str">
        <f t="shared" si="26"/>
        <v/>
      </c>
      <c r="D294" s="52" t="str">
        <f t="shared" si="27"/>
        <v/>
      </c>
      <c r="E294" s="53" t="str">
        <f t="shared" si="28"/>
        <v/>
      </c>
      <c r="F294" s="53" t="str">
        <f t="shared" si="29"/>
        <v/>
      </c>
      <c r="G294" s="50"/>
      <c r="H294" s="53">
        <f t="shared" si="24"/>
        <v>0</v>
      </c>
      <c r="I294" s="24"/>
    </row>
    <row r="295" spans="1:9" ht="12.75" hidden="1" customHeight="1">
      <c r="A295" s="45"/>
      <c r="B295" s="46" t="str">
        <f t="shared" si="25"/>
        <v/>
      </c>
      <c r="C295" s="47" t="str">
        <f t="shared" si="26"/>
        <v/>
      </c>
      <c r="D295" s="52" t="str">
        <f t="shared" si="27"/>
        <v/>
      </c>
      <c r="E295" s="53" t="str">
        <f t="shared" si="28"/>
        <v/>
      </c>
      <c r="F295" s="53" t="str">
        <f t="shared" si="29"/>
        <v/>
      </c>
      <c r="G295" s="50"/>
      <c r="H295" s="53">
        <f t="shared" si="24"/>
        <v>0</v>
      </c>
      <c r="I295" s="24"/>
    </row>
    <row r="296" spans="1:9" ht="12.75" hidden="1" customHeight="1">
      <c r="A296" s="45"/>
      <c r="B296" s="46" t="str">
        <f t="shared" si="25"/>
        <v/>
      </c>
      <c r="C296" s="47" t="str">
        <f t="shared" si="26"/>
        <v/>
      </c>
      <c r="D296" s="52" t="str">
        <f t="shared" si="27"/>
        <v/>
      </c>
      <c r="E296" s="53" t="str">
        <f t="shared" si="28"/>
        <v/>
      </c>
      <c r="F296" s="53" t="str">
        <f t="shared" si="29"/>
        <v/>
      </c>
      <c r="G296" s="50"/>
      <c r="H296" s="53">
        <f t="shared" si="24"/>
        <v>0</v>
      </c>
      <c r="I296" s="24"/>
    </row>
    <row r="297" spans="1:9" ht="12.75" hidden="1" customHeight="1">
      <c r="A297" s="45"/>
      <c r="B297" s="46" t="str">
        <f t="shared" si="25"/>
        <v/>
      </c>
      <c r="C297" s="47" t="str">
        <f t="shared" si="26"/>
        <v/>
      </c>
      <c r="D297" s="52" t="str">
        <f t="shared" si="27"/>
        <v/>
      </c>
      <c r="E297" s="53" t="str">
        <f t="shared" si="28"/>
        <v/>
      </c>
      <c r="F297" s="53" t="str">
        <f t="shared" si="29"/>
        <v/>
      </c>
      <c r="G297" s="50"/>
      <c r="H297" s="53">
        <f t="shared" si="24"/>
        <v>0</v>
      </c>
      <c r="I297" s="24"/>
    </row>
    <row r="298" spans="1:9" ht="12.75" hidden="1" customHeight="1">
      <c r="A298" s="45"/>
      <c r="B298" s="46" t="str">
        <f t="shared" si="25"/>
        <v/>
      </c>
      <c r="C298" s="47" t="str">
        <f t="shared" si="26"/>
        <v/>
      </c>
      <c r="D298" s="52" t="str">
        <f t="shared" si="27"/>
        <v/>
      </c>
      <c r="E298" s="53" t="str">
        <f t="shared" si="28"/>
        <v/>
      </c>
      <c r="F298" s="53" t="str">
        <f t="shared" si="29"/>
        <v/>
      </c>
      <c r="G298" s="50"/>
      <c r="H298" s="53">
        <f t="shared" si="24"/>
        <v>0</v>
      </c>
      <c r="I298" s="24"/>
    </row>
    <row r="299" spans="1:9" ht="12.75" hidden="1" customHeight="1">
      <c r="A299" s="45"/>
      <c r="B299" s="46" t="str">
        <f t="shared" si="25"/>
        <v/>
      </c>
      <c r="C299" s="47" t="str">
        <f t="shared" si="26"/>
        <v/>
      </c>
      <c r="D299" s="52" t="str">
        <f t="shared" si="27"/>
        <v/>
      </c>
      <c r="E299" s="53" t="str">
        <f t="shared" si="28"/>
        <v/>
      </c>
      <c r="F299" s="53" t="str">
        <f t="shared" si="29"/>
        <v/>
      </c>
      <c r="G299" s="50"/>
      <c r="H299" s="53">
        <f t="shared" si="24"/>
        <v>0</v>
      </c>
      <c r="I299" s="24"/>
    </row>
    <row r="300" spans="1:9" ht="12.75" hidden="1" customHeight="1">
      <c r="A300" s="45"/>
      <c r="B300" s="46" t="str">
        <f t="shared" si="25"/>
        <v/>
      </c>
      <c r="C300" s="47" t="str">
        <f t="shared" si="26"/>
        <v/>
      </c>
      <c r="D300" s="52" t="str">
        <f t="shared" si="27"/>
        <v/>
      </c>
      <c r="E300" s="53" t="str">
        <f t="shared" si="28"/>
        <v/>
      </c>
      <c r="F300" s="53" t="str">
        <f t="shared" si="29"/>
        <v/>
      </c>
      <c r="G300" s="50"/>
      <c r="H300" s="53">
        <f t="shared" si="24"/>
        <v>0</v>
      </c>
      <c r="I300" s="24"/>
    </row>
    <row r="301" spans="1:9" ht="12.75" hidden="1" customHeight="1">
      <c r="A301" s="45"/>
      <c r="B301" s="46" t="str">
        <f t="shared" si="25"/>
        <v/>
      </c>
      <c r="C301" s="47" t="str">
        <f t="shared" si="26"/>
        <v/>
      </c>
      <c r="D301" s="52" t="str">
        <f t="shared" si="27"/>
        <v/>
      </c>
      <c r="E301" s="53" t="str">
        <f t="shared" si="28"/>
        <v/>
      </c>
      <c r="F301" s="53" t="str">
        <f t="shared" si="29"/>
        <v/>
      </c>
      <c r="G301" s="50"/>
      <c r="H301" s="53">
        <f t="shared" si="24"/>
        <v>0</v>
      </c>
      <c r="I301" s="24"/>
    </row>
    <row r="302" spans="1:9" ht="12.75" hidden="1" customHeight="1">
      <c r="A302" s="45"/>
      <c r="B302" s="46" t="str">
        <f t="shared" si="25"/>
        <v/>
      </c>
      <c r="C302" s="47" t="str">
        <f t="shared" si="26"/>
        <v/>
      </c>
      <c r="D302" s="52" t="str">
        <f t="shared" si="27"/>
        <v/>
      </c>
      <c r="E302" s="53" t="str">
        <f t="shared" si="28"/>
        <v/>
      </c>
      <c r="F302" s="53" t="str">
        <f t="shared" si="29"/>
        <v/>
      </c>
      <c r="G302" s="50"/>
      <c r="H302" s="53">
        <f t="shared" si="24"/>
        <v>0</v>
      </c>
      <c r="I302" s="24"/>
    </row>
    <row r="303" spans="1:9" ht="12.75" hidden="1" customHeight="1">
      <c r="A303" s="45"/>
      <c r="B303" s="46" t="str">
        <f t="shared" si="25"/>
        <v/>
      </c>
      <c r="C303" s="47" t="str">
        <f t="shared" si="26"/>
        <v/>
      </c>
      <c r="D303" s="52" t="str">
        <f t="shared" si="27"/>
        <v/>
      </c>
      <c r="E303" s="53" t="str">
        <f t="shared" si="28"/>
        <v/>
      </c>
      <c r="F303" s="53" t="str">
        <f t="shared" si="29"/>
        <v/>
      </c>
      <c r="G303" s="50"/>
      <c r="H303" s="53">
        <f t="shared" si="24"/>
        <v>0</v>
      </c>
      <c r="I303" s="24"/>
    </row>
    <row r="304" spans="1:9" ht="12.75" hidden="1" customHeight="1">
      <c r="A304" s="45"/>
      <c r="B304" s="46" t="str">
        <f t="shared" si="25"/>
        <v/>
      </c>
      <c r="C304" s="47" t="str">
        <f t="shared" si="26"/>
        <v/>
      </c>
      <c r="D304" s="52" t="str">
        <f t="shared" si="27"/>
        <v/>
      </c>
      <c r="E304" s="53" t="str">
        <f t="shared" si="28"/>
        <v/>
      </c>
      <c r="F304" s="53" t="str">
        <f t="shared" si="29"/>
        <v/>
      </c>
      <c r="G304" s="50"/>
      <c r="H304" s="53">
        <f t="shared" si="24"/>
        <v>0</v>
      </c>
      <c r="I304" s="24"/>
    </row>
    <row r="305" spans="1:9" ht="12.75" hidden="1" customHeight="1">
      <c r="A305" s="45"/>
      <c r="B305" s="46" t="str">
        <f t="shared" si="25"/>
        <v/>
      </c>
      <c r="C305" s="47" t="str">
        <f t="shared" si="26"/>
        <v/>
      </c>
      <c r="D305" s="52" t="str">
        <f t="shared" si="27"/>
        <v/>
      </c>
      <c r="E305" s="53" t="str">
        <f t="shared" si="28"/>
        <v/>
      </c>
      <c r="F305" s="53" t="str">
        <f t="shared" si="29"/>
        <v/>
      </c>
      <c r="G305" s="50"/>
      <c r="H305" s="53">
        <f t="shared" si="24"/>
        <v>0</v>
      </c>
      <c r="I305" s="24"/>
    </row>
    <row r="306" spans="1:9" ht="12.75" hidden="1" customHeight="1">
      <c r="A306" s="45"/>
      <c r="B306" s="46" t="str">
        <f t="shared" si="25"/>
        <v/>
      </c>
      <c r="C306" s="47" t="str">
        <f t="shared" si="26"/>
        <v/>
      </c>
      <c r="D306" s="52" t="str">
        <f t="shared" si="27"/>
        <v/>
      </c>
      <c r="E306" s="53" t="str">
        <f t="shared" si="28"/>
        <v/>
      </c>
      <c r="F306" s="53" t="str">
        <f t="shared" si="29"/>
        <v/>
      </c>
      <c r="G306" s="50"/>
      <c r="H306" s="53">
        <f t="shared" si="24"/>
        <v>0</v>
      </c>
      <c r="I306" s="24"/>
    </row>
    <row r="307" spans="1:9" ht="12.75" hidden="1" customHeight="1">
      <c r="A307" s="45"/>
      <c r="B307" s="46" t="str">
        <f t="shared" si="25"/>
        <v/>
      </c>
      <c r="C307" s="47" t="str">
        <f t="shared" si="26"/>
        <v/>
      </c>
      <c r="D307" s="52" t="str">
        <f t="shared" si="27"/>
        <v/>
      </c>
      <c r="E307" s="53" t="str">
        <f t="shared" si="28"/>
        <v/>
      </c>
      <c r="F307" s="53" t="str">
        <f t="shared" si="29"/>
        <v/>
      </c>
      <c r="G307" s="50"/>
      <c r="H307" s="53">
        <f t="shared" si="24"/>
        <v>0</v>
      </c>
      <c r="I307" s="24"/>
    </row>
    <row r="308" spans="1:9" ht="12.75" hidden="1" customHeight="1">
      <c r="A308" s="45"/>
      <c r="B308" s="46" t="str">
        <f t="shared" si="25"/>
        <v/>
      </c>
      <c r="C308" s="47" t="str">
        <f t="shared" si="26"/>
        <v/>
      </c>
      <c r="D308" s="52" t="str">
        <f t="shared" si="27"/>
        <v/>
      </c>
      <c r="E308" s="53" t="str">
        <f t="shared" si="28"/>
        <v/>
      </c>
      <c r="F308" s="53" t="str">
        <f t="shared" si="29"/>
        <v/>
      </c>
      <c r="G308" s="50"/>
      <c r="H308" s="53">
        <f t="shared" si="24"/>
        <v>0</v>
      </c>
      <c r="I308" s="24"/>
    </row>
    <row r="309" spans="1:9" ht="12.75" hidden="1" customHeight="1">
      <c r="A309" s="45"/>
      <c r="B309" s="46" t="str">
        <f t="shared" si="25"/>
        <v/>
      </c>
      <c r="C309" s="47" t="str">
        <f t="shared" si="26"/>
        <v/>
      </c>
      <c r="D309" s="52" t="str">
        <f t="shared" si="27"/>
        <v/>
      </c>
      <c r="E309" s="53" t="str">
        <f t="shared" si="28"/>
        <v/>
      </c>
      <c r="F309" s="53" t="str">
        <f t="shared" si="29"/>
        <v/>
      </c>
      <c r="G309" s="50"/>
      <c r="H309" s="53">
        <f t="shared" si="24"/>
        <v>0</v>
      </c>
      <c r="I309" s="24"/>
    </row>
    <row r="310" spans="1:9" ht="12.75" hidden="1" customHeight="1">
      <c r="A310" s="45"/>
      <c r="B310" s="46" t="str">
        <f t="shared" si="25"/>
        <v/>
      </c>
      <c r="C310" s="47" t="str">
        <f t="shared" si="26"/>
        <v/>
      </c>
      <c r="D310" s="52" t="str">
        <f t="shared" si="27"/>
        <v/>
      </c>
      <c r="E310" s="53" t="str">
        <f t="shared" si="28"/>
        <v/>
      </c>
      <c r="F310" s="53" t="str">
        <f t="shared" si="29"/>
        <v/>
      </c>
      <c r="G310" s="50"/>
      <c r="H310" s="53">
        <f t="shared" si="24"/>
        <v>0</v>
      </c>
      <c r="I310" s="24"/>
    </row>
    <row r="311" spans="1:9" ht="12.75" hidden="1" customHeight="1">
      <c r="A311" s="45"/>
      <c r="B311" s="46" t="str">
        <f t="shared" si="25"/>
        <v/>
      </c>
      <c r="C311" s="47" t="str">
        <f t="shared" si="26"/>
        <v/>
      </c>
      <c r="D311" s="52" t="str">
        <f t="shared" si="27"/>
        <v/>
      </c>
      <c r="E311" s="53" t="str">
        <f t="shared" si="28"/>
        <v/>
      </c>
      <c r="F311" s="53" t="str">
        <f t="shared" si="29"/>
        <v/>
      </c>
      <c r="G311" s="50"/>
      <c r="H311" s="53">
        <f t="shared" si="24"/>
        <v>0</v>
      </c>
      <c r="I311" s="24"/>
    </row>
    <row r="312" spans="1:9" ht="12.75" hidden="1" customHeight="1">
      <c r="A312" s="45"/>
      <c r="B312" s="46" t="str">
        <f t="shared" si="25"/>
        <v/>
      </c>
      <c r="C312" s="47" t="str">
        <f t="shared" si="26"/>
        <v/>
      </c>
      <c r="D312" s="52" t="str">
        <f t="shared" si="27"/>
        <v/>
      </c>
      <c r="E312" s="53" t="str">
        <f t="shared" si="28"/>
        <v/>
      </c>
      <c r="F312" s="53" t="str">
        <f t="shared" si="29"/>
        <v/>
      </c>
      <c r="G312" s="50"/>
      <c r="H312" s="53">
        <f t="shared" si="24"/>
        <v>0</v>
      </c>
      <c r="I312" s="24"/>
    </row>
    <row r="313" spans="1:9" ht="12.75" hidden="1" customHeight="1">
      <c r="A313" s="45"/>
      <c r="B313" s="46" t="str">
        <f t="shared" si="25"/>
        <v/>
      </c>
      <c r="C313" s="47" t="str">
        <f t="shared" si="26"/>
        <v/>
      </c>
      <c r="D313" s="52" t="str">
        <f t="shared" si="27"/>
        <v/>
      </c>
      <c r="E313" s="53" t="str">
        <f t="shared" si="28"/>
        <v/>
      </c>
      <c r="F313" s="53" t="str">
        <f t="shared" si="29"/>
        <v/>
      </c>
      <c r="G313" s="50"/>
      <c r="H313" s="53">
        <f t="shared" si="24"/>
        <v>0</v>
      </c>
      <c r="I313" s="24"/>
    </row>
    <row r="314" spans="1:9" ht="12.75" hidden="1" customHeight="1">
      <c r="A314" s="45"/>
      <c r="B314" s="46" t="str">
        <f t="shared" si="25"/>
        <v/>
      </c>
      <c r="C314" s="47" t="str">
        <f t="shared" si="26"/>
        <v/>
      </c>
      <c r="D314" s="52" t="str">
        <f t="shared" si="27"/>
        <v/>
      </c>
      <c r="E314" s="53" t="str">
        <f t="shared" si="28"/>
        <v/>
      </c>
      <c r="F314" s="53" t="str">
        <f t="shared" si="29"/>
        <v/>
      </c>
      <c r="G314" s="50"/>
      <c r="H314" s="53">
        <f t="shared" si="24"/>
        <v>0</v>
      </c>
      <c r="I314" s="24"/>
    </row>
    <row r="315" spans="1:9" ht="12.75" hidden="1" customHeight="1">
      <c r="A315" s="45"/>
      <c r="B315" s="46" t="str">
        <f t="shared" si="25"/>
        <v/>
      </c>
      <c r="C315" s="47" t="str">
        <f t="shared" si="26"/>
        <v/>
      </c>
      <c r="D315" s="52" t="str">
        <f t="shared" si="27"/>
        <v/>
      </c>
      <c r="E315" s="53" t="str">
        <f t="shared" si="28"/>
        <v/>
      </c>
      <c r="F315" s="53" t="str">
        <f t="shared" si="29"/>
        <v/>
      </c>
      <c r="G315" s="50"/>
      <c r="H315" s="53">
        <f t="shared" si="24"/>
        <v>0</v>
      </c>
      <c r="I315" s="24"/>
    </row>
    <row r="316" spans="1:9" ht="12.75" hidden="1" customHeight="1">
      <c r="A316" s="45"/>
      <c r="B316" s="46" t="str">
        <f t="shared" si="25"/>
        <v/>
      </c>
      <c r="C316" s="47" t="str">
        <f t="shared" si="26"/>
        <v/>
      </c>
      <c r="D316" s="52" t="str">
        <f t="shared" si="27"/>
        <v/>
      </c>
      <c r="E316" s="53" t="str">
        <f t="shared" si="28"/>
        <v/>
      </c>
      <c r="F316" s="53" t="str">
        <f t="shared" si="29"/>
        <v/>
      </c>
      <c r="G316" s="50"/>
      <c r="H316" s="53">
        <f t="shared" si="24"/>
        <v>0</v>
      </c>
      <c r="I316" s="24"/>
    </row>
    <row r="317" spans="1:9" ht="12.75" hidden="1" customHeight="1">
      <c r="A317" s="45"/>
      <c r="B317" s="46" t="str">
        <f t="shared" si="25"/>
        <v/>
      </c>
      <c r="C317" s="47" t="str">
        <f t="shared" si="26"/>
        <v/>
      </c>
      <c r="D317" s="52" t="str">
        <f t="shared" si="27"/>
        <v/>
      </c>
      <c r="E317" s="53" t="str">
        <f t="shared" si="28"/>
        <v/>
      </c>
      <c r="F317" s="53" t="str">
        <f t="shared" si="29"/>
        <v/>
      </c>
      <c r="G317" s="50"/>
      <c r="H317" s="53">
        <f t="shared" si="24"/>
        <v>0</v>
      </c>
      <c r="I317" s="24"/>
    </row>
    <row r="318" spans="1:9" ht="12.75" hidden="1" customHeight="1">
      <c r="A318" s="45"/>
      <c r="B318" s="46" t="str">
        <f t="shared" si="25"/>
        <v/>
      </c>
      <c r="C318" s="47" t="str">
        <f t="shared" si="26"/>
        <v/>
      </c>
      <c r="D318" s="52" t="str">
        <f t="shared" si="27"/>
        <v/>
      </c>
      <c r="E318" s="53" t="str">
        <f t="shared" si="28"/>
        <v/>
      </c>
      <c r="F318" s="53" t="str">
        <f t="shared" si="29"/>
        <v/>
      </c>
      <c r="G318" s="50"/>
      <c r="H318" s="53">
        <f t="shared" si="24"/>
        <v>0</v>
      </c>
      <c r="I318" s="24"/>
    </row>
    <row r="319" spans="1:9" ht="12.75" hidden="1" customHeight="1">
      <c r="A319" s="45"/>
      <c r="B319" s="46" t="str">
        <f t="shared" si="25"/>
        <v/>
      </c>
      <c r="C319" s="47" t="str">
        <f t="shared" si="26"/>
        <v/>
      </c>
      <c r="D319" s="52" t="str">
        <f t="shared" si="27"/>
        <v/>
      </c>
      <c r="E319" s="53" t="str">
        <f t="shared" si="28"/>
        <v/>
      </c>
      <c r="F319" s="53" t="str">
        <f t="shared" si="29"/>
        <v/>
      </c>
      <c r="G319" s="50"/>
      <c r="H319" s="53">
        <f t="shared" si="24"/>
        <v>0</v>
      </c>
      <c r="I319" s="24"/>
    </row>
    <row r="320" spans="1:9" ht="12.75" hidden="1" customHeight="1">
      <c r="A320" s="45"/>
      <c r="B320" s="46" t="str">
        <f t="shared" si="25"/>
        <v/>
      </c>
      <c r="C320" s="47" t="str">
        <f t="shared" si="26"/>
        <v/>
      </c>
      <c r="D320" s="52" t="str">
        <f t="shared" si="27"/>
        <v/>
      </c>
      <c r="E320" s="53" t="str">
        <f t="shared" si="28"/>
        <v/>
      </c>
      <c r="F320" s="53" t="str">
        <f t="shared" si="29"/>
        <v/>
      </c>
      <c r="G320" s="50"/>
      <c r="H320" s="53">
        <f t="shared" si="24"/>
        <v>0</v>
      </c>
      <c r="I320" s="24"/>
    </row>
    <row r="321" spans="1:9" ht="12.75" hidden="1" customHeight="1">
      <c r="A321" s="45"/>
      <c r="B321" s="46" t="str">
        <f t="shared" si="25"/>
        <v/>
      </c>
      <c r="C321" s="47" t="str">
        <f t="shared" si="26"/>
        <v/>
      </c>
      <c r="D321" s="52" t="str">
        <f t="shared" si="27"/>
        <v/>
      </c>
      <c r="E321" s="53" t="str">
        <f t="shared" si="28"/>
        <v/>
      </c>
      <c r="F321" s="53" t="str">
        <f t="shared" si="29"/>
        <v/>
      </c>
      <c r="G321" s="50"/>
      <c r="H321" s="53">
        <f t="shared" si="24"/>
        <v>0</v>
      </c>
      <c r="I321" s="24"/>
    </row>
    <row r="322" spans="1:9" ht="12.75" hidden="1" customHeight="1">
      <c r="A322" s="45"/>
      <c r="B322" s="46" t="str">
        <f t="shared" si="25"/>
        <v/>
      </c>
      <c r="C322" s="47" t="str">
        <f t="shared" si="26"/>
        <v/>
      </c>
      <c r="D322" s="52" t="str">
        <f t="shared" si="27"/>
        <v/>
      </c>
      <c r="E322" s="53" t="str">
        <f t="shared" si="28"/>
        <v/>
      </c>
      <c r="F322" s="53" t="str">
        <f t="shared" si="29"/>
        <v/>
      </c>
      <c r="G322" s="50"/>
      <c r="H322" s="53">
        <f t="shared" si="24"/>
        <v>0</v>
      </c>
      <c r="I322" s="24"/>
    </row>
    <row r="323" spans="1:9" ht="12.75" hidden="1" customHeight="1">
      <c r="A323" s="45"/>
      <c r="B323" s="46" t="str">
        <f t="shared" si="25"/>
        <v/>
      </c>
      <c r="C323" s="47" t="str">
        <f t="shared" si="26"/>
        <v/>
      </c>
      <c r="D323" s="52" t="str">
        <f t="shared" si="27"/>
        <v/>
      </c>
      <c r="E323" s="53" t="str">
        <f t="shared" si="28"/>
        <v/>
      </c>
      <c r="F323" s="53" t="str">
        <f t="shared" si="29"/>
        <v/>
      </c>
      <c r="G323" s="50"/>
      <c r="H323" s="53">
        <f t="shared" si="24"/>
        <v>0</v>
      </c>
      <c r="I323" s="24"/>
    </row>
    <row r="324" spans="1:9" ht="12.75" hidden="1" customHeight="1">
      <c r="A324" s="45"/>
      <c r="B324" s="46" t="str">
        <f t="shared" si="25"/>
        <v/>
      </c>
      <c r="C324" s="47" t="str">
        <f t="shared" si="26"/>
        <v/>
      </c>
      <c r="D324" s="52" t="str">
        <f t="shared" si="27"/>
        <v/>
      </c>
      <c r="E324" s="53" t="str">
        <f t="shared" si="28"/>
        <v/>
      </c>
      <c r="F324" s="53" t="str">
        <f t="shared" si="29"/>
        <v/>
      </c>
      <c r="G324" s="50"/>
      <c r="H324" s="53">
        <f t="shared" si="24"/>
        <v>0</v>
      </c>
      <c r="I324" s="24"/>
    </row>
    <row r="325" spans="1:9" ht="12.75" hidden="1" customHeight="1">
      <c r="A325" s="45"/>
      <c r="B325" s="46" t="str">
        <f t="shared" si="25"/>
        <v/>
      </c>
      <c r="C325" s="47" t="str">
        <f t="shared" si="26"/>
        <v/>
      </c>
      <c r="D325" s="52" t="str">
        <f t="shared" si="27"/>
        <v/>
      </c>
      <c r="E325" s="53" t="str">
        <f t="shared" si="28"/>
        <v/>
      </c>
      <c r="F325" s="53" t="str">
        <f t="shared" si="29"/>
        <v/>
      </c>
      <c r="G325" s="50"/>
      <c r="H325" s="53">
        <f t="shared" si="24"/>
        <v>0</v>
      </c>
      <c r="I325" s="24"/>
    </row>
    <row r="326" spans="1:9" ht="12.75" hidden="1" customHeight="1">
      <c r="A326" s="45"/>
      <c r="B326" s="46" t="str">
        <f t="shared" si="25"/>
        <v/>
      </c>
      <c r="C326" s="47" t="str">
        <f t="shared" si="26"/>
        <v/>
      </c>
      <c r="D326" s="52" t="str">
        <f t="shared" si="27"/>
        <v/>
      </c>
      <c r="E326" s="53" t="str">
        <f t="shared" si="28"/>
        <v/>
      </c>
      <c r="F326" s="53" t="str">
        <f t="shared" si="29"/>
        <v/>
      </c>
      <c r="G326" s="50"/>
      <c r="H326" s="53">
        <f t="shared" si="24"/>
        <v>0</v>
      </c>
      <c r="I326" s="24"/>
    </row>
    <row r="327" spans="1:9" ht="12.75" hidden="1" customHeight="1">
      <c r="A327" s="45"/>
      <c r="B327" s="46" t="str">
        <f t="shared" si="25"/>
        <v/>
      </c>
      <c r="C327" s="47" t="str">
        <f t="shared" si="26"/>
        <v/>
      </c>
      <c r="D327" s="52" t="str">
        <f t="shared" si="27"/>
        <v/>
      </c>
      <c r="E327" s="53" t="str">
        <f t="shared" si="28"/>
        <v/>
      </c>
      <c r="F327" s="53" t="str">
        <f t="shared" si="29"/>
        <v/>
      </c>
      <c r="G327" s="50"/>
      <c r="H327" s="53">
        <f t="shared" si="24"/>
        <v>0</v>
      </c>
      <c r="I327" s="24"/>
    </row>
    <row r="328" spans="1:9" ht="12.75" hidden="1" customHeight="1">
      <c r="A328" s="45"/>
      <c r="B328" s="46" t="str">
        <f t="shared" si="25"/>
        <v/>
      </c>
      <c r="C328" s="47" t="str">
        <f t="shared" si="26"/>
        <v/>
      </c>
      <c r="D328" s="52" t="str">
        <f t="shared" si="27"/>
        <v/>
      </c>
      <c r="E328" s="53" t="str">
        <f t="shared" si="28"/>
        <v/>
      </c>
      <c r="F328" s="53" t="str">
        <f t="shared" si="29"/>
        <v/>
      </c>
      <c r="G328" s="50"/>
      <c r="H328" s="53">
        <f t="shared" si="24"/>
        <v>0</v>
      </c>
      <c r="I328" s="24"/>
    </row>
    <row r="329" spans="1:9" ht="12.75" hidden="1" customHeight="1">
      <c r="A329" s="45"/>
      <c r="B329" s="46" t="str">
        <f t="shared" si="25"/>
        <v/>
      </c>
      <c r="C329" s="47" t="str">
        <f t="shared" si="26"/>
        <v/>
      </c>
      <c r="D329" s="52" t="str">
        <f t="shared" si="27"/>
        <v/>
      </c>
      <c r="E329" s="53" t="str">
        <f t="shared" si="28"/>
        <v/>
      </c>
      <c r="F329" s="53" t="str">
        <f t="shared" si="29"/>
        <v/>
      </c>
      <c r="G329" s="50"/>
      <c r="H329" s="53">
        <f t="shared" si="24"/>
        <v>0</v>
      </c>
      <c r="I329" s="24"/>
    </row>
    <row r="330" spans="1:9" ht="12.75" hidden="1" customHeight="1">
      <c r="A330" s="45"/>
      <c r="B330" s="46" t="str">
        <f t="shared" si="25"/>
        <v/>
      </c>
      <c r="C330" s="47" t="str">
        <f t="shared" si="26"/>
        <v/>
      </c>
      <c r="D330" s="52" t="str">
        <f t="shared" si="27"/>
        <v/>
      </c>
      <c r="E330" s="53" t="str">
        <f t="shared" si="28"/>
        <v/>
      </c>
      <c r="F330" s="53" t="str">
        <f t="shared" si="29"/>
        <v/>
      </c>
      <c r="G330" s="50"/>
      <c r="H330" s="53">
        <f t="shared" si="24"/>
        <v>0</v>
      </c>
      <c r="I330" s="24"/>
    </row>
    <row r="331" spans="1:9" ht="12.75" hidden="1" customHeight="1">
      <c r="A331" s="45"/>
      <c r="B331" s="46" t="str">
        <f t="shared" si="25"/>
        <v/>
      </c>
      <c r="C331" s="47" t="str">
        <f t="shared" si="26"/>
        <v/>
      </c>
      <c r="D331" s="52" t="str">
        <f t="shared" si="27"/>
        <v/>
      </c>
      <c r="E331" s="53" t="str">
        <f t="shared" si="28"/>
        <v/>
      </c>
      <c r="F331" s="53" t="str">
        <f t="shared" si="29"/>
        <v/>
      </c>
      <c r="G331" s="50"/>
      <c r="H331" s="53">
        <f t="shared" si="24"/>
        <v>0</v>
      </c>
      <c r="I331" s="24"/>
    </row>
    <row r="332" spans="1:9" ht="12.75" hidden="1" customHeight="1">
      <c r="A332" s="45"/>
      <c r="B332" s="46" t="str">
        <f t="shared" si="25"/>
        <v/>
      </c>
      <c r="C332" s="47" t="str">
        <f t="shared" si="26"/>
        <v/>
      </c>
      <c r="D332" s="52" t="str">
        <f t="shared" si="27"/>
        <v/>
      </c>
      <c r="E332" s="53" t="str">
        <f t="shared" si="28"/>
        <v/>
      </c>
      <c r="F332" s="53" t="str">
        <f t="shared" si="29"/>
        <v/>
      </c>
      <c r="G332" s="50"/>
      <c r="H332" s="53">
        <f t="shared" si="24"/>
        <v>0</v>
      </c>
      <c r="I332" s="24"/>
    </row>
    <row r="333" spans="1:9" ht="12.75" hidden="1" customHeight="1">
      <c r="A333" s="45"/>
      <c r="B333" s="46" t="str">
        <f t="shared" si="25"/>
        <v/>
      </c>
      <c r="C333" s="47" t="str">
        <f t="shared" si="26"/>
        <v/>
      </c>
      <c r="D333" s="52" t="str">
        <f t="shared" si="27"/>
        <v/>
      </c>
      <c r="E333" s="53" t="str">
        <f t="shared" si="28"/>
        <v/>
      </c>
      <c r="F333" s="53" t="str">
        <f t="shared" si="29"/>
        <v/>
      </c>
      <c r="G333" s="50"/>
      <c r="H333" s="53">
        <f t="shared" si="24"/>
        <v>0</v>
      </c>
      <c r="I333" s="24"/>
    </row>
    <row r="334" spans="1:9" ht="12.75" hidden="1" customHeight="1">
      <c r="A334" s="45"/>
      <c r="B334" s="46" t="str">
        <f t="shared" si="25"/>
        <v/>
      </c>
      <c r="C334" s="47" t="str">
        <f t="shared" si="26"/>
        <v/>
      </c>
      <c r="D334" s="52" t="str">
        <f t="shared" si="27"/>
        <v/>
      </c>
      <c r="E334" s="53" t="str">
        <f t="shared" si="28"/>
        <v/>
      </c>
      <c r="F334" s="53" t="str">
        <f t="shared" si="29"/>
        <v/>
      </c>
      <c r="G334" s="50"/>
      <c r="H334" s="53">
        <f t="shared" si="24"/>
        <v>0</v>
      </c>
      <c r="I334" s="24"/>
    </row>
    <row r="335" spans="1:9" ht="12.75" hidden="1" customHeight="1">
      <c r="A335" s="45"/>
      <c r="B335" s="46" t="str">
        <f t="shared" si="25"/>
        <v/>
      </c>
      <c r="C335" s="47" t="str">
        <f t="shared" si="26"/>
        <v/>
      </c>
      <c r="D335" s="52" t="str">
        <f t="shared" si="27"/>
        <v/>
      </c>
      <c r="E335" s="53" t="str">
        <f t="shared" si="28"/>
        <v/>
      </c>
      <c r="F335" s="53" t="str">
        <f t="shared" si="29"/>
        <v/>
      </c>
      <c r="G335" s="50"/>
      <c r="H335" s="53">
        <f t="shared" si="24"/>
        <v>0</v>
      </c>
      <c r="I335" s="24"/>
    </row>
    <row r="336" spans="1:9" ht="12.75" hidden="1" customHeight="1">
      <c r="A336" s="45"/>
      <c r="B336" s="46" t="str">
        <f t="shared" si="25"/>
        <v/>
      </c>
      <c r="C336" s="47" t="str">
        <f t="shared" si="26"/>
        <v/>
      </c>
      <c r="D336" s="52" t="str">
        <f t="shared" si="27"/>
        <v/>
      </c>
      <c r="E336" s="53" t="str">
        <f t="shared" si="28"/>
        <v/>
      </c>
      <c r="F336" s="53" t="str">
        <f t="shared" si="29"/>
        <v/>
      </c>
      <c r="G336" s="50"/>
      <c r="H336" s="53">
        <f t="shared" si="24"/>
        <v>0</v>
      </c>
      <c r="I336" s="24"/>
    </row>
    <row r="337" spans="1:9" ht="12.75" hidden="1" customHeight="1">
      <c r="A337" s="45"/>
      <c r="B337" s="46" t="str">
        <f t="shared" si="25"/>
        <v/>
      </c>
      <c r="C337" s="47" t="str">
        <f t="shared" si="26"/>
        <v/>
      </c>
      <c r="D337" s="52" t="str">
        <f t="shared" si="27"/>
        <v/>
      </c>
      <c r="E337" s="53" t="str">
        <f t="shared" si="28"/>
        <v/>
      </c>
      <c r="F337" s="53" t="str">
        <f t="shared" si="29"/>
        <v/>
      </c>
      <c r="G337" s="50"/>
      <c r="H337" s="53">
        <f t="shared" si="24"/>
        <v>0</v>
      </c>
      <c r="I337" s="24"/>
    </row>
    <row r="338" spans="1:9" ht="12.75" hidden="1" customHeight="1">
      <c r="A338" s="45"/>
      <c r="B338" s="46" t="str">
        <f t="shared" si="25"/>
        <v/>
      </c>
      <c r="C338" s="47" t="str">
        <f t="shared" si="26"/>
        <v/>
      </c>
      <c r="D338" s="52" t="str">
        <f t="shared" si="27"/>
        <v/>
      </c>
      <c r="E338" s="53" t="str">
        <f t="shared" si="28"/>
        <v/>
      </c>
      <c r="F338" s="53" t="str">
        <f t="shared" si="29"/>
        <v/>
      </c>
      <c r="G338" s="50"/>
      <c r="H338" s="53">
        <f t="shared" si="24"/>
        <v>0</v>
      </c>
      <c r="I338" s="24"/>
    </row>
    <row r="339" spans="1:9" ht="12.75" hidden="1" customHeight="1">
      <c r="A339" s="45"/>
      <c r="B339" s="46" t="str">
        <f t="shared" si="25"/>
        <v/>
      </c>
      <c r="C339" s="47" t="str">
        <f t="shared" si="26"/>
        <v/>
      </c>
      <c r="D339" s="52" t="str">
        <f t="shared" si="27"/>
        <v/>
      </c>
      <c r="E339" s="53" t="str">
        <f t="shared" si="28"/>
        <v/>
      </c>
      <c r="F339" s="53" t="str">
        <f t="shared" si="29"/>
        <v/>
      </c>
      <c r="G339" s="50"/>
      <c r="H339" s="53">
        <f t="shared" si="24"/>
        <v>0</v>
      </c>
      <c r="I339" s="24"/>
    </row>
    <row r="340" spans="1:9" ht="12.75" hidden="1" customHeight="1">
      <c r="A340" s="45"/>
      <c r="B340" s="46" t="str">
        <f t="shared" si="25"/>
        <v/>
      </c>
      <c r="C340" s="47" t="str">
        <f t="shared" si="26"/>
        <v/>
      </c>
      <c r="D340" s="52" t="str">
        <f t="shared" si="27"/>
        <v/>
      </c>
      <c r="E340" s="53" t="str">
        <f t="shared" si="28"/>
        <v/>
      </c>
      <c r="F340" s="53" t="str">
        <f t="shared" si="29"/>
        <v/>
      </c>
      <c r="G340" s="50"/>
      <c r="H340" s="53">
        <f t="shared" si="24"/>
        <v>0</v>
      </c>
      <c r="I340" s="24"/>
    </row>
    <row r="341" spans="1:9" ht="12.75" hidden="1" customHeight="1">
      <c r="A341" s="45"/>
      <c r="B341" s="46" t="str">
        <f t="shared" si="25"/>
        <v/>
      </c>
      <c r="C341" s="47" t="str">
        <f t="shared" si="26"/>
        <v/>
      </c>
      <c r="D341" s="52" t="str">
        <f t="shared" si="27"/>
        <v/>
      </c>
      <c r="E341" s="53" t="str">
        <f t="shared" si="28"/>
        <v/>
      </c>
      <c r="F341" s="53" t="str">
        <f t="shared" si="29"/>
        <v/>
      </c>
      <c r="G341" s="50"/>
      <c r="H341" s="53">
        <f t="shared" si="24"/>
        <v>0</v>
      </c>
      <c r="I341" s="24"/>
    </row>
    <row r="342" spans="1:9" ht="12.75" hidden="1" customHeight="1">
      <c r="A342" s="45"/>
      <c r="B342" s="46" t="str">
        <f t="shared" si="25"/>
        <v/>
      </c>
      <c r="C342" s="47" t="str">
        <f t="shared" si="26"/>
        <v/>
      </c>
      <c r="D342" s="52" t="str">
        <f t="shared" si="27"/>
        <v/>
      </c>
      <c r="E342" s="53" t="str">
        <f t="shared" si="28"/>
        <v/>
      </c>
      <c r="F342" s="53" t="str">
        <f t="shared" si="29"/>
        <v/>
      </c>
      <c r="G342" s="50"/>
      <c r="H342" s="53">
        <f t="shared" si="24"/>
        <v>0</v>
      </c>
      <c r="I342" s="24"/>
    </row>
    <row r="343" spans="1:9" ht="12.75" hidden="1" customHeight="1">
      <c r="A343" s="45"/>
      <c r="B343" s="46" t="str">
        <f t="shared" si="25"/>
        <v/>
      </c>
      <c r="C343" s="47" t="str">
        <f t="shared" si="26"/>
        <v/>
      </c>
      <c r="D343" s="52" t="str">
        <f t="shared" si="27"/>
        <v/>
      </c>
      <c r="E343" s="53" t="str">
        <f t="shared" si="28"/>
        <v/>
      </c>
      <c r="F343" s="53" t="str">
        <f t="shared" si="29"/>
        <v/>
      </c>
      <c r="G343" s="50"/>
      <c r="H343" s="53">
        <f t="shared" si="24"/>
        <v>0</v>
      </c>
      <c r="I343" s="24"/>
    </row>
    <row r="344" spans="1:9" ht="12.75" hidden="1" customHeight="1">
      <c r="A344" s="45"/>
      <c r="B344" s="46" t="str">
        <f t="shared" si="25"/>
        <v/>
      </c>
      <c r="C344" s="47" t="str">
        <f t="shared" si="26"/>
        <v/>
      </c>
      <c r="D344" s="52" t="str">
        <f t="shared" si="27"/>
        <v/>
      </c>
      <c r="E344" s="53" t="str">
        <f t="shared" si="28"/>
        <v/>
      </c>
      <c r="F344" s="53" t="str">
        <f t="shared" si="29"/>
        <v/>
      </c>
      <c r="G344" s="50"/>
      <c r="H344" s="53">
        <f t="shared" si="24"/>
        <v>0</v>
      </c>
      <c r="I344" s="24"/>
    </row>
    <row r="345" spans="1:9" ht="12.75" hidden="1" customHeight="1">
      <c r="A345" s="45"/>
      <c r="B345" s="46" t="str">
        <f t="shared" si="25"/>
        <v/>
      </c>
      <c r="C345" s="47" t="str">
        <f t="shared" si="26"/>
        <v/>
      </c>
      <c r="D345" s="52" t="str">
        <f t="shared" si="27"/>
        <v/>
      </c>
      <c r="E345" s="53" t="str">
        <f t="shared" si="28"/>
        <v/>
      </c>
      <c r="F345" s="53" t="str">
        <f t="shared" si="29"/>
        <v/>
      </c>
      <c r="G345" s="50"/>
      <c r="H345" s="53">
        <f t="shared" ref="H345:H408" si="30">IF(B345="",0,ROUND(H344-E345-G345,2))</f>
        <v>0</v>
      </c>
      <c r="I345" s="24"/>
    </row>
    <row r="346" spans="1:9" ht="12.75" hidden="1" customHeight="1">
      <c r="A346" s="45"/>
      <c r="B346" s="46" t="str">
        <f t="shared" ref="B346:B409" si="31">IF(B345&lt;$D$16,IF(H345&gt;0,B345+1,""),"")</f>
        <v/>
      </c>
      <c r="C346" s="47" t="str">
        <f t="shared" ref="C346:C409" si="32">IF(B346="","",IF(B346&lt;=$D$16,IF(payments_per_year=26,DATE(YEAR(start_date),MONTH(start_date),DAY(start_date)+14*B346),IF(payments_per_year=52,DATE(YEAR(start_date),MONTH(start_date),DAY(start_date)+7*B346),DATE(YEAR(start_date),MONTH(start_date)+B346*12/$D$11,DAY(start_date)))),""))</f>
        <v/>
      </c>
      <c r="D346" s="52" t="str">
        <f t="shared" ref="D346:D409" si="33">IF(C346="","",IF($D$15+F346&gt;H345,ROUND(H345+F346,2),$D$15))</f>
        <v/>
      </c>
      <c r="E346" s="53" t="str">
        <f t="shared" ref="E346:E409" si="34">IF(C346="","",D346-F346)</f>
        <v/>
      </c>
      <c r="F346" s="53" t="str">
        <f t="shared" ref="F346:F409" si="35">IF(C346="","",ROUND(H345*$D$9/payments_per_year,2))</f>
        <v/>
      </c>
      <c r="G346" s="50"/>
      <c r="H346" s="53">
        <f t="shared" si="30"/>
        <v>0</v>
      </c>
      <c r="I346" s="24"/>
    </row>
    <row r="347" spans="1:9" ht="12.75" hidden="1" customHeight="1">
      <c r="A347" s="45"/>
      <c r="B347" s="46" t="str">
        <f t="shared" si="31"/>
        <v/>
      </c>
      <c r="C347" s="47" t="str">
        <f t="shared" si="32"/>
        <v/>
      </c>
      <c r="D347" s="52" t="str">
        <f t="shared" si="33"/>
        <v/>
      </c>
      <c r="E347" s="53" t="str">
        <f t="shared" si="34"/>
        <v/>
      </c>
      <c r="F347" s="53" t="str">
        <f t="shared" si="35"/>
        <v/>
      </c>
      <c r="G347" s="50"/>
      <c r="H347" s="53">
        <f t="shared" si="30"/>
        <v>0</v>
      </c>
      <c r="I347" s="24"/>
    </row>
    <row r="348" spans="1:9" ht="12.75" hidden="1" customHeight="1">
      <c r="A348" s="45"/>
      <c r="B348" s="46" t="str">
        <f t="shared" si="31"/>
        <v/>
      </c>
      <c r="C348" s="47" t="str">
        <f t="shared" si="32"/>
        <v/>
      </c>
      <c r="D348" s="52" t="str">
        <f t="shared" si="33"/>
        <v/>
      </c>
      <c r="E348" s="53" t="str">
        <f t="shared" si="34"/>
        <v/>
      </c>
      <c r="F348" s="53" t="str">
        <f t="shared" si="35"/>
        <v/>
      </c>
      <c r="G348" s="50"/>
      <c r="H348" s="53">
        <f t="shared" si="30"/>
        <v>0</v>
      </c>
      <c r="I348" s="24"/>
    </row>
    <row r="349" spans="1:9" ht="12.75" hidden="1" customHeight="1">
      <c r="A349" s="45"/>
      <c r="B349" s="46" t="str">
        <f t="shared" si="31"/>
        <v/>
      </c>
      <c r="C349" s="47" t="str">
        <f t="shared" si="32"/>
        <v/>
      </c>
      <c r="D349" s="52" t="str">
        <f t="shared" si="33"/>
        <v/>
      </c>
      <c r="E349" s="53" t="str">
        <f t="shared" si="34"/>
        <v/>
      </c>
      <c r="F349" s="53" t="str">
        <f t="shared" si="35"/>
        <v/>
      </c>
      <c r="G349" s="50"/>
      <c r="H349" s="53">
        <f t="shared" si="30"/>
        <v>0</v>
      </c>
      <c r="I349" s="24"/>
    </row>
    <row r="350" spans="1:9" ht="12.75" hidden="1" customHeight="1">
      <c r="A350" s="45"/>
      <c r="B350" s="46" t="str">
        <f t="shared" si="31"/>
        <v/>
      </c>
      <c r="C350" s="47" t="str">
        <f t="shared" si="32"/>
        <v/>
      </c>
      <c r="D350" s="52" t="str">
        <f t="shared" si="33"/>
        <v/>
      </c>
      <c r="E350" s="53" t="str">
        <f t="shared" si="34"/>
        <v/>
      </c>
      <c r="F350" s="53" t="str">
        <f t="shared" si="35"/>
        <v/>
      </c>
      <c r="G350" s="50"/>
      <c r="H350" s="53">
        <f t="shared" si="30"/>
        <v>0</v>
      </c>
      <c r="I350" s="24"/>
    </row>
    <row r="351" spans="1:9" ht="12.75" hidden="1" customHeight="1">
      <c r="A351" s="45"/>
      <c r="B351" s="46" t="str">
        <f t="shared" si="31"/>
        <v/>
      </c>
      <c r="C351" s="47" t="str">
        <f t="shared" si="32"/>
        <v/>
      </c>
      <c r="D351" s="52" t="str">
        <f t="shared" si="33"/>
        <v/>
      </c>
      <c r="E351" s="53" t="str">
        <f t="shared" si="34"/>
        <v/>
      </c>
      <c r="F351" s="53" t="str">
        <f t="shared" si="35"/>
        <v/>
      </c>
      <c r="G351" s="50"/>
      <c r="H351" s="53">
        <f t="shared" si="30"/>
        <v>0</v>
      </c>
      <c r="I351" s="24"/>
    </row>
    <row r="352" spans="1:9" ht="12.75" hidden="1" customHeight="1">
      <c r="A352" s="45"/>
      <c r="B352" s="46" t="str">
        <f t="shared" si="31"/>
        <v/>
      </c>
      <c r="C352" s="47" t="str">
        <f t="shared" si="32"/>
        <v/>
      </c>
      <c r="D352" s="52" t="str">
        <f t="shared" si="33"/>
        <v/>
      </c>
      <c r="E352" s="53" t="str">
        <f t="shared" si="34"/>
        <v/>
      </c>
      <c r="F352" s="53" t="str">
        <f t="shared" si="35"/>
        <v/>
      </c>
      <c r="G352" s="50"/>
      <c r="H352" s="53">
        <f t="shared" si="30"/>
        <v>0</v>
      </c>
      <c r="I352" s="24"/>
    </row>
    <row r="353" spans="1:9" ht="12.75" hidden="1" customHeight="1">
      <c r="A353" s="45"/>
      <c r="B353" s="46" t="str">
        <f t="shared" si="31"/>
        <v/>
      </c>
      <c r="C353" s="47" t="str">
        <f t="shared" si="32"/>
        <v/>
      </c>
      <c r="D353" s="52" t="str">
        <f t="shared" si="33"/>
        <v/>
      </c>
      <c r="E353" s="53" t="str">
        <f t="shared" si="34"/>
        <v/>
      </c>
      <c r="F353" s="53" t="str">
        <f t="shared" si="35"/>
        <v/>
      </c>
      <c r="G353" s="50"/>
      <c r="H353" s="53">
        <f t="shared" si="30"/>
        <v>0</v>
      </c>
      <c r="I353" s="24"/>
    </row>
    <row r="354" spans="1:9" ht="12.75" hidden="1" customHeight="1">
      <c r="A354" s="45"/>
      <c r="B354" s="46" t="str">
        <f t="shared" si="31"/>
        <v/>
      </c>
      <c r="C354" s="47" t="str">
        <f t="shared" si="32"/>
        <v/>
      </c>
      <c r="D354" s="52" t="str">
        <f t="shared" si="33"/>
        <v/>
      </c>
      <c r="E354" s="53" t="str">
        <f t="shared" si="34"/>
        <v/>
      </c>
      <c r="F354" s="53" t="str">
        <f t="shared" si="35"/>
        <v/>
      </c>
      <c r="G354" s="50"/>
      <c r="H354" s="53">
        <f t="shared" si="30"/>
        <v>0</v>
      </c>
      <c r="I354" s="24"/>
    </row>
    <row r="355" spans="1:9" ht="12.75" hidden="1" customHeight="1">
      <c r="A355" s="45"/>
      <c r="B355" s="46" t="str">
        <f t="shared" si="31"/>
        <v/>
      </c>
      <c r="C355" s="47" t="str">
        <f t="shared" si="32"/>
        <v/>
      </c>
      <c r="D355" s="52" t="str">
        <f t="shared" si="33"/>
        <v/>
      </c>
      <c r="E355" s="53" t="str">
        <f t="shared" si="34"/>
        <v/>
      </c>
      <c r="F355" s="53" t="str">
        <f t="shared" si="35"/>
        <v/>
      </c>
      <c r="G355" s="50"/>
      <c r="H355" s="53">
        <f t="shared" si="30"/>
        <v>0</v>
      </c>
      <c r="I355" s="24"/>
    </row>
    <row r="356" spans="1:9" ht="12.75" hidden="1" customHeight="1">
      <c r="A356" s="45"/>
      <c r="B356" s="46" t="str">
        <f t="shared" si="31"/>
        <v/>
      </c>
      <c r="C356" s="47" t="str">
        <f t="shared" si="32"/>
        <v/>
      </c>
      <c r="D356" s="52" t="str">
        <f t="shared" si="33"/>
        <v/>
      </c>
      <c r="E356" s="53" t="str">
        <f t="shared" si="34"/>
        <v/>
      </c>
      <c r="F356" s="53" t="str">
        <f t="shared" si="35"/>
        <v/>
      </c>
      <c r="G356" s="50"/>
      <c r="H356" s="53">
        <f t="shared" si="30"/>
        <v>0</v>
      </c>
      <c r="I356" s="24"/>
    </row>
    <row r="357" spans="1:9" ht="12.75" hidden="1" customHeight="1">
      <c r="A357" s="45"/>
      <c r="B357" s="46" t="str">
        <f t="shared" si="31"/>
        <v/>
      </c>
      <c r="C357" s="47" t="str">
        <f t="shared" si="32"/>
        <v/>
      </c>
      <c r="D357" s="52" t="str">
        <f t="shared" si="33"/>
        <v/>
      </c>
      <c r="E357" s="53" t="str">
        <f t="shared" si="34"/>
        <v/>
      </c>
      <c r="F357" s="53" t="str">
        <f t="shared" si="35"/>
        <v/>
      </c>
      <c r="G357" s="50"/>
      <c r="H357" s="53">
        <f t="shared" si="30"/>
        <v>0</v>
      </c>
      <c r="I357" s="24"/>
    </row>
    <row r="358" spans="1:9" ht="12.75" hidden="1" customHeight="1">
      <c r="A358" s="45"/>
      <c r="B358" s="46" t="str">
        <f t="shared" si="31"/>
        <v/>
      </c>
      <c r="C358" s="47" t="str">
        <f t="shared" si="32"/>
        <v/>
      </c>
      <c r="D358" s="52" t="str">
        <f t="shared" si="33"/>
        <v/>
      </c>
      <c r="E358" s="53" t="str">
        <f t="shared" si="34"/>
        <v/>
      </c>
      <c r="F358" s="53" t="str">
        <f t="shared" si="35"/>
        <v/>
      </c>
      <c r="G358" s="50"/>
      <c r="H358" s="53">
        <f t="shared" si="30"/>
        <v>0</v>
      </c>
      <c r="I358" s="24"/>
    </row>
    <row r="359" spans="1:9" ht="12.75" hidden="1" customHeight="1">
      <c r="A359" s="45"/>
      <c r="B359" s="46" t="str">
        <f t="shared" si="31"/>
        <v/>
      </c>
      <c r="C359" s="47" t="str">
        <f t="shared" si="32"/>
        <v/>
      </c>
      <c r="D359" s="52" t="str">
        <f t="shared" si="33"/>
        <v/>
      </c>
      <c r="E359" s="53" t="str">
        <f t="shared" si="34"/>
        <v/>
      </c>
      <c r="F359" s="53" t="str">
        <f t="shared" si="35"/>
        <v/>
      </c>
      <c r="G359" s="50"/>
      <c r="H359" s="53">
        <f t="shared" si="30"/>
        <v>0</v>
      </c>
      <c r="I359" s="24"/>
    </row>
    <row r="360" spans="1:9" ht="12.75" hidden="1" customHeight="1">
      <c r="A360" s="45"/>
      <c r="B360" s="46" t="str">
        <f t="shared" si="31"/>
        <v/>
      </c>
      <c r="C360" s="47" t="str">
        <f t="shared" si="32"/>
        <v/>
      </c>
      <c r="D360" s="52" t="str">
        <f t="shared" si="33"/>
        <v/>
      </c>
      <c r="E360" s="53" t="str">
        <f t="shared" si="34"/>
        <v/>
      </c>
      <c r="F360" s="53" t="str">
        <f t="shared" si="35"/>
        <v/>
      </c>
      <c r="G360" s="50"/>
      <c r="H360" s="53">
        <f t="shared" si="30"/>
        <v>0</v>
      </c>
      <c r="I360" s="24"/>
    </row>
    <row r="361" spans="1:9" ht="12.75" hidden="1" customHeight="1">
      <c r="A361" s="45"/>
      <c r="B361" s="46" t="str">
        <f t="shared" si="31"/>
        <v/>
      </c>
      <c r="C361" s="47" t="str">
        <f t="shared" si="32"/>
        <v/>
      </c>
      <c r="D361" s="52" t="str">
        <f t="shared" si="33"/>
        <v/>
      </c>
      <c r="E361" s="53" t="str">
        <f t="shared" si="34"/>
        <v/>
      </c>
      <c r="F361" s="53" t="str">
        <f t="shared" si="35"/>
        <v/>
      </c>
      <c r="G361" s="50"/>
      <c r="H361" s="53">
        <f t="shared" si="30"/>
        <v>0</v>
      </c>
      <c r="I361" s="24"/>
    </row>
    <row r="362" spans="1:9" ht="12.75" hidden="1" customHeight="1">
      <c r="A362" s="45"/>
      <c r="B362" s="46" t="str">
        <f t="shared" si="31"/>
        <v/>
      </c>
      <c r="C362" s="47" t="str">
        <f t="shared" si="32"/>
        <v/>
      </c>
      <c r="D362" s="52" t="str">
        <f t="shared" si="33"/>
        <v/>
      </c>
      <c r="E362" s="53" t="str">
        <f t="shared" si="34"/>
        <v/>
      </c>
      <c r="F362" s="53" t="str">
        <f t="shared" si="35"/>
        <v/>
      </c>
      <c r="G362" s="50"/>
      <c r="H362" s="53">
        <f t="shared" si="30"/>
        <v>0</v>
      </c>
      <c r="I362" s="24"/>
    </row>
    <row r="363" spans="1:9" ht="12.75" hidden="1" customHeight="1">
      <c r="A363" s="45"/>
      <c r="B363" s="46" t="str">
        <f t="shared" si="31"/>
        <v/>
      </c>
      <c r="C363" s="47" t="str">
        <f t="shared" si="32"/>
        <v/>
      </c>
      <c r="D363" s="52" t="str">
        <f t="shared" si="33"/>
        <v/>
      </c>
      <c r="E363" s="53" t="str">
        <f t="shared" si="34"/>
        <v/>
      </c>
      <c r="F363" s="53" t="str">
        <f t="shared" si="35"/>
        <v/>
      </c>
      <c r="G363" s="50"/>
      <c r="H363" s="53">
        <f t="shared" si="30"/>
        <v>0</v>
      </c>
      <c r="I363" s="24"/>
    </row>
    <row r="364" spans="1:9" ht="12.75" hidden="1" customHeight="1">
      <c r="A364" s="45"/>
      <c r="B364" s="46" t="str">
        <f t="shared" si="31"/>
        <v/>
      </c>
      <c r="C364" s="47" t="str">
        <f t="shared" si="32"/>
        <v/>
      </c>
      <c r="D364" s="52" t="str">
        <f t="shared" si="33"/>
        <v/>
      </c>
      <c r="E364" s="53" t="str">
        <f t="shared" si="34"/>
        <v/>
      </c>
      <c r="F364" s="53" t="str">
        <f t="shared" si="35"/>
        <v/>
      </c>
      <c r="G364" s="50"/>
      <c r="H364" s="53">
        <f t="shared" si="30"/>
        <v>0</v>
      </c>
      <c r="I364" s="24"/>
    </row>
    <row r="365" spans="1:9" ht="12.75" hidden="1" customHeight="1">
      <c r="A365" s="45"/>
      <c r="B365" s="46" t="str">
        <f t="shared" si="31"/>
        <v/>
      </c>
      <c r="C365" s="47" t="str">
        <f t="shared" si="32"/>
        <v/>
      </c>
      <c r="D365" s="52" t="str">
        <f t="shared" si="33"/>
        <v/>
      </c>
      <c r="E365" s="53" t="str">
        <f t="shared" si="34"/>
        <v/>
      </c>
      <c r="F365" s="53" t="str">
        <f t="shared" si="35"/>
        <v/>
      </c>
      <c r="G365" s="50"/>
      <c r="H365" s="53">
        <f t="shared" si="30"/>
        <v>0</v>
      </c>
      <c r="I365" s="24"/>
    </row>
    <row r="366" spans="1:9" ht="12.75" hidden="1" customHeight="1">
      <c r="A366" s="45"/>
      <c r="B366" s="46" t="str">
        <f t="shared" si="31"/>
        <v/>
      </c>
      <c r="C366" s="47" t="str">
        <f t="shared" si="32"/>
        <v/>
      </c>
      <c r="D366" s="52" t="str">
        <f t="shared" si="33"/>
        <v/>
      </c>
      <c r="E366" s="53" t="str">
        <f t="shared" si="34"/>
        <v/>
      </c>
      <c r="F366" s="53" t="str">
        <f t="shared" si="35"/>
        <v/>
      </c>
      <c r="G366" s="50"/>
      <c r="H366" s="53">
        <f t="shared" si="30"/>
        <v>0</v>
      </c>
      <c r="I366" s="24"/>
    </row>
    <row r="367" spans="1:9" ht="12.75" hidden="1" customHeight="1">
      <c r="A367" s="45"/>
      <c r="B367" s="46" t="str">
        <f t="shared" si="31"/>
        <v/>
      </c>
      <c r="C367" s="47" t="str">
        <f t="shared" si="32"/>
        <v/>
      </c>
      <c r="D367" s="52" t="str">
        <f t="shared" si="33"/>
        <v/>
      </c>
      <c r="E367" s="53" t="str">
        <f t="shared" si="34"/>
        <v/>
      </c>
      <c r="F367" s="53" t="str">
        <f t="shared" si="35"/>
        <v/>
      </c>
      <c r="G367" s="50"/>
      <c r="H367" s="53">
        <f t="shared" si="30"/>
        <v>0</v>
      </c>
      <c r="I367" s="24"/>
    </row>
    <row r="368" spans="1:9" ht="12.75" hidden="1" customHeight="1">
      <c r="A368" s="45"/>
      <c r="B368" s="46" t="str">
        <f t="shared" si="31"/>
        <v/>
      </c>
      <c r="C368" s="47" t="str">
        <f t="shared" si="32"/>
        <v/>
      </c>
      <c r="D368" s="52" t="str">
        <f t="shared" si="33"/>
        <v/>
      </c>
      <c r="E368" s="53" t="str">
        <f t="shared" si="34"/>
        <v/>
      </c>
      <c r="F368" s="53" t="str">
        <f t="shared" si="35"/>
        <v/>
      </c>
      <c r="G368" s="50"/>
      <c r="H368" s="53">
        <f t="shared" si="30"/>
        <v>0</v>
      </c>
      <c r="I368" s="24"/>
    </row>
    <row r="369" spans="1:9" ht="12.75" hidden="1" customHeight="1">
      <c r="A369" s="45"/>
      <c r="B369" s="46" t="str">
        <f t="shared" si="31"/>
        <v/>
      </c>
      <c r="C369" s="47" t="str">
        <f t="shared" si="32"/>
        <v/>
      </c>
      <c r="D369" s="52" t="str">
        <f t="shared" si="33"/>
        <v/>
      </c>
      <c r="E369" s="53" t="str">
        <f t="shared" si="34"/>
        <v/>
      </c>
      <c r="F369" s="53" t="str">
        <f t="shared" si="35"/>
        <v/>
      </c>
      <c r="G369" s="50"/>
      <c r="H369" s="53">
        <f t="shared" si="30"/>
        <v>0</v>
      </c>
      <c r="I369" s="24"/>
    </row>
    <row r="370" spans="1:9" ht="12.75" hidden="1" customHeight="1">
      <c r="A370" s="45"/>
      <c r="B370" s="46" t="str">
        <f t="shared" si="31"/>
        <v/>
      </c>
      <c r="C370" s="47" t="str">
        <f t="shared" si="32"/>
        <v/>
      </c>
      <c r="D370" s="52" t="str">
        <f t="shared" si="33"/>
        <v/>
      </c>
      <c r="E370" s="53" t="str">
        <f t="shared" si="34"/>
        <v/>
      </c>
      <c r="F370" s="53" t="str">
        <f t="shared" si="35"/>
        <v/>
      </c>
      <c r="G370" s="50"/>
      <c r="H370" s="53">
        <f t="shared" si="30"/>
        <v>0</v>
      </c>
      <c r="I370" s="24"/>
    </row>
    <row r="371" spans="1:9" ht="12.75" hidden="1" customHeight="1">
      <c r="A371" s="45"/>
      <c r="B371" s="46" t="str">
        <f t="shared" si="31"/>
        <v/>
      </c>
      <c r="C371" s="47" t="str">
        <f t="shared" si="32"/>
        <v/>
      </c>
      <c r="D371" s="52" t="str">
        <f t="shared" si="33"/>
        <v/>
      </c>
      <c r="E371" s="53" t="str">
        <f t="shared" si="34"/>
        <v/>
      </c>
      <c r="F371" s="53" t="str">
        <f t="shared" si="35"/>
        <v/>
      </c>
      <c r="G371" s="50"/>
      <c r="H371" s="53">
        <f t="shared" si="30"/>
        <v>0</v>
      </c>
      <c r="I371" s="24"/>
    </row>
    <row r="372" spans="1:9" ht="12.75" hidden="1" customHeight="1">
      <c r="A372" s="45"/>
      <c r="B372" s="46" t="str">
        <f t="shared" si="31"/>
        <v/>
      </c>
      <c r="C372" s="47" t="str">
        <f t="shared" si="32"/>
        <v/>
      </c>
      <c r="D372" s="52" t="str">
        <f t="shared" si="33"/>
        <v/>
      </c>
      <c r="E372" s="53" t="str">
        <f t="shared" si="34"/>
        <v/>
      </c>
      <c r="F372" s="53" t="str">
        <f t="shared" si="35"/>
        <v/>
      </c>
      <c r="G372" s="50"/>
      <c r="H372" s="53">
        <f t="shared" si="30"/>
        <v>0</v>
      </c>
      <c r="I372" s="24"/>
    </row>
    <row r="373" spans="1:9" ht="12.75" hidden="1" customHeight="1">
      <c r="A373" s="45"/>
      <c r="B373" s="46" t="str">
        <f t="shared" si="31"/>
        <v/>
      </c>
      <c r="C373" s="47" t="str">
        <f t="shared" si="32"/>
        <v/>
      </c>
      <c r="D373" s="52" t="str">
        <f t="shared" si="33"/>
        <v/>
      </c>
      <c r="E373" s="53" t="str">
        <f t="shared" si="34"/>
        <v/>
      </c>
      <c r="F373" s="53" t="str">
        <f t="shared" si="35"/>
        <v/>
      </c>
      <c r="G373" s="50"/>
      <c r="H373" s="53">
        <f t="shared" si="30"/>
        <v>0</v>
      </c>
      <c r="I373" s="24"/>
    </row>
    <row r="374" spans="1:9" ht="12.75" hidden="1" customHeight="1">
      <c r="A374" s="45"/>
      <c r="B374" s="46" t="str">
        <f t="shared" si="31"/>
        <v/>
      </c>
      <c r="C374" s="47" t="str">
        <f t="shared" si="32"/>
        <v/>
      </c>
      <c r="D374" s="52" t="str">
        <f t="shared" si="33"/>
        <v/>
      </c>
      <c r="E374" s="53" t="str">
        <f t="shared" si="34"/>
        <v/>
      </c>
      <c r="F374" s="53" t="str">
        <f t="shared" si="35"/>
        <v/>
      </c>
      <c r="G374" s="50"/>
      <c r="H374" s="53">
        <f t="shared" si="30"/>
        <v>0</v>
      </c>
      <c r="I374" s="24"/>
    </row>
    <row r="375" spans="1:9" ht="12.75" hidden="1" customHeight="1">
      <c r="A375" s="45"/>
      <c r="B375" s="46" t="str">
        <f t="shared" si="31"/>
        <v/>
      </c>
      <c r="C375" s="47" t="str">
        <f t="shared" si="32"/>
        <v/>
      </c>
      <c r="D375" s="52" t="str">
        <f t="shared" si="33"/>
        <v/>
      </c>
      <c r="E375" s="53" t="str">
        <f t="shared" si="34"/>
        <v/>
      </c>
      <c r="F375" s="53" t="str">
        <f t="shared" si="35"/>
        <v/>
      </c>
      <c r="G375" s="50"/>
      <c r="H375" s="53">
        <f t="shared" si="30"/>
        <v>0</v>
      </c>
      <c r="I375" s="24"/>
    </row>
    <row r="376" spans="1:9" ht="12.75" hidden="1" customHeight="1">
      <c r="A376" s="45"/>
      <c r="B376" s="46" t="str">
        <f t="shared" si="31"/>
        <v/>
      </c>
      <c r="C376" s="47" t="str">
        <f t="shared" si="32"/>
        <v/>
      </c>
      <c r="D376" s="52" t="str">
        <f t="shared" si="33"/>
        <v/>
      </c>
      <c r="E376" s="53" t="str">
        <f t="shared" si="34"/>
        <v/>
      </c>
      <c r="F376" s="53" t="str">
        <f t="shared" si="35"/>
        <v/>
      </c>
      <c r="G376" s="50"/>
      <c r="H376" s="53">
        <f t="shared" si="30"/>
        <v>0</v>
      </c>
      <c r="I376" s="24"/>
    </row>
    <row r="377" spans="1:9" ht="12.75" hidden="1" customHeight="1">
      <c r="A377" s="45"/>
      <c r="B377" s="46" t="str">
        <f t="shared" si="31"/>
        <v/>
      </c>
      <c r="C377" s="47" t="str">
        <f t="shared" si="32"/>
        <v/>
      </c>
      <c r="D377" s="52" t="str">
        <f t="shared" si="33"/>
        <v/>
      </c>
      <c r="E377" s="53" t="str">
        <f t="shared" si="34"/>
        <v/>
      </c>
      <c r="F377" s="53" t="str">
        <f t="shared" si="35"/>
        <v/>
      </c>
      <c r="G377" s="50"/>
      <c r="H377" s="53">
        <f t="shared" si="30"/>
        <v>0</v>
      </c>
      <c r="I377" s="24"/>
    </row>
    <row r="378" spans="1:9" ht="12.75" hidden="1" customHeight="1">
      <c r="A378" s="45"/>
      <c r="B378" s="46" t="str">
        <f t="shared" si="31"/>
        <v/>
      </c>
      <c r="C378" s="47" t="str">
        <f t="shared" si="32"/>
        <v/>
      </c>
      <c r="D378" s="52" t="str">
        <f t="shared" si="33"/>
        <v/>
      </c>
      <c r="E378" s="53" t="str">
        <f t="shared" si="34"/>
        <v/>
      </c>
      <c r="F378" s="53" t="str">
        <f t="shared" si="35"/>
        <v/>
      </c>
      <c r="G378" s="50"/>
      <c r="H378" s="53">
        <f t="shared" si="30"/>
        <v>0</v>
      </c>
      <c r="I378" s="24"/>
    </row>
    <row r="379" spans="1:9" ht="12.75" hidden="1" customHeight="1">
      <c r="A379" s="45"/>
      <c r="B379" s="46" t="str">
        <f t="shared" si="31"/>
        <v/>
      </c>
      <c r="C379" s="47" t="str">
        <f t="shared" si="32"/>
        <v/>
      </c>
      <c r="D379" s="52" t="str">
        <f t="shared" si="33"/>
        <v/>
      </c>
      <c r="E379" s="53" t="str">
        <f t="shared" si="34"/>
        <v/>
      </c>
      <c r="F379" s="53" t="str">
        <f t="shared" si="35"/>
        <v/>
      </c>
      <c r="G379" s="50"/>
      <c r="H379" s="53">
        <f t="shared" si="30"/>
        <v>0</v>
      </c>
      <c r="I379" s="24"/>
    </row>
    <row r="380" spans="1:9" ht="12.75" hidden="1" customHeight="1">
      <c r="A380" s="45"/>
      <c r="B380" s="46" t="str">
        <f t="shared" si="31"/>
        <v/>
      </c>
      <c r="C380" s="47" t="str">
        <f t="shared" si="32"/>
        <v/>
      </c>
      <c r="D380" s="52" t="str">
        <f t="shared" si="33"/>
        <v/>
      </c>
      <c r="E380" s="53" t="str">
        <f t="shared" si="34"/>
        <v/>
      </c>
      <c r="F380" s="53" t="str">
        <f t="shared" si="35"/>
        <v/>
      </c>
      <c r="G380" s="50"/>
      <c r="H380" s="53">
        <f t="shared" si="30"/>
        <v>0</v>
      </c>
      <c r="I380" s="24"/>
    </row>
    <row r="381" spans="1:9" ht="12.75" hidden="1" customHeight="1">
      <c r="A381" s="45"/>
      <c r="B381" s="46" t="str">
        <f t="shared" si="31"/>
        <v/>
      </c>
      <c r="C381" s="47" t="str">
        <f t="shared" si="32"/>
        <v/>
      </c>
      <c r="D381" s="52" t="str">
        <f t="shared" si="33"/>
        <v/>
      </c>
      <c r="E381" s="53" t="str">
        <f t="shared" si="34"/>
        <v/>
      </c>
      <c r="F381" s="53" t="str">
        <f t="shared" si="35"/>
        <v/>
      </c>
      <c r="G381" s="50"/>
      <c r="H381" s="53">
        <f t="shared" si="30"/>
        <v>0</v>
      </c>
      <c r="I381" s="24"/>
    </row>
    <row r="382" spans="1:9" ht="12.75" hidden="1" customHeight="1">
      <c r="A382" s="45"/>
      <c r="B382" s="46" t="str">
        <f t="shared" si="31"/>
        <v/>
      </c>
      <c r="C382" s="47" t="str">
        <f t="shared" si="32"/>
        <v/>
      </c>
      <c r="D382" s="52" t="str">
        <f t="shared" si="33"/>
        <v/>
      </c>
      <c r="E382" s="53" t="str">
        <f t="shared" si="34"/>
        <v/>
      </c>
      <c r="F382" s="53" t="str">
        <f t="shared" si="35"/>
        <v/>
      </c>
      <c r="G382" s="50"/>
      <c r="H382" s="53">
        <f t="shared" si="30"/>
        <v>0</v>
      </c>
      <c r="I382" s="24"/>
    </row>
    <row r="383" spans="1:9" ht="12.75" hidden="1" customHeight="1">
      <c r="A383" s="45"/>
      <c r="B383" s="46" t="str">
        <f t="shared" si="31"/>
        <v/>
      </c>
      <c r="C383" s="47" t="str">
        <f t="shared" si="32"/>
        <v/>
      </c>
      <c r="D383" s="52" t="str">
        <f t="shared" si="33"/>
        <v/>
      </c>
      <c r="E383" s="53" t="str">
        <f t="shared" si="34"/>
        <v/>
      </c>
      <c r="F383" s="53" t="str">
        <f t="shared" si="35"/>
        <v/>
      </c>
      <c r="G383" s="50"/>
      <c r="H383" s="53">
        <f t="shared" si="30"/>
        <v>0</v>
      </c>
      <c r="I383" s="24"/>
    </row>
    <row r="384" spans="1:9" ht="12.75" hidden="1" customHeight="1">
      <c r="A384" s="45"/>
      <c r="B384" s="46" t="str">
        <f t="shared" si="31"/>
        <v/>
      </c>
      <c r="C384" s="47" t="str">
        <f t="shared" si="32"/>
        <v/>
      </c>
      <c r="D384" s="52" t="str">
        <f t="shared" si="33"/>
        <v/>
      </c>
      <c r="E384" s="53" t="str">
        <f t="shared" si="34"/>
        <v/>
      </c>
      <c r="F384" s="53" t="str">
        <f t="shared" si="35"/>
        <v/>
      </c>
      <c r="G384" s="50"/>
      <c r="H384" s="53">
        <f t="shared" si="30"/>
        <v>0</v>
      </c>
      <c r="I384" s="24"/>
    </row>
    <row r="385" spans="2:9" s="1" customFormat="1" ht="12.75" hidden="1" customHeight="1">
      <c r="B385" s="46" t="str">
        <f t="shared" si="31"/>
        <v/>
      </c>
      <c r="C385" s="47" t="str">
        <f t="shared" si="32"/>
        <v/>
      </c>
      <c r="D385" s="52" t="str">
        <f t="shared" si="33"/>
        <v/>
      </c>
      <c r="E385" s="53" t="str">
        <f t="shared" si="34"/>
        <v/>
      </c>
      <c r="F385" s="53" t="str">
        <f t="shared" si="35"/>
        <v/>
      </c>
      <c r="G385" s="50"/>
      <c r="H385" s="53">
        <f t="shared" si="30"/>
        <v>0</v>
      </c>
      <c r="I385" s="54"/>
    </row>
    <row r="386" spans="2:9" ht="12.75" hidden="1" customHeight="1">
      <c r="B386" s="46" t="str">
        <f t="shared" si="31"/>
        <v/>
      </c>
      <c r="C386" s="47" t="str">
        <f t="shared" si="32"/>
        <v/>
      </c>
      <c r="D386" s="52" t="str">
        <f t="shared" si="33"/>
        <v/>
      </c>
      <c r="E386" s="53" t="str">
        <f t="shared" si="34"/>
        <v/>
      </c>
      <c r="F386" s="53" t="str">
        <f t="shared" si="35"/>
        <v/>
      </c>
      <c r="G386" s="50"/>
      <c r="H386" s="53">
        <f t="shared" si="30"/>
        <v>0</v>
      </c>
    </row>
    <row r="387" spans="2:9" ht="12.75" hidden="1" customHeight="1">
      <c r="B387" s="46" t="str">
        <f t="shared" si="31"/>
        <v/>
      </c>
      <c r="C387" s="47" t="str">
        <f t="shared" si="32"/>
        <v/>
      </c>
      <c r="D387" s="52" t="str">
        <f t="shared" si="33"/>
        <v/>
      </c>
      <c r="E387" s="53" t="str">
        <f t="shared" si="34"/>
        <v/>
      </c>
      <c r="F387" s="53" t="str">
        <f t="shared" si="35"/>
        <v/>
      </c>
      <c r="G387" s="50"/>
      <c r="H387" s="53">
        <f t="shared" si="30"/>
        <v>0</v>
      </c>
    </row>
    <row r="388" spans="2:9" ht="12.75" hidden="1" customHeight="1">
      <c r="B388" s="46" t="str">
        <f t="shared" si="31"/>
        <v/>
      </c>
      <c r="C388" s="47" t="str">
        <f t="shared" si="32"/>
        <v/>
      </c>
      <c r="D388" s="52" t="str">
        <f t="shared" si="33"/>
        <v/>
      </c>
      <c r="E388" s="53" t="str">
        <f t="shared" si="34"/>
        <v/>
      </c>
      <c r="F388" s="53" t="str">
        <f t="shared" si="35"/>
        <v/>
      </c>
      <c r="G388" s="50"/>
      <c r="H388" s="53">
        <f t="shared" si="30"/>
        <v>0</v>
      </c>
    </row>
    <row r="389" spans="2:9" ht="12.75" hidden="1" customHeight="1">
      <c r="B389" s="46" t="str">
        <f t="shared" si="31"/>
        <v/>
      </c>
      <c r="C389" s="47" t="str">
        <f t="shared" si="32"/>
        <v/>
      </c>
      <c r="D389" s="52" t="str">
        <f t="shared" si="33"/>
        <v/>
      </c>
      <c r="E389" s="53" t="str">
        <f t="shared" si="34"/>
        <v/>
      </c>
      <c r="F389" s="53" t="str">
        <f t="shared" si="35"/>
        <v/>
      </c>
      <c r="G389" s="50"/>
      <c r="H389" s="53">
        <f t="shared" si="30"/>
        <v>0</v>
      </c>
    </row>
    <row r="390" spans="2:9" ht="12.75" hidden="1" customHeight="1">
      <c r="B390" s="46" t="str">
        <f t="shared" si="31"/>
        <v/>
      </c>
      <c r="C390" s="47" t="str">
        <f t="shared" si="32"/>
        <v/>
      </c>
      <c r="D390" s="52" t="str">
        <f t="shared" si="33"/>
        <v/>
      </c>
      <c r="E390" s="53" t="str">
        <f t="shared" si="34"/>
        <v/>
      </c>
      <c r="F390" s="53" t="str">
        <f t="shared" si="35"/>
        <v/>
      </c>
      <c r="G390" s="50"/>
      <c r="H390" s="53">
        <f t="shared" si="30"/>
        <v>0</v>
      </c>
    </row>
    <row r="391" spans="2:9" ht="12.75" hidden="1" customHeight="1">
      <c r="B391" s="46" t="str">
        <f t="shared" si="31"/>
        <v/>
      </c>
      <c r="C391" s="47" t="str">
        <f t="shared" si="32"/>
        <v/>
      </c>
      <c r="D391" s="52" t="str">
        <f t="shared" si="33"/>
        <v/>
      </c>
      <c r="E391" s="53" t="str">
        <f t="shared" si="34"/>
        <v/>
      </c>
      <c r="F391" s="53" t="str">
        <f t="shared" si="35"/>
        <v/>
      </c>
      <c r="G391" s="50"/>
      <c r="H391" s="53">
        <f t="shared" si="30"/>
        <v>0</v>
      </c>
    </row>
    <row r="392" spans="2:9" ht="12.75" hidden="1" customHeight="1">
      <c r="B392" s="46" t="str">
        <f t="shared" si="31"/>
        <v/>
      </c>
      <c r="C392" s="47" t="str">
        <f t="shared" si="32"/>
        <v/>
      </c>
      <c r="D392" s="52" t="str">
        <f t="shared" si="33"/>
        <v/>
      </c>
      <c r="E392" s="53" t="str">
        <f t="shared" si="34"/>
        <v/>
      </c>
      <c r="F392" s="53" t="str">
        <f t="shared" si="35"/>
        <v/>
      </c>
      <c r="G392" s="50"/>
      <c r="H392" s="53">
        <f t="shared" si="30"/>
        <v>0</v>
      </c>
    </row>
    <row r="393" spans="2:9" ht="12.75" hidden="1" customHeight="1">
      <c r="B393" s="46" t="str">
        <f t="shared" si="31"/>
        <v/>
      </c>
      <c r="C393" s="47" t="str">
        <f t="shared" si="32"/>
        <v/>
      </c>
      <c r="D393" s="52" t="str">
        <f t="shared" si="33"/>
        <v/>
      </c>
      <c r="E393" s="53" t="str">
        <f t="shared" si="34"/>
        <v/>
      </c>
      <c r="F393" s="53" t="str">
        <f t="shared" si="35"/>
        <v/>
      </c>
      <c r="G393" s="50"/>
      <c r="H393" s="53">
        <f t="shared" si="30"/>
        <v>0</v>
      </c>
    </row>
    <row r="394" spans="2:9" ht="12.75" hidden="1" customHeight="1">
      <c r="B394" s="46" t="str">
        <f t="shared" si="31"/>
        <v/>
      </c>
      <c r="C394" s="47" t="str">
        <f t="shared" si="32"/>
        <v/>
      </c>
      <c r="D394" s="52" t="str">
        <f t="shared" si="33"/>
        <v/>
      </c>
      <c r="E394" s="53" t="str">
        <f t="shared" si="34"/>
        <v/>
      </c>
      <c r="F394" s="53" t="str">
        <f t="shared" si="35"/>
        <v/>
      </c>
      <c r="G394" s="50"/>
      <c r="H394" s="53">
        <f t="shared" si="30"/>
        <v>0</v>
      </c>
    </row>
    <row r="395" spans="2:9" ht="12.75" hidden="1" customHeight="1">
      <c r="B395" s="46" t="str">
        <f t="shared" si="31"/>
        <v/>
      </c>
      <c r="C395" s="47" t="str">
        <f t="shared" si="32"/>
        <v/>
      </c>
      <c r="D395" s="52" t="str">
        <f t="shared" si="33"/>
        <v/>
      </c>
      <c r="E395" s="53" t="str">
        <f t="shared" si="34"/>
        <v/>
      </c>
      <c r="F395" s="53" t="str">
        <f t="shared" si="35"/>
        <v/>
      </c>
      <c r="G395" s="50"/>
      <c r="H395" s="53">
        <f t="shared" si="30"/>
        <v>0</v>
      </c>
    </row>
    <row r="396" spans="2:9" ht="12.75" hidden="1" customHeight="1">
      <c r="B396" s="46" t="str">
        <f t="shared" si="31"/>
        <v/>
      </c>
      <c r="C396" s="47" t="str">
        <f t="shared" si="32"/>
        <v/>
      </c>
      <c r="D396" s="52" t="str">
        <f t="shared" si="33"/>
        <v/>
      </c>
      <c r="E396" s="53" t="str">
        <f t="shared" si="34"/>
        <v/>
      </c>
      <c r="F396" s="53" t="str">
        <f t="shared" si="35"/>
        <v/>
      </c>
      <c r="G396" s="50"/>
      <c r="H396" s="53">
        <f t="shared" si="30"/>
        <v>0</v>
      </c>
    </row>
    <row r="397" spans="2:9" ht="12.75" hidden="1" customHeight="1">
      <c r="B397" s="46" t="str">
        <f t="shared" si="31"/>
        <v/>
      </c>
      <c r="C397" s="47" t="str">
        <f t="shared" si="32"/>
        <v/>
      </c>
      <c r="D397" s="52" t="str">
        <f t="shared" si="33"/>
        <v/>
      </c>
      <c r="E397" s="53" t="str">
        <f t="shared" si="34"/>
        <v/>
      </c>
      <c r="F397" s="53" t="str">
        <f t="shared" si="35"/>
        <v/>
      </c>
      <c r="G397" s="50"/>
      <c r="H397" s="53">
        <f t="shared" si="30"/>
        <v>0</v>
      </c>
    </row>
    <row r="398" spans="2:9" ht="12.75" hidden="1" customHeight="1">
      <c r="B398" s="46" t="str">
        <f t="shared" si="31"/>
        <v/>
      </c>
      <c r="C398" s="47" t="str">
        <f t="shared" si="32"/>
        <v/>
      </c>
      <c r="D398" s="52" t="str">
        <f t="shared" si="33"/>
        <v/>
      </c>
      <c r="E398" s="53" t="str">
        <f t="shared" si="34"/>
        <v/>
      </c>
      <c r="F398" s="53" t="str">
        <f t="shared" si="35"/>
        <v/>
      </c>
      <c r="G398" s="50"/>
      <c r="H398" s="53">
        <f t="shared" si="30"/>
        <v>0</v>
      </c>
    </row>
    <row r="399" spans="2:9" ht="12.75" hidden="1" customHeight="1">
      <c r="B399" s="46" t="str">
        <f t="shared" si="31"/>
        <v/>
      </c>
      <c r="C399" s="47" t="str">
        <f t="shared" si="32"/>
        <v/>
      </c>
      <c r="D399" s="52" t="str">
        <f t="shared" si="33"/>
        <v/>
      </c>
      <c r="E399" s="53" t="str">
        <f t="shared" si="34"/>
        <v/>
      </c>
      <c r="F399" s="53" t="str">
        <f t="shared" si="35"/>
        <v/>
      </c>
      <c r="G399" s="50"/>
      <c r="H399" s="53">
        <f t="shared" si="30"/>
        <v>0</v>
      </c>
    </row>
    <row r="400" spans="2:9" ht="12.75" hidden="1" customHeight="1">
      <c r="B400" s="46" t="str">
        <f t="shared" si="31"/>
        <v/>
      </c>
      <c r="C400" s="47" t="str">
        <f t="shared" si="32"/>
        <v/>
      </c>
      <c r="D400" s="52" t="str">
        <f t="shared" si="33"/>
        <v/>
      </c>
      <c r="E400" s="53" t="str">
        <f t="shared" si="34"/>
        <v/>
      </c>
      <c r="F400" s="53" t="str">
        <f t="shared" si="35"/>
        <v/>
      </c>
      <c r="G400" s="50"/>
      <c r="H400" s="53">
        <f t="shared" si="30"/>
        <v>0</v>
      </c>
    </row>
    <row r="401" spans="2:8" ht="12.75" hidden="1" customHeight="1">
      <c r="B401" s="46" t="str">
        <f t="shared" si="31"/>
        <v/>
      </c>
      <c r="C401" s="47" t="str">
        <f t="shared" si="32"/>
        <v/>
      </c>
      <c r="D401" s="52" t="str">
        <f t="shared" si="33"/>
        <v/>
      </c>
      <c r="E401" s="53" t="str">
        <f t="shared" si="34"/>
        <v/>
      </c>
      <c r="F401" s="53" t="str">
        <f t="shared" si="35"/>
        <v/>
      </c>
      <c r="G401" s="50"/>
      <c r="H401" s="53">
        <f t="shared" si="30"/>
        <v>0</v>
      </c>
    </row>
    <row r="402" spans="2:8" ht="12.75" hidden="1" customHeight="1">
      <c r="B402" s="46" t="str">
        <f t="shared" si="31"/>
        <v/>
      </c>
      <c r="C402" s="47" t="str">
        <f t="shared" si="32"/>
        <v/>
      </c>
      <c r="D402" s="52" t="str">
        <f t="shared" si="33"/>
        <v/>
      </c>
      <c r="E402" s="53" t="str">
        <f t="shared" si="34"/>
        <v/>
      </c>
      <c r="F402" s="53" t="str">
        <f t="shared" si="35"/>
        <v/>
      </c>
      <c r="G402" s="50"/>
      <c r="H402" s="53">
        <f t="shared" si="30"/>
        <v>0</v>
      </c>
    </row>
    <row r="403" spans="2:8" ht="12.75" hidden="1" customHeight="1">
      <c r="B403" s="46" t="str">
        <f t="shared" si="31"/>
        <v/>
      </c>
      <c r="C403" s="47" t="str">
        <f t="shared" si="32"/>
        <v/>
      </c>
      <c r="D403" s="52" t="str">
        <f t="shared" si="33"/>
        <v/>
      </c>
      <c r="E403" s="53" t="str">
        <f t="shared" si="34"/>
        <v/>
      </c>
      <c r="F403" s="53" t="str">
        <f t="shared" si="35"/>
        <v/>
      </c>
      <c r="G403" s="50"/>
      <c r="H403" s="53">
        <f t="shared" si="30"/>
        <v>0</v>
      </c>
    </row>
    <row r="404" spans="2:8" ht="12.75" hidden="1" customHeight="1">
      <c r="B404" s="46" t="str">
        <f t="shared" si="31"/>
        <v/>
      </c>
      <c r="C404" s="47" t="str">
        <f t="shared" si="32"/>
        <v/>
      </c>
      <c r="D404" s="52" t="str">
        <f t="shared" si="33"/>
        <v/>
      </c>
      <c r="E404" s="53" t="str">
        <f t="shared" si="34"/>
        <v/>
      </c>
      <c r="F404" s="53" t="str">
        <f t="shared" si="35"/>
        <v/>
      </c>
      <c r="G404" s="50"/>
      <c r="H404" s="53">
        <f t="shared" si="30"/>
        <v>0</v>
      </c>
    </row>
    <row r="405" spans="2:8" ht="12.75" hidden="1" customHeight="1">
      <c r="B405" s="46" t="str">
        <f t="shared" si="31"/>
        <v/>
      </c>
      <c r="C405" s="47" t="str">
        <f t="shared" si="32"/>
        <v/>
      </c>
      <c r="D405" s="52" t="str">
        <f t="shared" si="33"/>
        <v/>
      </c>
      <c r="E405" s="53" t="str">
        <f t="shared" si="34"/>
        <v/>
      </c>
      <c r="F405" s="53" t="str">
        <f t="shared" si="35"/>
        <v/>
      </c>
      <c r="G405" s="50"/>
      <c r="H405" s="53">
        <f t="shared" si="30"/>
        <v>0</v>
      </c>
    </row>
    <row r="406" spans="2:8" ht="12.75" hidden="1" customHeight="1">
      <c r="B406" s="46" t="str">
        <f t="shared" si="31"/>
        <v/>
      </c>
      <c r="C406" s="47" t="str">
        <f t="shared" si="32"/>
        <v/>
      </c>
      <c r="D406" s="52" t="str">
        <f t="shared" si="33"/>
        <v/>
      </c>
      <c r="E406" s="53" t="str">
        <f t="shared" si="34"/>
        <v/>
      </c>
      <c r="F406" s="53" t="str">
        <f t="shared" si="35"/>
        <v/>
      </c>
      <c r="G406" s="50"/>
      <c r="H406" s="53">
        <f t="shared" si="30"/>
        <v>0</v>
      </c>
    </row>
    <row r="407" spans="2:8" ht="12.75" hidden="1" customHeight="1">
      <c r="B407" s="46" t="str">
        <f t="shared" si="31"/>
        <v/>
      </c>
      <c r="C407" s="47" t="str">
        <f t="shared" si="32"/>
        <v/>
      </c>
      <c r="D407" s="52" t="str">
        <f t="shared" si="33"/>
        <v/>
      </c>
      <c r="E407" s="53" t="str">
        <f t="shared" si="34"/>
        <v/>
      </c>
      <c r="F407" s="53" t="str">
        <f t="shared" si="35"/>
        <v/>
      </c>
      <c r="G407" s="50"/>
      <c r="H407" s="53">
        <f t="shared" si="30"/>
        <v>0</v>
      </c>
    </row>
    <row r="408" spans="2:8" ht="12.75" hidden="1" customHeight="1">
      <c r="B408" s="46" t="str">
        <f t="shared" si="31"/>
        <v/>
      </c>
      <c r="C408" s="47" t="str">
        <f t="shared" si="32"/>
        <v/>
      </c>
      <c r="D408" s="52" t="str">
        <f t="shared" si="33"/>
        <v/>
      </c>
      <c r="E408" s="53" t="str">
        <f t="shared" si="34"/>
        <v/>
      </c>
      <c r="F408" s="53" t="str">
        <f t="shared" si="35"/>
        <v/>
      </c>
      <c r="G408" s="50"/>
      <c r="H408" s="53">
        <f t="shared" si="30"/>
        <v>0</v>
      </c>
    </row>
    <row r="409" spans="2:8" ht="12.75" hidden="1" customHeight="1">
      <c r="B409" s="46" t="str">
        <f t="shared" si="31"/>
        <v/>
      </c>
      <c r="C409" s="47" t="str">
        <f t="shared" si="32"/>
        <v/>
      </c>
      <c r="D409" s="52" t="str">
        <f t="shared" si="33"/>
        <v/>
      </c>
      <c r="E409" s="53" t="str">
        <f t="shared" si="34"/>
        <v/>
      </c>
      <c r="F409" s="53" t="str">
        <f t="shared" si="35"/>
        <v/>
      </c>
      <c r="G409" s="50"/>
      <c r="H409" s="53">
        <f t="shared" ref="H409:H472" si="36">IF(B409="",0,ROUND(H408-E409-G409,2))</f>
        <v>0</v>
      </c>
    </row>
    <row r="410" spans="2:8" ht="12.75" hidden="1" customHeight="1">
      <c r="B410" s="46" t="str">
        <f t="shared" ref="B410:B473" si="37">IF(B409&lt;$D$16,IF(H409&gt;0,B409+1,""),"")</f>
        <v/>
      </c>
      <c r="C410" s="47" t="str">
        <f t="shared" ref="C410:C473" si="38">IF(B410="","",IF(B410&lt;=$D$16,IF(payments_per_year=26,DATE(YEAR(start_date),MONTH(start_date),DAY(start_date)+14*B410),IF(payments_per_year=52,DATE(YEAR(start_date),MONTH(start_date),DAY(start_date)+7*B410),DATE(YEAR(start_date),MONTH(start_date)+B410*12/$D$11,DAY(start_date)))),""))</f>
        <v/>
      </c>
      <c r="D410" s="52" t="str">
        <f t="shared" ref="D410:D473" si="39">IF(C410="","",IF($D$15+F410&gt;H409,ROUND(H409+F410,2),$D$15))</f>
        <v/>
      </c>
      <c r="E410" s="53" t="str">
        <f t="shared" ref="E410:E473" si="40">IF(C410="","",D410-F410)</f>
        <v/>
      </c>
      <c r="F410" s="53" t="str">
        <f t="shared" ref="F410:F473" si="41">IF(C410="","",ROUND(H409*$D$9/payments_per_year,2))</f>
        <v/>
      </c>
      <c r="G410" s="50"/>
      <c r="H410" s="53">
        <f t="shared" si="36"/>
        <v>0</v>
      </c>
    </row>
    <row r="411" spans="2:8" ht="12.75" hidden="1" customHeight="1">
      <c r="B411" s="46" t="str">
        <f t="shared" si="37"/>
        <v/>
      </c>
      <c r="C411" s="47" t="str">
        <f t="shared" si="38"/>
        <v/>
      </c>
      <c r="D411" s="52" t="str">
        <f t="shared" si="39"/>
        <v/>
      </c>
      <c r="E411" s="53" t="str">
        <f t="shared" si="40"/>
        <v/>
      </c>
      <c r="F411" s="53" t="str">
        <f t="shared" si="41"/>
        <v/>
      </c>
      <c r="G411" s="50"/>
      <c r="H411" s="53">
        <f t="shared" si="36"/>
        <v>0</v>
      </c>
    </row>
    <row r="412" spans="2:8" ht="12.75" hidden="1" customHeight="1">
      <c r="B412" s="46" t="str">
        <f t="shared" si="37"/>
        <v/>
      </c>
      <c r="C412" s="47" t="str">
        <f t="shared" si="38"/>
        <v/>
      </c>
      <c r="D412" s="52" t="str">
        <f t="shared" si="39"/>
        <v/>
      </c>
      <c r="E412" s="53" t="str">
        <f t="shared" si="40"/>
        <v/>
      </c>
      <c r="F412" s="53" t="str">
        <f t="shared" si="41"/>
        <v/>
      </c>
      <c r="G412" s="50"/>
      <c r="H412" s="53">
        <f t="shared" si="36"/>
        <v>0</v>
      </c>
    </row>
    <row r="413" spans="2:8" ht="12.75" hidden="1" customHeight="1">
      <c r="B413" s="46" t="str">
        <f t="shared" si="37"/>
        <v/>
      </c>
      <c r="C413" s="47" t="str">
        <f t="shared" si="38"/>
        <v/>
      </c>
      <c r="D413" s="52" t="str">
        <f t="shared" si="39"/>
        <v/>
      </c>
      <c r="E413" s="53" t="str">
        <f t="shared" si="40"/>
        <v/>
      </c>
      <c r="F413" s="53" t="str">
        <f t="shared" si="41"/>
        <v/>
      </c>
      <c r="G413" s="50"/>
      <c r="H413" s="53">
        <f t="shared" si="36"/>
        <v>0</v>
      </c>
    </row>
    <row r="414" spans="2:8" ht="12.75" hidden="1" customHeight="1">
      <c r="B414" s="46" t="str">
        <f t="shared" si="37"/>
        <v/>
      </c>
      <c r="C414" s="47" t="str">
        <f t="shared" si="38"/>
        <v/>
      </c>
      <c r="D414" s="52" t="str">
        <f t="shared" si="39"/>
        <v/>
      </c>
      <c r="E414" s="53" t="str">
        <f t="shared" si="40"/>
        <v/>
      </c>
      <c r="F414" s="53" t="str">
        <f t="shared" si="41"/>
        <v/>
      </c>
      <c r="G414" s="50"/>
      <c r="H414" s="53">
        <f t="shared" si="36"/>
        <v>0</v>
      </c>
    </row>
    <row r="415" spans="2:8" ht="12.75" hidden="1" customHeight="1">
      <c r="B415" s="46" t="str">
        <f t="shared" si="37"/>
        <v/>
      </c>
      <c r="C415" s="47" t="str">
        <f t="shared" si="38"/>
        <v/>
      </c>
      <c r="D415" s="52" t="str">
        <f t="shared" si="39"/>
        <v/>
      </c>
      <c r="E415" s="53" t="str">
        <f t="shared" si="40"/>
        <v/>
      </c>
      <c r="F415" s="53" t="str">
        <f t="shared" si="41"/>
        <v/>
      </c>
      <c r="G415" s="50"/>
      <c r="H415" s="53">
        <f t="shared" si="36"/>
        <v>0</v>
      </c>
    </row>
    <row r="416" spans="2:8" ht="12.75" hidden="1" customHeight="1">
      <c r="B416" s="46" t="str">
        <f t="shared" si="37"/>
        <v/>
      </c>
      <c r="C416" s="47" t="str">
        <f t="shared" si="38"/>
        <v/>
      </c>
      <c r="D416" s="52" t="str">
        <f t="shared" si="39"/>
        <v/>
      </c>
      <c r="E416" s="53" t="str">
        <f t="shared" si="40"/>
        <v/>
      </c>
      <c r="F416" s="53" t="str">
        <f t="shared" si="41"/>
        <v/>
      </c>
      <c r="G416" s="50"/>
      <c r="H416" s="53">
        <f t="shared" si="36"/>
        <v>0</v>
      </c>
    </row>
    <row r="417" spans="2:8" ht="12.75" hidden="1" customHeight="1">
      <c r="B417" s="46" t="str">
        <f t="shared" si="37"/>
        <v/>
      </c>
      <c r="C417" s="47" t="str">
        <f t="shared" si="38"/>
        <v/>
      </c>
      <c r="D417" s="52" t="str">
        <f t="shared" si="39"/>
        <v/>
      </c>
      <c r="E417" s="53" t="str">
        <f t="shared" si="40"/>
        <v/>
      </c>
      <c r="F417" s="53" t="str">
        <f t="shared" si="41"/>
        <v/>
      </c>
      <c r="G417" s="50"/>
      <c r="H417" s="53">
        <f t="shared" si="36"/>
        <v>0</v>
      </c>
    </row>
    <row r="418" spans="2:8" ht="12.75" hidden="1" customHeight="1">
      <c r="B418" s="46" t="str">
        <f t="shared" si="37"/>
        <v/>
      </c>
      <c r="C418" s="47" t="str">
        <f t="shared" si="38"/>
        <v/>
      </c>
      <c r="D418" s="52" t="str">
        <f t="shared" si="39"/>
        <v/>
      </c>
      <c r="E418" s="53" t="str">
        <f t="shared" si="40"/>
        <v/>
      </c>
      <c r="F418" s="53" t="str">
        <f t="shared" si="41"/>
        <v/>
      </c>
      <c r="G418" s="50"/>
      <c r="H418" s="53">
        <f t="shared" si="36"/>
        <v>0</v>
      </c>
    </row>
    <row r="419" spans="2:8" ht="12.75" hidden="1" customHeight="1">
      <c r="B419" s="46" t="str">
        <f t="shared" si="37"/>
        <v/>
      </c>
      <c r="C419" s="47" t="str">
        <f t="shared" si="38"/>
        <v/>
      </c>
      <c r="D419" s="52" t="str">
        <f t="shared" si="39"/>
        <v/>
      </c>
      <c r="E419" s="53" t="str">
        <f t="shared" si="40"/>
        <v/>
      </c>
      <c r="F419" s="53" t="str">
        <f t="shared" si="41"/>
        <v/>
      </c>
      <c r="G419" s="50"/>
      <c r="H419" s="53">
        <f t="shared" si="36"/>
        <v>0</v>
      </c>
    </row>
    <row r="420" spans="2:8" ht="12.75" hidden="1" customHeight="1">
      <c r="B420" s="46" t="str">
        <f t="shared" si="37"/>
        <v/>
      </c>
      <c r="C420" s="47" t="str">
        <f t="shared" si="38"/>
        <v/>
      </c>
      <c r="D420" s="52" t="str">
        <f t="shared" si="39"/>
        <v/>
      </c>
      <c r="E420" s="53" t="str">
        <f t="shared" si="40"/>
        <v/>
      </c>
      <c r="F420" s="53" t="str">
        <f t="shared" si="41"/>
        <v/>
      </c>
      <c r="G420" s="50"/>
      <c r="H420" s="53">
        <f t="shared" si="36"/>
        <v>0</v>
      </c>
    </row>
    <row r="421" spans="2:8" ht="12.75" hidden="1" customHeight="1">
      <c r="B421" s="46" t="str">
        <f t="shared" si="37"/>
        <v/>
      </c>
      <c r="C421" s="47" t="str">
        <f t="shared" si="38"/>
        <v/>
      </c>
      <c r="D421" s="52" t="str">
        <f t="shared" si="39"/>
        <v/>
      </c>
      <c r="E421" s="53" t="str">
        <f t="shared" si="40"/>
        <v/>
      </c>
      <c r="F421" s="53" t="str">
        <f t="shared" si="41"/>
        <v/>
      </c>
      <c r="G421" s="50"/>
      <c r="H421" s="53">
        <f t="shared" si="36"/>
        <v>0</v>
      </c>
    </row>
    <row r="422" spans="2:8" ht="12.75" hidden="1" customHeight="1">
      <c r="B422" s="46" t="str">
        <f t="shared" si="37"/>
        <v/>
      </c>
      <c r="C422" s="47" t="str">
        <f t="shared" si="38"/>
        <v/>
      </c>
      <c r="D422" s="52" t="str">
        <f t="shared" si="39"/>
        <v/>
      </c>
      <c r="E422" s="53" t="str">
        <f t="shared" si="40"/>
        <v/>
      </c>
      <c r="F422" s="53" t="str">
        <f t="shared" si="41"/>
        <v/>
      </c>
      <c r="G422" s="50"/>
      <c r="H422" s="53">
        <f t="shared" si="36"/>
        <v>0</v>
      </c>
    </row>
    <row r="423" spans="2:8" ht="12.75" hidden="1" customHeight="1">
      <c r="B423" s="46" t="str">
        <f t="shared" si="37"/>
        <v/>
      </c>
      <c r="C423" s="47" t="str">
        <f t="shared" si="38"/>
        <v/>
      </c>
      <c r="D423" s="52" t="str">
        <f t="shared" si="39"/>
        <v/>
      </c>
      <c r="E423" s="53" t="str">
        <f t="shared" si="40"/>
        <v/>
      </c>
      <c r="F423" s="53" t="str">
        <f t="shared" si="41"/>
        <v/>
      </c>
      <c r="G423" s="50"/>
      <c r="H423" s="53">
        <f t="shared" si="36"/>
        <v>0</v>
      </c>
    </row>
    <row r="424" spans="2:8" ht="12.75" hidden="1" customHeight="1">
      <c r="B424" s="46" t="str">
        <f t="shared" si="37"/>
        <v/>
      </c>
      <c r="C424" s="47" t="str">
        <f t="shared" si="38"/>
        <v/>
      </c>
      <c r="D424" s="52" t="str">
        <f t="shared" si="39"/>
        <v/>
      </c>
      <c r="E424" s="53" t="str">
        <f t="shared" si="40"/>
        <v/>
      </c>
      <c r="F424" s="53" t="str">
        <f t="shared" si="41"/>
        <v/>
      </c>
      <c r="G424" s="50"/>
      <c r="H424" s="53">
        <f t="shared" si="36"/>
        <v>0</v>
      </c>
    </row>
    <row r="425" spans="2:8" ht="12.75" hidden="1" customHeight="1">
      <c r="B425" s="46" t="str">
        <f t="shared" si="37"/>
        <v/>
      </c>
      <c r="C425" s="47" t="str">
        <f t="shared" si="38"/>
        <v/>
      </c>
      <c r="D425" s="52" t="str">
        <f t="shared" si="39"/>
        <v/>
      </c>
      <c r="E425" s="53" t="str">
        <f t="shared" si="40"/>
        <v/>
      </c>
      <c r="F425" s="53" t="str">
        <f t="shared" si="41"/>
        <v/>
      </c>
      <c r="G425" s="50"/>
      <c r="H425" s="53">
        <f t="shared" si="36"/>
        <v>0</v>
      </c>
    </row>
    <row r="426" spans="2:8" ht="12.75" hidden="1" customHeight="1">
      <c r="B426" s="46" t="str">
        <f t="shared" si="37"/>
        <v/>
      </c>
      <c r="C426" s="47" t="str">
        <f t="shared" si="38"/>
        <v/>
      </c>
      <c r="D426" s="52" t="str">
        <f t="shared" si="39"/>
        <v/>
      </c>
      <c r="E426" s="53" t="str">
        <f t="shared" si="40"/>
        <v/>
      </c>
      <c r="F426" s="53" t="str">
        <f t="shared" si="41"/>
        <v/>
      </c>
      <c r="G426" s="50"/>
      <c r="H426" s="53">
        <f t="shared" si="36"/>
        <v>0</v>
      </c>
    </row>
    <row r="427" spans="2:8" ht="12.75" hidden="1" customHeight="1">
      <c r="B427" s="46" t="str">
        <f t="shared" si="37"/>
        <v/>
      </c>
      <c r="C427" s="47" t="str">
        <f t="shared" si="38"/>
        <v/>
      </c>
      <c r="D427" s="52" t="str">
        <f t="shared" si="39"/>
        <v/>
      </c>
      <c r="E427" s="53" t="str">
        <f t="shared" si="40"/>
        <v/>
      </c>
      <c r="F427" s="53" t="str">
        <f t="shared" si="41"/>
        <v/>
      </c>
      <c r="G427" s="50"/>
      <c r="H427" s="53">
        <f t="shared" si="36"/>
        <v>0</v>
      </c>
    </row>
    <row r="428" spans="2:8" ht="12.75" hidden="1" customHeight="1">
      <c r="B428" s="46" t="str">
        <f t="shared" si="37"/>
        <v/>
      </c>
      <c r="C428" s="47" t="str">
        <f t="shared" si="38"/>
        <v/>
      </c>
      <c r="D428" s="52" t="str">
        <f t="shared" si="39"/>
        <v/>
      </c>
      <c r="E428" s="53" t="str">
        <f t="shared" si="40"/>
        <v/>
      </c>
      <c r="F428" s="53" t="str">
        <f t="shared" si="41"/>
        <v/>
      </c>
      <c r="G428" s="50"/>
      <c r="H428" s="53">
        <f t="shared" si="36"/>
        <v>0</v>
      </c>
    </row>
    <row r="429" spans="2:8" ht="12.75" hidden="1" customHeight="1">
      <c r="B429" s="46" t="str">
        <f t="shared" si="37"/>
        <v/>
      </c>
      <c r="C429" s="47" t="str">
        <f t="shared" si="38"/>
        <v/>
      </c>
      <c r="D429" s="52" t="str">
        <f t="shared" si="39"/>
        <v/>
      </c>
      <c r="E429" s="53" t="str">
        <f t="shared" si="40"/>
        <v/>
      </c>
      <c r="F429" s="53" t="str">
        <f t="shared" si="41"/>
        <v/>
      </c>
      <c r="G429" s="50"/>
      <c r="H429" s="53">
        <f t="shared" si="36"/>
        <v>0</v>
      </c>
    </row>
    <row r="430" spans="2:8" ht="12.75" hidden="1" customHeight="1">
      <c r="B430" s="46" t="str">
        <f t="shared" si="37"/>
        <v/>
      </c>
      <c r="C430" s="47" t="str">
        <f t="shared" si="38"/>
        <v/>
      </c>
      <c r="D430" s="52" t="str">
        <f t="shared" si="39"/>
        <v/>
      </c>
      <c r="E430" s="53" t="str">
        <f t="shared" si="40"/>
        <v/>
      </c>
      <c r="F430" s="53" t="str">
        <f t="shared" si="41"/>
        <v/>
      </c>
      <c r="G430" s="50"/>
      <c r="H430" s="53">
        <f t="shared" si="36"/>
        <v>0</v>
      </c>
    </row>
    <row r="431" spans="2:8" ht="12.75" hidden="1" customHeight="1">
      <c r="B431" s="46" t="str">
        <f t="shared" si="37"/>
        <v/>
      </c>
      <c r="C431" s="47" t="str">
        <f t="shared" si="38"/>
        <v/>
      </c>
      <c r="D431" s="52" t="str">
        <f t="shared" si="39"/>
        <v/>
      </c>
      <c r="E431" s="53" t="str">
        <f t="shared" si="40"/>
        <v/>
      </c>
      <c r="F431" s="53" t="str">
        <f t="shared" si="41"/>
        <v/>
      </c>
      <c r="G431" s="50"/>
      <c r="H431" s="53">
        <f t="shared" si="36"/>
        <v>0</v>
      </c>
    </row>
    <row r="432" spans="2:8" ht="12.75" hidden="1" customHeight="1">
      <c r="B432" s="46" t="str">
        <f t="shared" si="37"/>
        <v/>
      </c>
      <c r="C432" s="47" t="str">
        <f t="shared" si="38"/>
        <v/>
      </c>
      <c r="D432" s="52" t="str">
        <f t="shared" si="39"/>
        <v/>
      </c>
      <c r="E432" s="53" t="str">
        <f t="shared" si="40"/>
        <v/>
      </c>
      <c r="F432" s="53" t="str">
        <f t="shared" si="41"/>
        <v/>
      </c>
      <c r="G432" s="50"/>
      <c r="H432" s="53">
        <f t="shared" si="36"/>
        <v>0</v>
      </c>
    </row>
    <row r="433" spans="2:8" ht="12.75" hidden="1" customHeight="1">
      <c r="B433" s="46" t="str">
        <f t="shared" si="37"/>
        <v/>
      </c>
      <c r="C433" s="47" t="str">
        <f t="shared" si="38"/>
        <v/>
      </c>
      <c r="D433" s="52" t="str">
        <f t="shared" si="39"/>
        <v/>
      </c>
      <c r="E433" s="53" t="str">
        <f t="shared" si="40"/>
        <v/>
      </c>
      <c r="F433" s="53" t="str">
        <f t="shared" si="41"/>
        <v/>
      </c>
      <c r="G433" s="50"/>
      <c r="H433" s="53">
        <f t="shared" si="36"/>
        <v>0</v>
      </c>
    </row>
    <row r="434" spans="2:8" ht="12.75" hidden="1" customHeight="1">
      <c r="B434" s="46" t="str">
        <f t="shared" si="37"/>
        <v/>
      </c>
      <c r="C434" s="47" t="str">
        <f t="shared" si="38"/>
        <v/>
      </c>
      <c r="D434" s="52" t="str">
        <f t="shared" si="39"/>
        <v/>
      </c>
      <c r="E434" s="53" t="str">
        <f t="shared" si="40"/>
        <v/>
      </c>
      <c r="F434" s="53" t="str">
        <f t="shared" si="41"/>
        <v/>
      </c>
      <c r="G434" s="50"/>
      <c r="H434" s="53">
        <f t="shared" si="36"/>
        <v>0</v>
      </c>
    </row>
    <row r="435" spans="2:8" ht="12.75" hidden="1" customHeight="1">
      <c r="B435" s="46" t="str">
        <f t="shared" si="37"/>
        <v/>
      </c>
      <c r="C435" s="47" t="str">
        <f t="shared" si="38"/>
        <v/>
      </c>
      <c r="D435" s="52" t="str">
        <f t="shared" si="39"/>
        <v/>
      </c>
      <c r="E435" s="53" t="str">
        <f t="shared" si="40"/>
        <v/>
      </c>
      <c r="F435" s="53" t="str">
        <f t="shared" si="41"/>
        <v/>
      </c>
      <c r="G435" s="50"/>
      <c r="H435" s="53">
        <f t="shared" si="36"/>
        <v>0</v>
      </c>
    </row>
    <row r="436" spans="2:8" ht="12.75" hidden="1" customHeight="1">
      <c r="B436" s="46" t="str">
        <f t="shared" si="37"/>
        <v/>
      </c>
      <c r="C436" s="47" t="str">
        <f t="shared" si="38"/>
        <v/>
      </c>
      <c r="D436" s="52" t="str">
        <f t="shared" si="39"/>
        <v/>
      </c>
      <c r="E436" s="53" t="str">
        <f t="shared" si="40"/>
        <v/>
      </c>
      <c r="F436" s="53" t="str">
        <f t="shared" si="41"/>
        <v/>
      </c>
      <c r="G436" s="50"/>
      <c r="H436" s="53">
        <f t="shared" si="36"/>
        <v>0</v>
      </c>
    </row>
    <row r="437" spans="2:8" ht="12.75" hidden="1" customHeight="1">
      <c r="B437" s="46" t="str">
        <f t="shared" si="37"/>
        <v/>
      </c>
      <c r="C437" s="47" t="str">
        <f t="shared" si="38"/>
        <v/>
      </c>
      <c r="D437" s="52" t="str">
        <f t="shared" si="39"/>
        <v/>
      </c>
      <c r="E437" s="53" t="str">
        <f t="shared" si="40"/>
        <v/>
      </c>
      <c r="F437" s="53" t="str">
        <f t="shared" si="41"/>
        <v/>
      </c>
      <c r="G437" s="50"/>
      <c r="H437" s="53">
        <f t="shared" si="36"/>
        <v>0</v>
      </c>
    </row>
    <row r="438" spans="2:8" ht="12.75" hidden="1" customHeight="1">
      <c r="B438" s="46" t="str">
        <f t="shared" si="37"/>
        <v/>
      </c>
      <c r="C438" s="47" t="str">
        <f t="shared" si="38"/>
        <v/>
      </c>
      <c r="D438" s="52" t="str">
        <f t="shared" si="39"/>
        <v/>
      </c>
      <c r="E438" s="53" t="str">
        <f t="shared" si="40"/>
        <v/>
      </c>
      <c r="F438" s="53" t="str">
        <f t="shared" si="41"/>
        <v/>
      </c>
      <c r="G438" s="50"/>
      <c r="H438" s="53">
        <f t="shared" si="36"/>
        <v>0</v>
      </c>
    </row>
    <row r="439" spans="2:8" ht="12.75" hidden="1" customHeight="1">
      <c r="B439" s="46" t="str">
        <f t="shared" si="37"/>
        <v/>
      </c>
      <c r="C439" s="47" t="str">
        <f t="shared" si="38"/>
        <v/>
      </c>
      <c r="D439" s="52" t="str">
        <f t="shared" si="39"/>
        <v/>
      </c>
      <c r="E439" s="53" t="str">
        <f t="shared" si="40"/>
        <v/>
      </c>
      <c r="F439" s="53" t="str">
        <f t="shared" si="41"/>
        <v/>
      </c>
      <c r="G439" s="50"/>
      <c r="H439" s="53">
        <f t="shared" si="36"/>
        <v>0</v>
      </c>
    </row>
    <row r="440" spans="2:8" ht="12.75" hidden="1" customHeight="1">
      <c r="B440" s="46" t="str">
        <f t="shared" si="37"/>
        <v/>
      </c>
      <c r="C440" s="47" t="str">
        <f t="shared" si="38"/>
        <v/>
      </c>
      <c r="D440" s="52" t="str">
        <f t="shared" si="39"/>
        <v/>
      </c>
      <c r="E440" s="53" t="str">
        <f t="shared" si="40"/>
        <v/>
      </c>
      <c r="F440" s="53" t="str">
        <f t="shared" si="41"/>
        <v/>
      </c>
      <c r="G440" s="50"/>
      <c r="H440" s="53">
        <f t="shared" si="36"/>
        <v>0</v>
      </c>
    </row>
    <row r="441" spans="2:8" ht="12.75" hidden="1" customHeight="1">
      <c r="B441" s="46" t="str">
        <f t="shared" si="37"/>
        <v/>
      </c>
      <c r="C441" s="47" t="str">
        <f t="shared" si="38"/>
        <v/>
      </c>
      <c r="D441" s="52" t="str">
        <f t="shared" si="39"/>
        <v/>
      </c>
      <c r="E441" s="53" t="str">
        <f t="shared" si="40"/>
        <v/>
      </c>
      <c r="F441" s="53" t="str">
        <f t="shared" si="41"/>
        <v/>
      </c>
      <c r="G441" s="50"/>
      <c r="H441" s="53">
        <f t="shared" si="36"/>
        <v>0</v>
      </c>
    </row>
    <row r="442" spans="2:8" ht="12.75" hidden="1" customHeight="1">
      <c r="B442" s="46" t="str">
        <f t="shared" si="37"/>
        <v/>
      </c>
      <c r="C442" s="47" t="str">
        <f t="shared" si="38"/>
        <v/>
      </c>
      <c r="D442" s="52" t="str">
        <f t="shared" si="39"/>
        <v/>
      </c>
      <c r="E442" s="53" t="str">
        <f t="shared" si="40"/>
        <v/>
      </c>
      <c r="F442" s="53" t="str">
        <f t="shared" si="41"/>
        <v/>
      </c>
      <c r="G442" s="50"/>
      <c r="H442" s="53">
        <f t="shared" si="36"/>
        <v>0</v>
      </c>
    </row>
    <row r="443" spans="2:8" ht="12.75" hidden="1" customHeight="1">
      <c r="B443" s="46" t="str">
        <f t="shared" si="37"/>
        <v/>
      </c>
      <c r="C443" s="47" t="str">
        <f t="shared" si="38"/>
        <v/>
      </c>
      <c r="D443" s="52" t="str">
        <f t="shared" si="39"/>
        <v/>
      </c>
      <c r="E443" s="53" t="str">
        <f t="shared" si="40"/>
        <v/>
      </c>
      <c r="F443" s="53" t="str">
        <f t="shared" si="41"/>
        <v/>
      </c>
      <c r="G443" s="50"/>
      <c r="H443" s="53">
        <f t="shared" si="36"/>
        <v>0</v>
      </c>
    </row>
    <row r="444" spans="2:8" ht="12.75" hidden="1" customHeight="1">
      <c r="B444" s="46" t="str">
        <f t="shared" si="37"/>
        <v/>
      </c>
      <c r="C444" s="47" t="str">
        <f t="shared" si="38"/>
        <v/>
      </c>
      <c r="D444" s="52" t="str">
        <f t="shared" si="39"/>
        <v/>
      </c>
      <c r="E444" s="53" t="str">
        <f t="shared" si="40"/>
        <v/>
      </c>
      <c r="F444" s="53" t="str">
        <f t="shared" si="41"/>
        <v/>
      </c>
      <c r="G444" s="50"/>
      <c r="H444" s="53">
        <f t="shared" si="36"/>
        <v>0</v>
      </c>
    </row>
    <row r="445" spans="2:8" ht="12.75" hidden="1" customHeight="1">
      <c r="B445" s="46" t="str">
        <f t="shared" si="37"/>
        <v/>
      </c>
      <c r="C445" s="47" t="str">
        <f t="shared" si="38"/>
        <v/>
      </c>
      <c r="D445" s="52" t="str">
        <f t="shared" si="39"/>
        <v/>
      </c>
      <c r="E445" s="53" t="str">
        <f t="shared" si="40"/>
        <v/>
      </c>
      <c r="F445" s="53" t="str">
        <f t="shared" si="41"/>
        <v/>
      </c>
      <c r="G445" s="50"/>
      <c r="H445" s="53">
        <f t="shared" si="36"/>
        <v>0</v>
      </c>
    </row>
    <row r="446" spans="2:8" ht="12.75" hidden="1" customHeight="1">
      <c r="B446" s="46" t="str">
        <f t="shared" si="37"/>
        <v/>
      </c>
      <c r="C446" s="47" t="str">
        <f t="shared" si="38"/>
        <v/>
      </c>
      <c r="D446" s="52" t="str">
        <f t="shared" si="39"/>
        <v/>
      </c>
      <c r="E446" s="53" t="str">
        <f t="shared" si="40"/>
        <v/>
      </c>
      <c r="F446" s="53" t="str">
        <f t="shared" si="41"/>
        <v/>
      </c>
      <c r="G446" s="50"/>
      <c r="H446" s="53">
        <f t="shared" si="36"/>
        <v>0</v>
      </c>
    </row>
    <row r="447" spans="2:8" ht="12.75" hidden="1" customHeight="1">
      <c r="B447" s="46" t="str">
        <f t="shared" si="37"/>
        <v/>
      </c>
      <c r="C447" s="47" t="str">
        <f t="shared" si="38"/>
        <v/>
      </c>
      <c r="D447" s="52" t="str">
        <f t="shared" si="39"/>
        <v/>
      </c>
      <c r="E447" s="53" t="str">
        <f t="shared" si="40"/>
        <v/>
      </c>
      <c r="F447" s="53" t="str">
        <f t="shared" si="41"/>
        <v/>
      </c>
      <c r="G447" s="50"/>
      <c r="H447" s="53">
        <f t="shared" si="36"/>
        <v>0</v>
      </c>
    </row>
    <row r="448" spans="2:8" ht="12.75" hidden="1" customHeight="1">
      <c r="B448" s="46" t="str">
        <f t="shared" si="37"/>
        <v/>
      </c>
      <c r="C448" s="47" t="str">
        <f t="shared" si="38"/>
        <v/>
      </c>
      <c r="D448" s="52" t="str">
        <f t="shared" si="39"/>
        <v/>
      </c>
      <c r="E448" s="53" t="str">
        <f t="shared" si="40"/>
        <v/>
      </c>
      <c r="F448" s="53" t="str">
        <f t="shared" si="41"/>
        <v/>
      </c>
      <c r="G448" s="50"/>
      <c r="H448" s="53">
        <f t="shared" si="36"/>
        <v>0</v>
      </c>
    </row>
    <row r="449" spans="2:8" ht="12.75" hidden="1" customHeight="1">
      <c r="B449" s="46" t="str">
        <f t="shared" si="37"/>
        <v/>
      </c>
      <c r="C449" s="47" t="str">
        <f t="shared" si="38"/>
        <v/>
      </c>
      <c r="D449" s="52" t="str">
        <f t="shared" si="39"/>
        <v/>
      </c>
      <c r="E449" s="53" t="str">
        <f t="shared" si="40"/>
        <v/>
      </c>
      <c r="F449" s="53" t="str">
        <f t="shared" si="41"/>
        <v/>
      </c>
      <c r="G449" s="50"/>
      <c r="H449" s="53">
        <f t="shared" si="36"/>
        <v>0</v>
      </c>
    </row>
    <row r="450" spans="2:8" ht="12.75" hidden="1" customHeight="1">
      <c r="B450" s="46" t="str">
        <f t="shared" si="37"/>
        <v/>
      </c>
      <c r="C450" s="47" t="str">
        <f t="shared" si="38"/>
        <v/>
      </c>
      <c r="D450" s="52" t="str">
        <f t="shared" si="39"/>
        <v/>
      </c>
      <c r="E450" s="53" t="str">
        <f t="shared" si="40"/>
        <v/>
      </c>
      <c r="F450" s="53" t="str">
        <f t="shared" si="41"/>
        <v/>
      </c>
      <c r="G450" s="50"/>
      <c r="H450" s="53">
        <f t="shared" si="36"/>
        <v>0</v>
      </c>
    </row>
    <row r="451" spans="2:8" ht="12.75" hidden="1" customHeight="1">
      <c r="B451" s="46" t="str">
        <f t="shared" si="37"/>
        <v/>
      </c>
      <c r="C451" s="47" t="str">
        <f t="shared" si="38"/>
        <v/>
      </c>
      <c r="D451" s="52" t="str">
        <f t="shared" si="39"/>
        <v/>
      </c>
      <c r="E451" s="53" t="str">
        <f t="shared" si="40"/>
        <v/>
      </c>
      <c r="F451" s="53" t="str">
        <f t="shared" si="41"/>
        <v/>
      </c>
      <c r="G451" s="50"/>
      <c r="H451" s="53">
        <f t="shared" si="36"/>
        <v>0</v>
      </c>
    </row>
    <row r="452" spans="2:8" ht="12.75" hidden="1" customHeight="1">
      <c r="B452" s="46" t="str">
        <f t="shared" si="37"/>
        <v/>
      </c>
      <c r="C452" s="47" t="str">
        <f t="shared" si="38"/>
        <v/>
      </c>
      <c r="D452" s="52" t="str">
        <f t="shared" si="39"/>
        <v/>
      </c>
      <c r="E452" s="53" t="str">
        <f t="shared" si="40"/>
        <v/>
      </c>
      <c r="F452" s="53" t="str">
        <f t="shared" si="41"/>
        <v/>
      </c>
      <c r="G452" s="50"/>
      <c r="H452" s="53">
        <f t="shared" si="36"/>
        <v>0</v>
      </c>
    </row>
    <row r="453" spans="2:8" ht="12.75" hidden="1" customHeight="1">
      <c r="B453" s="46" t="str">
        <f t="shared" si="37"/>
        <v/>
      </c>
      <c r="C453" s="47" t="str">
        <f t="shared" si="38"/>
        <v/>
      </c>
      <c r="D453" s="52" t="str">
        <f t="shared" si="39"/>
        <v/>
      </c>
      <c r="E453" s="53" t="str">
        <f t="shared" si="40"/>
        <v/>
      </c>
      <c r="F453" s="53" t="str">
        <f t="shared" si="41"/>
        <v/>
      </c>
      <c r="G453" s="50"/>
      <c r="H453" s="53">
        <f t="shared" si="36"/>
        <v>0</v>
      </c>
    </row>
    <row r="454" spans="2:8" ht="12.75" hidden="1" customHeight="1">
      <c r="B454" s="46" t="str">
        <f t="shared" si="37"/>
        <v/>
      </c>
      <c r="C454" s="47" t="str">
        <f t="shared" si="38"/>
        <v/>
      </c>
      <c r="D454" s="52" t="str">
        <f t="shared" si="39"/>
        <v/>
      </c>
      <c r="E454" s="53" t="str">
        <f t="shared" si="40"/>
        <v/>
      </c>
      <c r="F454" s="53" t="str">
        <f t="shared" si="41"/>
        <v/>
      </c>
      <c r="G454" s="50"/>
      <c r="H454" s="53">
        <f t="shared" si="36"/>
        <v>0</v>
      </c>
    </row>
    <row r="455" spans="2:8" ht="12.75" hidden="1" customHeight="1">
      <c r="B455" s="46" t="str">
        <f t="shared" si="37"/>
        <v/>
      </c>
      <c r="C455" s="47" t="str">
        <f t="shared" si="38"/>
        <v/>
      </c>
      <c r="D455" s="52" t="str">
        <f t="shared" si="39"/>
        <v/>
      </c>
      <c r="E455" s="53" t="str">
        <f t="shared" si="40"/>
        <v/>
      </c>
      <c r="F455" s="53" t="str">
        <f t="shared" si="41"/>
        <v/>
      </c>
      <c r="G455" s="50"/>
      <c r="H455" s="53">
        <f t="shared" si="36"/>
        <v>0</v>
      </c>
    </row>
    <row r="456" spans="2:8" ht="12.75" hidden="1" customHeight="1">
      <c r="B456" s="46" t="str">
        <f t="shared" si="37"/>
        <v/>
      </c>
      <c r="C456" s="47" t="str">
        <f t="shared" si="38"/>
        <v/>
      </c>
      <c r="D456" s="52" t="str">
        <f t="shared" si="39"/>
        <v/>
      </c>
      <c r="E456" s="53" t="str">
        <f t="shared" si="40"/>
        <v/>
      </c>
      <c r="F456" s="53" t="str">
        <f t="shared" si="41"/>
        <v/>
      </c>
      <c r="G456" s="50"/>
      <c r="H456" s="53">
        <f t="shared" si="36"/>
        <v>0</v>
      </c>
    </row>
    <row r="457" spans="2:8" ht="12.75" hidden="1" customHeight="1">
      <c r="B457" s="46" t="str">
        <f t="shared" si="37"/>
        <v/>
      </c>
      <c r="C457" s="47" t="str">
        <f t="shared" si="38"/>
        <v/>
      </c>
      <c r="D457" s="52" t="str">
        <f t="shared" si="39"/>
        <v/>
      </c>
      <c r="E457" s="53" t="str">
        <f t="shared" si="40"/>
        <v/>
      </c>
      <c r="F457" s="53" t="str">
        <f t="shared" si="41"/>
        <v/>
      </c>
      <c r="G457" s="50"/>
      <c r="H457" s="53">
        <f t="shared" si="36"/>
        <v>0</v>
      </c>
    </row>
    <row r="458" spans="2:8" ht="12.75" hidden="1" customHeight="1">
      <c r="B458" s="46" t="str">
        <f t="shared" si="37"/>
        <v/>
      </c>
      <c r="C458" s="47" t="str">
        <f t="shared" si="38"/>
        <v/>
      </c>
      <c r="D458" s="52" t="str">
        <f t="shared" si="39"/>
        <v/>
      </c>
      <c r="E458" s="53" t="str">
        <f t="shared" si="40"/>
        <v/>
      </c>
      <c r="F458" s="53" t="str">
        <f t="shared" si="41"/>
        <v/>
      </c>
      <c r="G458" s="50"/>
      <c r="H458" s="53">
        <f t="shared" si="36"/>
        <v>0</v>
      </c>
    </row>
    <row r="459" spans="2:8" ht="12.75" hidden="1" customHeight="1">
      <c r="B459" s="46" t="str">
        <f t="shared" si="37"/>
        <v/>
      </c>
      <c r="C459" s="47" t="str">
        <f t="shared" si="38"/>
        <v/>
      </c>
      <c r="D459" s="52" t="str">
        <f t="shared" si="39"/>
        <v/>
      </c>
      <c r="E459" s="53" t="str">
        <f t="shared" si="40"/>
        <v/>
      </c>
      <c r="F459" s="53" t="str">
        <f t="shared" si="41"/>
        <v/>
      </c>
      <c r="G459" s="50"/>
      <c r="H459" s="53">
        <f t="shared" si="36"/>
        <v>0</v>
      </c>
    </row>
    <row r="460" spans="2:8" ht="12.75" hidden="1" customHeight="1">
      <c r="B460" s="46" t="str">
        <f t="shared" si="37"/>
        <v/>
      </c>
      <c r="C460" s="47" t="str">
        <f t="shared" si="38"/>
        <v/>
      </c>
      <c r="D460" s="52" t="str">
        <f t="shared" si="39"/>
        <v/>
      </c>
      <c r="E460" s="53" t="str">
        <f t="shared" si="40"/>
        <v/>
      </c>
      <c r="F460" s="53" t="str">
        <f t="shared" si="41"/>
        <v/>
      </c>
      <c r="G460" s="50"/>
      <c r="H460" s="53">
        <f t="shared" si="36"/>
        <v>0</v>
      </c>
    </row>
    <row r="461" spans="2:8" ht="12.75" hidden="1" customHeight="1">
      <c r="B461" s="46" t="str">
        <f t="shared" si="37"/>
        <v/>
      </c>
      <c r="C461" s="47" t="str">
        <f t="shared" si="38"/>
        <v/>
      </c>
      <c r="D461" s="52" t="str">
        <f t="shared" si="39"/>
        <v/>
      </c>
      <c r="E461" s="53" t="str">
        <f t="shared" si="40"/>
        <v/>
      </c>
      <c r="F461" s="53" t="str">
        <f t="shared" si="41"/>
        <v/>
      </c>
      <c r="G461" s="50"/>
      <c r="H461" s="53">
        <f t="shared" si="36"/>
        <v>0</v>
      </c>
    </row>
    <row r="462" spans="2:8" ht="12.75" hidden="1" customHeight="1">
      <c r="B462" s="46" t="str">
        <f t="shared" si="37"/>
        <v/>
      </c>
      <c r="C462" s="47" t="str">
        <f t="shared" si="38"/>
        <v/>
      </c>
      <c r="D462" s="52" t="str">
        <f t="shared" si="39"/>
        <v/>
      </c>
      <c r="E462" s="53" t="str">
        <f t="shared" si="40"/>
        <v/>
      </c>
      <c r="F462" s="53" t="str">
        <f t="shared" si="41"/>
        <v/>
      </c>
      <c r="G462" s="50"/>
      <c r="H462" s="53">
        <f t="shared" si="36"/>
        <v>0</v>
      </c>
    </row>
    <row r="463" spans="2:8" ht="12.75" hidden="1" customHeight="1">
      <c r="B463" s="46" t="str">
        <f t="shared" si="37"/>
        <v/>
      </c>
      <c r="C463" s="47" t="str">
        <f t="shared" si="38"/>
        <v/>
      </c>
      <c r="D463" s="52" t="str">
        <f t="shared" si="39"/>
        <v/>
      </c>
      <c r="E463" s="53" t="str">
        <f t="shared" si="40"/>
        <v/>
      </c>
      <c r="F463" s="53" t="str">
        <f t="shared" si="41"/>
        <v/>
      </c>
      <c r="G463" s="50"/>
      <c r="H463" s="53">
        <f t="shared" si="36"/>
        <v>0</v>
      </c>
    </row>
    <row r="464" spans="2:8" ht="12.75" hidden="1" customHeight="1">
      <c r="B464" s="46" t="str">
        <f t="shared" si="37"/>
        <v/>
      </c>
      <c r="C464" s="47" t="str">
        <f t="shared" si="38"/>
        <v/>
      </c>
      <c r="D464" s="52" t="str">
        <f t="shared" si="39"/>
        <v/>
      </c>
      <c r="E464" s="53" t="str">
        <f t="shared" si="40"/>
        <v/>
      </c>
      <c r="F464" s="53" t="str">
        <f t="shared" si="41"/>
        <v/>
      </c>
      <c r="G464" s="50"/>
      <c r="H464" s="53">
        <f t="shared" si="36"/>
        <v>0</v>
      </c>
    </row>
    <row r="465" spans="2:8" ht="12.75" hidden="1" customHeight="1">
      <c r="B465" s="46" t="str">
        <f t="shared" si="37"/>
        <v/>
      </c>
      <c r="C465" s="47" t="str">
        <f t="shared" si="38"/>
        <v/>
      </c>
      <c r="D465" s="52" t="str">
        <f t="shared" si="39"/>
        <v/>
      </c>
      <c r="E465" s="53" t="str">
        <f t="shared" si="40"/>
        <v/>
      </c>
      <c r="F465" s="53" t="str">
        <f t="shared" si="41"/>
        <v/>
      </c>
      <c r="G465" s="50"/>
      <c r="H465" s="53">
        <f t="shared" si="36"/>
        <v>0</v>
      </c>
    </row>
    <row r="466" spans="2:8" ht="12.75" hidden="1" customHeight="1">
      <c r="B466" s="46" t="str">
        <f t="shared" si="37"/>
        <v/>
      </c>
      <c r="C466" s="47" t="str">
        <f t="shared" si="38"/>
        <v/>
      </c>
      <c r="D466" s="52" t="str">
        <f t="shared" si="39"/>
        <v/>
      </c>
      <c r="E466" s="53" t="str">
        <f t="shared" si="40"/>
        <v/>
      </c>
      <c r="F466" s="53" t="str">
        <f t="shared" si="41"/>
        <v/>
      </c>
      <c r="G466" s="50"/>
      <c r="H466" s="53">
        <f t="shared" si="36"/>
        <v>0</v>
      </c>
    </row>
    <row r="467" spans="2:8" ht="12.75" hidden="1" customHeight="1">
      <c r="B467" s="46" t="str">
        <f t="shared" si="37"/>
        <v/>
      </c>
      <c r="C467" s="47" t="str">
        <f t="shared" si="38"/>
        <v/>
      </c>
      <c r="D467" s="52" t="str">
        <f t="shared" si="39"/>
        <v/>
      </c>
      <c r="E467" s="53" t="str">
        <f t="shared" si="40"/>
        <v/>
      </c>
      <c r="F467" s="53" t="str">
        <f t="shared" si="41"/>
        <v/>
      </c>
      <c r="G467" s="50"/>
      <c r="H467" s="53">
        <f t="shared" si="36"/>
        <v>0</v>
      </c>
    </row>
    <row r="468" spans="2:8" ht="12.75" hidden="1" customHeight="1">
      <c r="B468" s="46" t="str">
        <f t="shared" si="37"/>
        <v/>
      </c>
      <c r="C468" s="47" t="str">
        <f t="shared" si="38"/>
        <v/>
      </c>
      <c r="D468" s="52" t="str">
        <f t="shared" si="39"/>
        <v/>
      </c>
      <c r="E468" s="53" t="str">
        <f t="shared" si="40"/>
        <v/>
      </c>
      <c r="F468" s="53" t="str">
        <f t="shared" si="41"/>
        <v/>
      </c>
      <c r="G468" s="50"/>
      <c r="H468" s="53">
        <f t="shared" si="36"/>
        <v>0</v>
      </c>
    </row>
    <row r="469" spans="2:8" ht="12.75" hidden="1" customHeight="1">
      <c r="B469" s="46" t="str">
        <f t="shared" si="37"/>
        <v/>
      </c>
      <c r="C469" s="47" t="str">
        <f t="shared" si="38"/>
        <v/>
      </c>
      <c r="D469" s="52" t="str">
        <f t="shared" si="39"/>
        <v/>
      </c>
      <c r="E469" s="53" t="str">
        <f t="shared" si="40"/>
        <v/>
      </c>
      <c r="F469" s="53" t="str">
        <f t="shared" si="41"/>
        <v/>
      </c>
      <c r="G469" s="50"/>
      <c r="H469" s="53">
        <f t="shared" si="36"/>
        <v>0</v>
      </c>
    </row>
    <row r="470" spans="2:8" ht="12.75" hidden="1" customHeight="1">
      <c r="B470" s="46" t="str">
        <f t="shared" si="37"/>
        <v/>
      </c>
      <c r="C470" s="47" t="str">
        <f t="shared" si="38"/>
        <v/>
      </c>
      <c r="D470" s="52" t="str">
        <f t="shared" si="39"/>
        <v/>
      </c>
      <c r="E470" s="53" t="str">
        <f t="shared" si="40"/>
        <v/>
      </c>
      <c r="F470" s="53" t="str">
        <f t="shared" si="41"/>
        <v/>
      </c>
      <c r="G470" s="50"/>
      <c r="H470" s="53">
        <f t="shared" si="36"/>
        <v>0</v>
      </c>
    </row>
    <row r="471" spans="2:8" ht="12.75" hidden="1" customHeight="1">
      <c r="B471" s="46" t="str">
        <f t="shared" si="37"/>
        <v/>
      </c>
      <c r="C471" s="47" t="str">
        <f t="shared" si="38"/>
        <v/>
      </c>
      <c r="D471" s="52" t="str">
        <f t="shared" si="39"/>
        <v/>
      </c>
      <c r="E471" s="53" t="str">
        <f t="shared" si="40"/>
        <v/>
      </c>
      <c r="F471" s="53" t="str">
        <f t="shared" si="41"/>
        <v/>
      </c>
      <c r="G471" s="50"/>
      <c r="H471" s="53">
        <f t="shared" si="36"/>
        <v>0</v>
      </c>
    </row>
    <row r="472" spans="2:8" ht="12.75" hidden="1" customHeight="1">
      <c r="B472" s="46" t="str">
        <f t="shared" si="37"/>
        <v/>
      </c>
      <c r="C472" s="47" t="str">
        <f t="shared" si="38"/>
        <v/>
      </c>
      <c r="D472" s="52" t="str">
        <f t="shared" si="39"/>
        <v/>
      </c>
      <c r="E472" s="53" t="str">
        <f t="shared" si="40"/>
        <v/>
      </c>
      <c r="F472" s="53" t="str">
        <f t="shared" si="41"/>
        <v/>
      </c>
      <c r="G472" s="50"/>
      <c r="H472" s="53">
        <f t="shared" si="36"/>
        <v>0</v>
      </c>
    </row>
    <row r="473" spans="2:8" ht="12.75" hidden="1" customHeight="1">
      <c r="B473" s="46" t="str">
        <f t="shared" si="37"/>
        <v/>
      </c>
      <c r="C473" s="47" t="str">
        <f t="shared" si="38"/>
        <v/>
      </c>
      <c r="D473" s="52" t="str">
        <f t="shared" si="39"/>
        <v/>
      </c>
      <c r="E473" s="53" t="str">
        <f t="shared" si="40"/>
        <v/>
      </c>
      <c r="F473" s="53" t="str">
        <f t="shared" si="41"/>
        <v/>
      </c>
      <c r="G473" s="50"/>
      <c r="H473" s="53">
        <f t="shared" ref="H473:H536" si="42">IF(B473="",0,ROUND(H472-E473-G473,2))</f>
        <v>0</v>
      </c>
    </row>
    <row r="474" spans="2:8" ht="12.75" hidden="1" customHeight="1">
      <c r="B474" s="46" t="str">
        <f t="shared" ref="B474:B537" si="43">IF(B473&lt;$D$16,IF(H473&gt;0,B473+1,""),"")</f>
        <v/>
      </c>
      <c r="C474" s="47" t="str">
        <f t="shared" ref="C474:C537" si="44">IF(B474="","",IF(B474&lt;=$D$16,IF(payments_per_year=26,DATE(YEAR(start_date),MONTH(start_date),DAY(start_date)+14*B474),IF(payments_per_year=52,DATE(YEAR(start_date),MONTH(start_date),DAY(start_date)+7*B474),DATE(YEAR(start_date),MONTH(start_date)+B474*12/$D$11,DAY(start_date)))),""))</f>
        <v/>
      </c>
      <c r="D474" s="52" t="str">
        <f t="shared" ref="D474:D537" si="45">IF(C474="","",IF($D$15+F474&gt;H473,ROUND(H473+F474,2),$D$15))</f>
        <v/>
      </c>
      <c r="E474" s="53" t="str">
        <f t="shared" ref="E474:E537" si="46">IF(C474="","",D474-F474)</f>
        <v/>
      </c>
      <c r="F474" s="53" t="str">
        <f t="shared" ref="F474:F537" si="47">IF(C474="","",ROUND(H473*$D$9/payments_per_year,2))</f>
        <v/>
      </c>
      <c r="G474" s="50"/>
      <c r="H474" s="53">
        <f t="shared" si="42"/>
        <v>0</v>
      </c>
    </row>
    <row r="475" spans="2:8" ht="12.75" hidden="1" customHeight="1">
      <c r="B475" s="46" t="str">
        <f t="shared" si="43"/>
        <v/>
      </c>
      <c r="C475" s="47" t="str">
        <f t="shared" si="44"/>
        <v/>
      </c>
      <c r="D475" s="52" t="str">
        <f t="shared" si="45"/>
        <v/>
      </c>
      <c r="E475" s="53" t="str">
        <f t="shared" si="46"/>
        <v/>
      </c>
      <c r="F475" s="53" t="str">
        <f t="shared" si="47"/>
        <v/>
      </c>
      <c r="G475" s="50"/>
      <c r="H475" s="53">
        <f t="shared" si="42"/>
        <v>0</v>
      </c>
    </row>
    <row r="476" spans="2:8" ht="12.75" hidden="1" customHeight="1">
      <c r="B476" s="46" t="str">
        <f t="shared" si="43"/>
        <v/>
      </c>
      <c r="C476" s="47" t="str">
        <f t="shared" si="44"/>
        <v/>
      </c>
      <c r="D476" s="52" t="str">
        <f t="shared" si="45"/>
        <v/>
      </c>
      <c r="E476" s="53" t="str">
        <f t="shared" si="46"/>
        <v/>
      </c>
      <c r="F476" s="53" t="str">
        <f t="shared" si="47"/>
        <v/>
      </c>
      <c r="G476" s="50"/>
      <c r="H476" s="53">
        <f t="shared" si="42"/>
        <v>0</v>
      </c>
    </row>
    <row r="477" spans="2:8" ht="12.75" hidden="1" customHeight="1">
      <c r="B477" s="46" t="str">
        <f t="shared" si="43"/>
        <v/>
      </c>
      <c r="C477" s="47" t="str">
        <f t="shared" si="44"/>
        <v/>
      </c>
      <c r="D477" s="52" t="str">
        <f t="shared" si="45"/>
        <v/>
      </c>
      <c r="E477" s="53" t="str">
        <f t="shared" si="46"/>
        <v/>
      </c>
      <c r="F477" s="53" t="str">
        <f t="shared" si="47"/>
        <v/>
      </c>
      <c r="G477" s="50"/>
      <c r="H477" s="53">
        <f t="shared" si="42"/>
        <v>0</v>
      </c>
    </row>
    <row r="478" spans="2:8" ht="12.75" hidden="1" customHeight="1">
      <c r="B478" s="46" t="str">
        <f t="shared" si="43"/>
        <v/>
      </c>
      <c r="C478" s="47" t="str">
        <f t="shared" si="44"/>
        <v/>
      </c>
      <c r="D478" s="52" t="str">
        <f t="shared" si="45"/>
        <v/>
      </c>
      <c r="E478" s="53" t="str">
        <f t="shared" si="46"/>
        <v/>
      </c>
      <c r="F478" s="53" t="str">
        <f t="shared" si="47"/>
        <v/>
      </c>
      <c r="G478" s="50"/>
      <c r="H478" s="53">
        <f t="shared" si="42"/>
        <v>0</v>
      </c>
    </row>
    <row r="479" spans="2:8" ht="12.75" hidden="1" customHeight="1">
      <c r="B479" s="46" t="str">
        <f t="shared" si="43"/>
        <v/>
      </c>
      <c r="C479" s="47" t="str">
        <f t="shared" si="44"/>
        <v/>
      </c>
      <c r="D479" s="52" t="str">
        <f t="shared" si="45"/>
        <v/>
      </c>
      <c r="E479" s="53" t="str">
        <f t="shared" si="46"/>
        <v/>
      </c>
      <c r="F479" s="53" t="str">
        <f t="shared" si="47"/>
        <v/>
      </c>
      <c r="G479" s="50"/>
      <c r="H479" s="53">
        <f t="shared" si="42"/>
        <v>0</v>
      </c>
    </row>
    <row r="480" spans="2:8" ht="12.75" hidden="1" customHeight="1">
      <c r="B480" s="46" t="str">
        <f t="shared" si="43"/>
        <v/>
      </c>
      <c r="C480" s="47" t="str">
        <f t="shared" si="44"/>
        <v/>
      </c>
      <c r="D480" s="52" t="str">
        <f t="shared" si="45"/>
        <v/>
      </c>
      <c r="E480" s="53" t="str">
        <f t="shared" si="46"/>
        <v/>
      </c>
      <c r="F480" s="53" t="str">
        <f t="shared" si="47"/>
        <v/>
      </c>
      <c r="G480" s="50"/>
      <c r="H480" s="53">
        <f t="shared" si="42"/>
        <v>0</v>
      </c>
    </row>
    <row r="481" spans="2:8" ht="12.75" hidden="1" customHeight="1">
      <c r="B481" s="46" t="str">
        <f t="shared" si="43"/>
        <v/>
      </c>
      <c r="C481" s="47" t="str">
        <f t="shared" si="44"/>
        <v/>
      </c>
      <c r="D481" s="52" t="str">
        <f t="shared" si="45"/>
        <v/>
      </c>
      <c r="E481" s="53" t="str">
        <f t="shared" si="46"/>
        <v/>
      </c>
      <c r="F481" s="53" t="str">
        <f t="shared" si="47"/>
        <v/>
      </c>
      <c r="G481" s="50"/>
      <c r="H481" s="53">
        <f t="shared" si="42"/>
        <v>0</v>
      </c>
    </row>
    <row r="482" spans="2:8" ht="12.75" hidden="1" customHeight="1">
      <c r="B482" s="46" t="str">
        <f t="shared" si="43"/>
        <v/>
      </c>
      <c r="C482" s="47" t="str">
        <f t="shared" si="44"/>
        <v/>
      </c>
      <c r="D482" s="52" t="str">
        <f t="shared" si="45"/>
        <v/>
      </c>
      <c r="E482" s="53" t="str">
        <f t="shared" si="46"/>
        <v/>
      </c>
      <c r="F482" s="53" t="str">
        <f t="shared" si="47"/>
        <v/>
      </c>
      <c r="G482" s="50"/>
      <c r="H482" s="53">
        <f t="shared" si="42"/>
        <v>0</v>
      </c>
    </row>
    <row r="483" spans="2:8" ht="12.75" hidden="1" customHeight="1">
      <c r="B483" s="46" t="str">
        <f t="shared" si="43"/>
        <v/>
      </c>
      <c r="C483" s="47" t="str">
        <f t="shared" si="44"/>
        <v/>
      </c>
      <c r="D483" s="52" t="str">
        <f t="shared" si="45"/>
        <v/>
      </c>
      <c r="E483" s="53" t="str">
        <f t="shared" si="46"/>
        <v/>
      </c>
      <c r="F483" s="53" t="str">
        <f t="shared" si="47"/>
        <v/>
      </c>
      <c r="G483" s="50"/>
      <c r="H483" s="53">
        <f t="shared" si="42"/>
        <v>0</v>
      </c>
    </row>
    <row r="484" spans="2:8" ht="12.75" hidden="1" customHeight="1">
      <c r="B484" s="46" t="str">
        <f t="shared" si="43"/>
        <v/>
      </c>
      <c r="C484" s="47" t="str">
        <f t="shared" si="44"/>
        <v/>
      </c>
      <c r="D484" s="52" t="str">
        <f t="shared" si="45"/>
        <v/>
      </c>
      <c r="E484" s="53" t="str">
        <f t="shared" si="46"/>
        <v/>
      </c>
      <c r="F484" s="53" t="str">
        <f t="shared" si="47"/>
        <v/>
      </c>
      <c r="G484" s="50"/>
      <c r="H484" s="53">
        <f t="shared" si="42"/>
        <v>0</v>
      </c>
    </row>
    <row r="485" spans="2:8" ht="12.75" hidden="1" customHeight="1">
      <c r="B485" s="46" t="str">
        <f t="shared" si="43"/>
        <v/>
      </c>
      <c r="C485" s="47" t="str">
        <f t="shared" si="44"/>
        <v/>
      </c>
      <c r="D485" s="52" t="str">
        <f t="shared" si="45"/>
        <v/>
      </c>
      <c r="E485" s="53" t="str">
        <f t="shared" si="46"/>
        <v/>
      </c>
      <c r="F485" s="53" t="str">
        <f t="shared" si="47"/>
        <v/>
      </c>
      <c r="G485" s="50"/>
      <c r="H485" s="53">
        <f t="shared" si="42"/>
        <v>0</v>
      </c>
    </row>
    <row r="486" spans="2:8" ht="12.75" hidden="1" customHeight="1">
      <c r="B486" s="46" t="str">
        <f t="shared" si="43"/>
        <v/>
      </c>
      <c r="C486" s="47" t="str">
        <f t="shared" si="44"/>
        <v/>
      </c>
      <c r="D486" s="52" t="str">
        <f t="shared" si="45"/>
        <v/>
      </c>
      <c r="E486" s="53" t="str">
        <f t="shared" si="46"/>
        <v/>
      </c>
      <c r="F486" s="53" t="str">
        <f t="shared" si="47"/>
        <v/>
      </c>
      <c r="G486" s="50"/>
      <c r="H486" s="53">
        <f t="shared" si="42"/>
        <v>0</v>
      </c>
    </row>
    <row r="487" spans="2:8" ht="12.75" hidden="1" customHeight="1">
      <c r="B487" s="46" t="str">
        <f t="shared" si="43"/>
        <v/>
      </c>
      <c r="C487" s="47" t="str">
        <f t="shared" si="44"/>
        <v/>
      </c>
      <c r="D487" s="52" t="str">
        <f t="shared" si="45"/>
        <v/>
      </c>
      <c r="E487" s="53" t="str">
        <f t="shared" si="46"/>
        <v/>
      </c>
      <c r="F487" s="53" t="str">
        <f t="shared" si="47"/>
        <v/>
      </c>
      <c r="G487" s="50"/>
      <c r="H487" s="53">
        <f t="shared" si="42"/>
        <v>0</v>
      </c>
    </row>
    <row r="488" spans="2:8" ht="12.75" hidden="1" customHeight="1">
      <c r="B488" s="46" t="str">
        <f t="shared" si="43"/>
        <v/>
      </c>
      <c r="C488" s="47" t="str">
        <f t="shared" si="44"/>
        <v/>
      </c>
      <c r="D488" s="52" t="str">
        <f t="shared" si="45"/>
        <v/>
      </c>
      <c r="E488" s="53" t="str">
        <f t="shared" si="46"/>
        <v/>
      </c>
      <c r="F488" s="53" t="str">
        <f t="shared" si="47"/>
        <v/>
      </c>
      <c r="G488" s="50"/>
      <c r="H488" s="53">
        <f t="shared" si="42"/>
        <v>0</v>
      </c>
    </row>
    <row r="489" spans="2:8" ht="12.75" hidden="1" customHeight="1">
      <c r="B489" s="46" t="str">
        <f t="shared" si="43"/>
        <v/>
      </c>
      <c r="C489" s="47" t="str">
        <f t="shared" si="44"/>
        <v/>
      </c>
      <c r="D489" s="52" t="str">
        <f t="shared" si="45"/>
        <v/>
      </c>
      <c r="E489" s="53" t="str">
        <f t="shared" si="46"/>
        <v/>
      </c>
      <c r="F489" s="53" t="str">
        <f t="shared" si="47"/>
        <v/>
      </c>
      <c r="G489" s="50"/>
      <c r="H489" s="53">
        <f t="shared" si="42"/>
        <v>0</v>
      </c>
    </row>
    <row r="490" spans="2:8" ht="12.75" hidden="1" customHeight="1">
      <c r="B490" s="46" t="str">
        <f t="shared" si="43"/>
        <v/>
      </c>
      <c r="C490" s="47" t="str">
        <f t="shared" si="44"/>
        <v/>
      </c>
      <c r="D490" s="52" t="str">
        <f t="shared" si="45"/>
        <v/>
      </c>
      <c r="E490" s="53" t="str">
        <f t="shared" si="46"/>
        <v/>
      </c>
      <c r="F490" s="53" t="str">
        <f t="shared" si="47"/>
        <v/>
      </c>
      <c r="G490" s="50"/>
      <c r="H490" s="53">
        <f t="shared" si="42"/>
        <v>0</v>
      </c>
    </row>
    <row r="491" spans="2:8" ht="12.75" hidden="1" customHeight="1">
      <c r="B491" s="46" t="str">
        <f t="shared" si="43"/>
        <v/>
      </c>
      <c r="C491" s="47" t="str">
        <f t="shared" si="44"/>
        <v/>
      </c>
      <c r="D491" s="52" t="str">
        <f t="shared" si="45"/>
        <v/>
      </c>
      <c r="E491" s="53" t="str">
        <f t="shared" si="46"/>
        <v/>
      </c>
      <c r="F491" s="53" t="str">
        <f t="shared" si="47"/>
        <v/>
      </c>
      <c r="G491" s="50"/>
      <c r="H491" s="53">
        <f t="shared" si="42"/>
        <v>0</v>
      </c>
    </row>
    <row r="492" spans="2:8" ht="12.75" hidden="1" customHeight="1">
      <c r="B492" s="46" t="str">
        <f t="shared" si="43"/>
        <v/>
      </c>
      <c r="C492" s="47" t="str">
        <f t="shared" si="44"/>
        <v/>
      </c>
      <c r="D492" s="52" t="str">
        <f t="shared" si="45"/>
        <v/>
      </c>
      <c r="E492" s="53" t="str">
        <f t="shared" si="46"/>
        <v/>
      </c>
      <c r="F492" s="53" t="str">
        <f t="shared" si="47"/>
        <v/>
      </c>
      <c r="G492" s="50"/>
      <c r="H492" s="53">
        <f t="shared" si="42"/>
        <v>0</v>
      </c>
    </row>
    <row r="493" spans="2:8" ht="12.75" hidden="1" customHeight="1">
      <c r="B493" s="46" t="str">
        <f t="shared" si="43"/>
        <v/>
      </c>
      <c r="C493" s="47" t="str">
        <f t="shared" si="44"/>
        <v/>
      </c>
      <c r="D493" s="52" t="str">
        <f t="shared" si="45"/>
        <v/>
      </c>
      <c r="E493" s="53" t="str">
        <f t="shared" si="46"/>
        <v/>
      </c>
      <c r="F493" s="53" t="str">
        <f t="shared" si="47"/>
        <v/>
      </c>
      <c r="G493" s="50"/>
      <c r="H493" s="53">
        <f t="shared" si="42"/>
        <v>0</v>
      </c>
    </row>
    <row r="494" spans="2:8" ht="12.75" hidden="1" customHeight="1">
      <c r="B494" s="46" t="str">
        <f t="shared" si="43"/>
        <v/>
      </c>
      <c r="C494" s="47" t="str">
        <f t="shared" si="44"/>
        <v/>
      </c>
      <c r="D494" s="52" t="str">
        <f t="shared" si="45"/>
        <v/>
      </c>
      <c r="E494" s="53" t="str">
        <f t="shared" si="46"/>
        <v/>
      </c>
      <c r="F494" s="53" t="str">
        <f t="shared" si="47"/>
        <v/>
      </c>
      <c r="G494" s="50"/>
      <c r="H494" s="53">
        <f t="shared" si="42"/>
        <v>0</v>
      </c>
    </row>
    <row r="495" spans="2:8" ht="12.75" hidden="1" customHeight="1">
      <c r="B495" s="46" t="str">
        <f t="shared" si="43"/>
        <v/>
      </c>
      <c r="C495" s="47" t="str">
        <f t="shared" si="44"/>
        <v/>
      </c>
      <c r="D495" s="52" t="str">
        <f t="shared" si="45"/>
        <v/>
      </c>
      <c r="E495" s="53" t="str">
        <f t="shared" si="46"/>
        <v/>
      </c>
      <c r="F495" s="53" t="str">
        <f t="shared" si="47"/>
        <v/>
      </c>
      <c r="G495" s="50"/>
      <c r="H495" s="53">
        <f t="shared" si="42"/>
        <v>0</v>
      </c>
    </row>
    <row r="496" spans="2:8" ht="12.75" hidden="1" customHeight="1">
      <c r="B496" s="46" t="str">
        <f t="shared" si="43"/>
        <v/>
      </c>
      <c r="C496" s="47" t="str">
        <f t="shared" si="44"/>
        <v/>
      </c>
      <c r="D496" s="52" t="str">
        <f t="shared" si="45"/>
        <v/>
      </c>
      <c r="E496" s="53" t="str">
        <f t="shared" si="46"/>
        <v/>
      </c>
      <c r="F496" s="53" t="str">
        <f t="shared" si="47"/>
        <v/>
      </c>
      <c r="G496" s="50"/>
      <c r="H496" s="53">
        <f t="shared" si="42"/>
        <v>0</v>
      </c>
    </row>
    <row r="497" spans="2:8" ht="12.75" hidden="1" customHeight="1">
      <c r="B497" s="46" t="str">
        <f t="shared" si="43"/>
        <v/>
      </c>
      <c r="C497" s="47" t="str">
        <f t="shared" si="44"/>
        <v/>
      </c>
      <c r="D497" s="52" t="str">
        <f t="shared" si="45"/>
        <v/>
      </c>
      <c r="E497" s="53" t="str">
        <f t="shared" si="46"/>
        <v/>
      </c>
      <c r="F497" s="53" t="str">
        <f t="shared" si="47"/>
        <v/>
      </c>
      <c r="G497" s="50"/>
      <c r="H497" s="53">
        <f t="shared" si="42"/>
        <v>0</v>
      </c>
    </row>
    <row r="498" spans="2:8" ht="12.75" hidden="1" customHeight="1">
      <c r="B498" s="46" t="str">
        <f t="shared" si="43"/>
        <v/>
      </c>
      <c r="C498" s="47" t="str">
        <f t="shared" si="44"/>
        <v/>
      </c>
      <c r="D498" s="52" t="str">
        <f t="shared" si="45"/>
        <v/>
      </c>
      <c r="E498" s="53" t="str">
        <f t="shared" si="46"/>
        <v/>
      </c>
      <c r="F498" s="53" t="str">
        <f t="shared" si="47"/>
        <v/>
      </c>
      <c r="G498" s="50"/>
      <c r="H498" s="53">
        <f t="shared" si="42"/>
        <v>0</v>
      </c>
    </row>
    <row r="499" spans="2:8" ht="12.75" hidden="1" customHeight="1">
      <c r="B499" s="46" t="str">
        <f t="shared" si="43"/>
        <v/>
      </c>
      <c r="C499" s="47" t="str">
        <f t="shared" si="44"/>
        <v/>
      </c>
      <c r="D499" s="52" t="str">
        <f t="shared" si="45"/>
        <v/>
      </c>
      <c r="E499" s="53" t="str">
        <f t="shared" si="46"/>
        <v/>
      </c>
      <c r="F499" s="53" t="str">
        <f t="shared" si="47"/>
        <v/>
      </c>
      <c r="G499" s="50"/>
      <c r="H499" s="53">
        <f t="shared" si="42"/>
        <v>0</v>
      </c>
    </row>
    <row r="500" spans="2:8" ht="12.75" hidden="1" customHeight="1">
      <c r="B500" s="46" t="str">
        <f t="shared" si="43"/>
        <v/>
      </c>
      <c r="C500" s="47" t="str">
        <f t="shared" si="44"/>
        <v/>
      </c>
      <c r="D500" s="52" t="str">
        <f t="shared" si="45"/>
        <v/>
      </c>
      <c r="E500" s="53" t="str">
        <f t="shared" si="46"/>
        <v/>
      </c>
      <c r="F500" s="53" t="str">
        <f t="shared" si="47"/>
        <v/>
      </c>
      <c r="G500" s="50"/>
      <c r="H500" s="53">
        <f t="shared" si="42"/>
        <v>0</v>
      </c>
    </row>
    <row r="501" spans="2:8" ht="12.75" hidden="1" customHeight="1">
      <c r="B501" s="46" t="str">
        <f t="shared" si="43"/>
        <v/>
      </c>
      <c r="C501" s="47" t="str">
        <f t="shared" si="44"/>
        <v/>
      </c>
      <c r="D501" s="52" t="str">
        <f t="shared" si="45"/>
        <v/>
      </c>
      <c r="E501" s="53" t="str">
        <f t="shared" si="46"/>
        <v/>
      </c>
      <c r="F501" s="53" t="str">
        <f t="shared" si="47"/>
        <v/>
      </c>
      <c r="G501" s="50"/>
      <c r="H501" s="53">
        <f t="shared" si="42"/>
        <v>0</v>
      </c>
    </row>
    <row r="502" spans="2:8" ht="12.75" hidden="1" customHeight="1">
      <c r="B502" s="46" t="str">
        <f t="shared" si="43"/>
        <v/>
      </c>
      <c r="C502" s="47" t="str">
        <f t="shared" si="44"/>
        <v/>
      </c>
      <c r="D502" s="52" t="str">
        <f t="shared" si="45"/>
        <v/>
      </c>
      <c r="E502" s="53" t="str">
        <f t="shared" si="46"/>
        <v/>
      </c>
      <c r="F502" s="53" t="str">
        <f t="shared" si="47"/>
        <v/>
      </c>
      <c r="G502" s="50"/>
      <c r="H502" s="53">
        <f t="shared" si="42"/>
        <v>0</v>
      </c>
    </row>
    <row r="503" spans="2:8" ht="12.75" hidden="1" customHeight="1">
      <c r="B503" s="46" t="str">
        <f t="shared" si="43"/>
        <v/>
      </c>
      <c r="C503" s="47" t="str">
        <f t="shared" si="44"/>
        <v/>
      </c>
      <c r="D503" s="52" t="str">
        <f t="shared" si="45"/>
        <v/>
      </c>
      <c r="E503" s="53" t="str">
        <f t="shared" si="46"/>
        <v/>
      </c>
      <c r="F503" s="53" t="str">
        <f t="shared" si="47"/>
        <v/>
      </c>
      <c r="G503" s="50"/>
      <c r="H503" s="53">
        <f t="shared" si="42"/>
        <v>0</v>
      </c>
    </row>
    <row r="504" spans="2:8" ht="12.75" hidden="1" customHeight="1">
      <c r="B504" s="46" t="str">
        <f t="shared" si="43"/>
        <v/>
      </c>
      <c r="C504" s="47" t="str">
        <f t="shared" si="44"/>
        <v/>
      </c>
      <c r="D504" s="52" t="str">
        <f t="shared" si="45"/>
        <v/>
      </c>
      <c r="E504" s="53" t="str">
        <f t="shared" si="46"/>
        <v/>
      </c>
      <c r="F504" s="53" t="str">
        <f t="shared" si="47"/>
        <v/>
      </c>
      <c r="G504" s="50"/>
      <c r="H504" s="53">
        <f t="shared" si="42"/>
        <v>0</v>
      </c>
    </row>
    <row r="505" spans="2:8" ht="12.75" hidden="1" customHeight="1">
      <c r="B505" s="46" t="str">
        <f t="shared" si="43"/>
        <v/>
      </c>
      <c r="C505" s="47" t="str">
        <f t="shared" si="44"/>
        <v/>
      </c>
      <c r="D505" s="52" t="str">
        <f t="shared" si="45"/>
        <v/>
      </c>
      <c r="E505" s="53" t="str">
        <f t="shared" si="46"/>
        <v/>
      </c>
      <c r="F505" s="53" t="str">
        <f t="shared" si="47"/>
        <v/>
      </c>
      <c r="G505" s="50"/>
      <c r="H505" s="53">
        <f t="shared" si="42"/>
        <v>0</v>
      </c>
    </row>
    <row r="506" spans="2:8" ht="12.75" hidden="1" customHeight="1">
      <c r="B506" s="46" t="str">
        <f t="shared" si="43"/>
        <v/>
      </c>
      <c r="C506" s="47" t="str">
        <f t="shared" si="44"/>
        <v/>
      </c>
      <c r="D506" s="52" t="str">
        <f t="shared" si="45"/>
        <v/>
      </c>
      <c r="E506" s="53" t="str">
        <f t="shared" si="46"/>
        <v/>
      </c>
      <c r="F506" s="53" t="str">
        <f t="shared" si="47"/>
        <v/>
      </c>
      <c r="G506" s="50"/>
      <c r="H506" s="53">
        <f t="shared" si="42"/>
        <v>0</v>
      </c>
    </row>
    <row r="507" spans="2:8" ht="12.75" hidden="1" customHeight="1">
      <c r="B507" s="46" t="str">
        <f t="shared" si="43"/>
        <v/>
      </c>
      <c r="C507" s="47" t="str">
        <f t="shared" si="44"/>
        <v/>
      </c>
      <c r="D507" s="52" t="str">
        <f t="shared" si="45"/>
        <v/>
      </c>
      <c r="E507" s="53" t="str">
        <f t="shared" si="46"/>
        <v/>
      </c>
      <c r="F507" s="53" t="str">
        <f t="shared" si="47"/>
        <v/>
      </c>
      <c r="G507" s="50"/>
      <c r="H507" s="53">
        <f t="shared" si="42"/>
        <v>0</v>
      </c>
    </row>
    <row r="508" spans="2:8" ht="12.75" hidden="1" customHeight="1">
      <c r="B508" s="46" t="str">
        <f t="shared" si="43"/>
        <v/>
      </c>
      <c r="C508" s="47" t="str">
        <f t="shared" si="44"/>
        <v/>
      </c>
      <c r="D508" s="52" t="str">
        <f t="shared" si="45"/>
        <v/>
      </c>
      <c r="E508" s="53" t="str">
        <f t="shared" si="46"/>
        <v/>
      </c>
      <c r="F508" s="53" t="str">
        <f t="shared" si="47"/>
        <v/>
      </c>
      <c r="G508" s="50"/>
      <c r="H508" s="53">
        <f t="shared" si="42"/>
        <v>0</v>
      </c>
    </row>
    <row r="509" spans="2:8" ht="12.75" hidden="1" customHeight="1">
      <c r="B509" s="46" t="str">
        <f t="shared" si="43"/>
        <v/>
      </c>
      <c r="C509" s="47" t="str">
        <f t="shared" si="44"/>
        <v/>
      </c>
      <c r="D509" s="52" t="str">
        <f t="shared" si="45"/>
        <v/>
      </c>
      <c r="E509" s="53" t="str">
        <f t="shared" si="46"/>
        <v/>
      </c>
      <c r="F509" s="53" t="str">
        <f t="shared" si="47"/>
        <v/>
      </c>
      <c r="G509" s="50"/>
      <c r="H509" s="53">
        <f t="shared" si="42"/>
        <v>0</v>
      </c>
    </row>
    <row r="510" spans="2:8" ht="12.75" hidden="1" customHeight="1">
      <c r="B510" s="46" t="str">
        <f t="shared" si="43"/>
        <v/>
      </c>
      <c r="C510" s="47" t="str">
        <f t="shared" si="44"/>
        <v/>
      </c>
      <c r="D510" s="52" t="str">
        <f t="shared" si="45"/>
        <v/>
      </c>
      <c r="E510" s="53" t="str">
        <f t="shared" si="46"/>
        <v/>
      </c>
      <c r="F510" s="53" t="str">
        <f t="shared" si="47"/>
        <v/>
      </c>
      <c r="G510" s="50"/>
      <c r="H510" s="53">
        <f t="shared" si="42"/>
        <v>0</v>
      </c>
    </row>
    <row r="511" spans="2:8" ht="12.75" hidden="1" customHeight="1">
      <c r="B511" s="46" t="str">
        <f t="shared" si="43"/>
        <v/>
      </c>
      <c r="C511" s="47" t="str">
        <f t="shared" si="44"/>
        <v/>
      </c>
      <c r="D511" s="52" t="str">
        <f t="shared" si="45"/>
        <v/>
      </c>
      <c r="E511" s="53" t="str">
        <f t="shared" si="46"/>
        <v/>
      </c>
      <c r="F511" s="53" t="str">
        <f t="shared" si="47"/>
        <v/>
      </c>
      <c r="G511" s="50"/>
      <c r="H511" s="53">
        <f t="shared" si="42"/>
        <v>0</v>
      </c>
    </row>
    <row r="512" spans="2:8" ht="12.75" hidden="1" customHeight="1">
      <c r="B512" s="46" t="str">
        <f t="shared" si="43"/>
        <v/>
      </c>
      <c r="C512" s="47" t="str">
        <f t="shared" si="44"/>
        <v/>
      </c>
      <c r="D512" s="52" t="str">
        <f t="shared" si="45"/>
        <v/>
      </c>
      <c r="E512" s="53" t="str">
        <f t="shared" si="46"/>
        <v/>
      </c>
      <c r="F512" s="53" t="str">
        <f t="shared" si="47"/>
        <v/>
      </c>
      <c r="G512" s="50"/>
      <c r="H512" s="53">
        <f t="shared" si="42"/>
        <v>0</v>
      </c>
    </row>
    <row r="513" spans="2:8" ht="12.75" hidden="1" customHeight="1">
      <c r="B513" s="46" t="str">
        <f t="shared" si="43"/>
        <v/>
      </c>
      <c r="C513" s="47" t="str">
        <f t="shared" si="44"/>
        <v/>
      </c>
      <c r="D513" s="52" t="str">
        <f t="shared" si="45"/>
        <v/>
      </c>
      <c r="E513" s="53" t="str">
        <f t="shared" si="46"/>
        <v/>
      </c>
      <c r="F513" s="53" t="str">
        <f t="shared" si="47"/>
        <v/>
      </c>
      <c r="G513" s="50"/>
      <c r="H513" s="53">
        <f t="shared" si="42"/>
        <v>0</v>
      </c>
    </row>
    <row r="514" spans="2:8" ht="12.75" hidden="1" customHeight="1">
      <c r="B514" s="46" t="str">
        <f t="shared" si="43"/>
        <v/>
      </c>
      <c r="C514" s="47" t="str">
        <f t="shared" si="44"/>
        <v/>
      </c>
      <c r="D514" s="52" t="str">
        <f t="shared" si="45"/>
        <v/>
      </c>
      <c r="E514" s="53" t="str">
        <f t="shared" si="46"/>
        <v/>
      </c>
      <c r="F514" s="53" t="str">
        <f t="shared" si="47"/>
        <v/>
      </c>
      <c r="G514" s="50"/>
      <c r="H514" s="53">
        <f t="shared" si="42"/>
        <v>0</v>
      </c>
    </row>
    <row r="515" spans="2:8" ht="12.75" hidden="1" customHeight="1">
      <c r="B515" s="46" t="str">
        <f t="shared" si="43"/>
        <v/>
      </c>
      <c r="C515" s="47" t="str">
        <f t="shared" si="44"/>
        <v/>
      </c>
      <c r="D515" s="52" t="str">
        <f t="shared" si="45"/>
        <v/>
      </c>
      <c r="E515" s="53" t="str">
        <f t="shared" si="46"/>
        <v/>
      </c>
      <c r="F515" s="53" t="str">
        <f t="shared" si="47"/>
        <v/>
      </c>
      <c r="G515" s="50"/>
      <c r="H515" s="53">
        <f t="shared" si="42"/>
        <v>0</v>
      </c>
    </row>
    <row r="516" spans="2:8" ht="12.75" hidden="1" customHeight="1">
      <c r="B516" s="46" t="str">
        <f t="shared" si="43"/>
        <v/>
      </c>
      <c r="C516" s="47" t="str">
        <f t="shared" si="44"/>
        <v/>
      </c>
      <c r="D516" s="52" t="str">
        <f t="shared" si="45"/>
        <v/>
      </c>
      <c r="E516" s="53" t="str">
        <f t="shared" si="46"/>
        <v/>
      </c>
      <c r="F516" s="53" t="str">
        <f t="shared" si="47"/>
        <v/>
      </c>
      <c r="G516" s="50"/>
      <c r="H516" s="53">
        <f t="shared" si="42"/>
        <v>0</v>
      </c>
    </row>
    <row r="517" spans="2:8" ht="12.75" hidden="1" customHeight="1">
      <c r="B517" s="46" t="str">
        <f t="shared" si="43"/>
        <v/>
      </c>
      <c r="C517" s="47" t="str">
        <f t="shared" si="44"/>
        <v/>
      </c>
      <c r="D517" s="52" t="str">
        <f t="shared" si="45"/>
        <v/>
      </c>
      <c r="E517" s="53" t="str">
        <f t="shared" si="46"/>
        <v/>
      </c>
      <c r="F517" s="53" t="str">
        <f t="shared" si="47"/>
        <v/>
      </c>
      <c r="G517" s="50"/>
      <c r="H517" s="53">
        <f t="shared" si="42"/>
        <v>0</v>
      </c>
    </row>
    <row r="518" spans="2:8" ht="12.75" hidden="1" customHeight="1">
      <c r="B518" s="46" t="str">
        <f t="shared" si="43"/>
        <v/>
      </c>
      <c r="C518" s="47" t="str">
        <f t="shared" si="44"/>
        <v/>
      </c>
      <c r="D518" s="52" t="str">
        <f t="shared" si="45"/>
        <v/>
      </c>
      <c r="E518" s="53" t="str">
        <f t="shared" si="46"/>
        <v/>
      </c>
      <c r="F518" s="53" t="str">
        <f t="shared" si="47"/>
        <v/>
      </c>
      <c r="G518" s="50"/>
      <c r="H518" s="53">
        <f t="shared" si="42"/>
        <v>0</v>
      </c>
    </row>
    <row r="519" spans="2:8" ht="12.75" hidden="1" customHeight="1">
      <c r="B519" s="46" t="str">
        <f t="shared" si="43"/>
        <v/>
      </c>
      <c r="C519" s="47" t="str">
        <f t="shared" si="44"/>
        <v/>
      </c>
      <c r="D519" s="52" t="str">
        <f t="shared" si="45"/>
        <v/>
      </c>
      <c r="E519" s="53" t="str">
        <f t="shared" si="46"/>
        <v/>
      </c>
      <c r="F519" s="53" t="str">
        <f t="shared" si="47"/>
        <v/>
      </c>
      <c r="G519" s="50"/>
      <c r="H519" s="53">
        <f t="shared" si="42"/>
        <v>0</v>
      </c>
    </row>
    <row r="520" spans="2:8" ht="12.75" hidden="1" customHeight="1">
      <c r="B520" s="46" t="str">
        <f t="shared" si="43"/>
        <v/>
      </c>
      <c r="C520" s="47" t="str">
        <f t="shared" si="44"/>
        <v/>
      </c>
      <c r="D520" s="52" t="str">
        <f t="shared" si="45"/>
        <v/>
      </c>
      <c r="E520" s="53" t="str">
        <f t="shared" si="46"/>
        <v/>
      </c>
      <c r="F520" s="53" t="str">
        <f t="shared" si="47"/>
        <v/>
      </c>
      <c r="G520" s="50"/>
      <c r="H520" s="53">
        <f t="shared" si="42"/>
        <v>0</v>
      </c>
    </row>
    <row r="521" spans="2:8" ht="12.75" hidden="1" customHeight="1">
      <c r="B521" s="46" t="str">
        <f t="shared" si="43"/>
        <v/>
      </c>
      <c r="C521" s="47" t="str">
        <f t="shared" si="44"/>
        <v/>
      </c>
      <c r="D521" s="52" t="str">
        <f t="shared" si="45"/>
        <v/>
      </c>
      <c r="E521" s="53" t="str">
        <f t="shared" si="46"/>
        <v/>
      </c>
      <c r="F521" s="53" t="str">
        <f t="shared" si="47"/>
        <v/>
      </c>
      <c r="G521" s="50"/>
      <c r="H521" s="53">
        <f t="shared" si="42"/>
        <v>0</v>
      </c>
    </row>
    <row r="522" spans="2:8" ht="12.75" hidden="1" customHeight="1">
      <c r="B522" s="46" t="str">
        <f t="shared" si="43"/>
        <v/>
      </c>
      <c r="C522" s="47" t="str">
        <f t="shared" si="44"/>
        <v/>
      </c>
      <c r="D522" s="52" t="str">
        <f t="shared" si="45"/>
        <v/>
      </c>
      <c r="E522" s="53" t="str">
        <f t="shared" si="46"/>
        <v/>
      </c>
      <c r="F522" s="53" t="str">
        <f t="shared" si="47"/>
        <v/>
      </c>
      <c r="G522" s="50"/>
      <c r="H522" s="53">
        <f t="shared" si="42"/>
        <v>0</v>
      </c>
    </row>
    <row r="523" spans="2:8" ht="12.75" hidden="1" customHeight="1">
      <c r="B523" s="46" t="str">
        <f t="shared" si="43"/>
        <v/>
      </c>
      <c r="C523" s="47" t="str">
        <f t="shared" si="44"/>
        <v/>
      </c>
      <c r="D523" s="52" t="str">
        <f t="shared" si="45"/>
        <v/>
      </c>
      <c r="E523" s="53" t="str">
        <f t="shared" si="46"/>
        <v/>
      </c>
      <c r="F523" s="53" t="str">
        <f t="shared" si="47"/>
        <v/>
      </c>
      <c r="G523" s="50"/>
      <c r="H523" s="53">
        <f t="shared" si="42"/>
        <v>0</v>
      </c>
    </row>
    <row r="524" spans="2:8" ht="12.75" hidden="1" customHeight="1">
      <c r="B524" s="46" t="str">
        <f t="shared" si="43"/>
        <v/>
      </c>
      <c r="C524" s="47" t="str">
        <f t="shared" si="44"/>
        <v/>
      </c>
      <c r="D524" s="52" t="str">
        <f t="shared" si="45"/>
        <v/>
      </c>
      <c r="E524" s="53" t="str">
        <f t="shared" si="46"/>
        <v/>
      </c>
      <c r="F524" s="53" t="str">
        <f t="shared" si="47"/>
        <v/>
      </c>
      <c r="G524" s="50"/>
      <c r="H524" s="53">
        <f t="shared" si="42"/>
        <v>0</v>
      </c>
    </row>
    <row r="525" spans="2:8" ht="12.75" hidden="1" customHeight="1">
      <c r="B525" s="46" t="str">
        <f t="shared" si="43"/>
        <v/>
      </c>
      <c r="C525" s="47" t="str">
        <f t="shared" si="44"/>
        <v/>
      </c>
      <c r="D525" s="52" t="str">
        <f t="shared" si="45"/>
        <v/>
      </c>
      <c r="E525" s="53" t="str">
        <f t="shared" si="46"/>
        <v/>
      </c>
      <c r="F525" s="53" t="str">
        <f t="shared" si="47"/>
        <v/>
      </c>
      <c r="G525" s="50"/>
      <c r="H525" s="53">
        <f t="shared" si="42"/>
        <v>0</v>
      </c>
    </row>
    <row r="526" spans="2:8" ht="12.75" hidden="1" customHeight="1">
      <c r="B526" s="46" t="str">
        <f t="shared" si="43"/>
        <v/>
      </c>
      <c r="C526" s="47" t="str">
        <f t="shared" si="44"/>
        <v/>
      </c>
      <c r="D526" s="52" t="str">
        <f t="shared" si="45"/>
        <v/>
      </c>
      <c r="E526" s="53" t="str">
        <f t="shared" si="46"/>
        <v/>
      </c>
      <c r="F526" s="53" t="str">
        <f t="shared" si="47"/>
        <v/>
      </c>
      <c r="G526" s="50"/>
      <c r="H526" s="53">
        <f t="shared" si="42"/>
        <v>0</v>
      </c>
    </row>
    <row r="527" spans="2:8" ht="12.75" hidden="1" customHeight="1">
      <c r="B527" s="46" t="str">
        <f t="shared" si="43"/>
        <v/>
      </c>
      <c r="C527" s="47" t="str">
        <f t="shared" si="44"/>
        <v/>
      </c>
      <c r="D527" s="52" t="str">
        <f t="shared" si="45"/>
        <v/>
      </c>
      <c r="E527" s="53" t="str">
        <f t="shared" si="46"/>
        <v/>
      </c>
      <c r="F527" s="53" t="str">
        <f t="shared" si="47"/>
        <v/>
      </c>
      <c r="G527" s="50"/>
      <c r="H527" s="53">
        <f t="shared" si="42"/>
        <v>0</v>
      </c>
    </row>
    <row r="528" spans="2:8" ht="12.75" hidden="1" customHeight="1">
      <c r="B528" s="46" t="str">
        <f t="shared" si="43"/>
        <v/>
      </c>
      <c r="C528" s="47" t="str">
        <f t="shared" si="44"/>
        <v/>
      </c>
      <c r="D528" s="52" t="str">
        <f t="shared" si="45"/>
        <v/>
      </c>
      <c r="E528" s="53" t="str">
        <f t="shared" si="46"/>
        <v/>
      </c>
      <c r="F528" s="53" t="str">
        <f t="shared" si="47"/>
        <v/>
      </c>
      <c r="G528" s="50"/>
      <c r="H528" s="53">
        <f t="shared" si="42"/>
        <v>0</v>
      </c>
    </row>
    <row r="529" spans="2:8" ht="12.75" hidden="1" customHeight="1">
      <c r="B529" s="46" t="str">
        <f t="shared" si="43"/>
        <v/>
      </c>
      <c r="C529" s="47" t="str">
        <f t="shared" si="44"/>
        <v/>
      </c>
      <c r="D529" s="52" t="str">
        <f t="shared" si="45"/>
        <v/>
      </c>
      <c r="E529" s="53" t="str">
        <f t="shared" si="46"/>
        <v/>
      </c>
      <c r="F529" s="53" t="str">
        <f t="shared" si="47"/>
        <v/>
      </c>
      <c r="G529" s="50"/>
      <c r="H529" s="53">
        <f t="shared" si="42"/>
        <v>0</v>
      </c>
    </row>
    <row r="530" spans="2:8" ht="12.75" hidden="1" customHeight="1">
      <c r="B530" s="46" t="str">
        <f t="shared" si="43"/>
        <v/>
      </c>
      <c r="C530" s="47" t="str">
        <f t="shared" si="44"/>
        <v/>
      </c>
      <c r="D530" s="52" t="str">
        <f t="shared" si="45"/>
        <v/>
      </c>
      <c r="E530" s="53" t="str">
        <f t="shared" si="46"/>
        <v/>
      </c>
      <c r="F530" s="53" t="str">
        <f t="shared" si="47"/>
        <v/>
      </c>
      <c r="G530" s="50"/>
      <c r="H530" s="53">
        <f t="shared" si="42"/>
        <v>0</v>
      </c>
    </row>
    <row r="531" spans="2:8" ht="12.75" hidden="1" customHeight="1">
      <c r="B531" s="46" t="str">
        <f t="shared" si="43"/>
        <v/>
      </c>
      <c r="C531" s="47" t="str">
        <f t="shared" si="44"/>
        <v/>
      </c>
      <c r="D531" s="52" t="str">
        <f t="shared" si="45"/>
        <v/>
      </c>
      <c r="E531" s="53" t="str">
        <f t="shared" si="46"/>
        <v/>
      </c>
      <c r="F531" s="53" t="str">
        <f t="shared" si="47"/>
        <v/>
      </c>
      <c r="G531" s="50"/>
      <c r="H531" s="53">
        <f t="shared" si="42"/>
        <v>0</v>
      </c>
    </row>
    <row r="532" spans="2:8" ht="12.75" hidden="1" customHeight="1">
      <c r="B532" s="46" t="str">
        <f t="shared" si="43"/>
        <v/>
      </c>
      <c r="C532" s="47" t="str">
        <f t="shared" si="44"/>
        <v/>
      </c>
      <c r="D532" s="52" t="str">
        <f t="shared" si="45"/>
        <v/>
      </c>
      <c r="E532" s="53" t="str">
        <f t="shared" si="46"/>
        <v/>
      </c>
      <c r="F532" s="53" t="str">
        <f t="shared" si="47"/>
        <v/>
      </c>
      <c r="G532" s="50"/>
      <c r="H532" s="53">
        <f t="shared" si="42"/>
        <v>0</v>
      </c>
    </row>
    <row r="533" spans="2:8" ht="12.75" hidden="1" customHeight="1">
      <c r="B533" s="46" t="str">
        <f t="shared" si="43"/>
        <v/>
      </c>
      <c r="C533" s="47" t="str">
        <f t="shared" si="44"/>
        <v/>
      </c>
      <c r="D533" s="52" t="str">
        <f t="shared" si="45"/>
        <v/>
      </c>
      <c r="E533" s="53" t="str">
        <f t="shared" si="46"/>
        <v/>
      </c>
      <c r="F533" s="53" t="str">
        <f t="shared" si="47"/>
        <v/>
      </c>
      <c r="G533" s="50"/>
      <c r="H533" s="53">
        <f t="shared" si="42"/>
        <v>0</v>
      </c>
    </row>
    <row r="534" spans="2:8" ht="12.75" hidden="1" customHeight="1">
      <c r="B534" s="46" t="str">
        <f t="shared" si="43"/>
        <v/>
      </c>
      <c r="C534" s="47" t="str">
        <f t="shared" si="44"/>
        <v/>
      </c>
      <c r="D534" s="52" t="str">
        <f t="shared" si="45"/>
        <v/>
      </c>
      <c r="E534" s="53" t="str">
        <f t="shared" si="46"/>
        <v/>
      </c>
      <c r="F534" s="53" t="str">
        <f t="shared" si="47"/>
        <v/>
      </c>
      <c r="G534" s="50"/>
      <c r="H534" s="53">
        <f t="shared" si="42"/>
        <v>0</v>
      </c>
    </row>
    <row r="535" spans="2:8" ht="12.75" hidden="1" customHeight="1">
      <c r="B535" s="46" t="str">
        <f t="shared" si="43"/>
        <v/>
      </c>
      <c r="C535" s="47" t="str">
        <f t="shared" si="44"/>
        <v/>
      </c>
      <c r="D535" s="52" t="str">
        <f t="shared" si="45"/>
        <v/>
      </c>
      <c r="E535" s="53" t="str">
        <f t="shared" si="46"/>
        <v/>
      </c>
      <c r="F535" s="53" t="str">
        <f t="shared" si="47"/>
        <v/>
      </c>
      <c r="G535" s="50"/>
      <c r="H535" s="53">
        <f t="shared" si="42"/>
        <v>0</v>
      </c>
    </row>
    <row r="536" spans="2:8" ht="12.75" hidden="1" customHeight="1">
      <c r="B536" s="46" t="str">
        <f t="shared" si="43"/>
        <v/>
      </c>
      <c r="C536" s="47" t="str">
        <f t="shared" si="44"/>
        <v/>
      </c>
      <c r="D536" s="52" t="str">
        <f t="shared" si="45"/>
        <v/>
      </c>
      <c r="E536" s="53" t="str">
        <f t="shared" si="46"/>
        <v/>
      </c>
      <c r="F536" s="53" t="str">
        <f t="shared" si="47"/>
        <v/>
      </c>
      <c r="G536" s="50"/>
      <c r="H536" s="53">
        <f t="shared" si="42"/>
        <v>0</v>
      </c>
    </row>
    <row r="537" spans="2:8" ht="12.75" hidden="1" customHeight="1">
      <c r="B537" s="46" t="str">
        <f t="shared" si="43"/>
        <v/>
      </c>
      <c r="C537" s="47" t="str">
        <f t="shared" si="44"/>
        <v/>
      </c>
      <c r="D537" s="52" t="str">
        <f t="shared" si="45"/>
        <v/>
      </c>
      <c r="E537" s="53" t="str">
        <f t="shared" si="46"/>
        <v/>
      </c>
      <c r="F537" s="53" t="str">
        <f t="shared" si="47"/>
        <v/>
      </c>
      <c r="G537" s="50"/>
      <c r="H537" s="53">
        <f t="shared" ref="H537:H600" si="48">IF(B537="",0,ROUND(H536-E537-G537,2))</f>
        <v>0</v>
      </c>
    </row>
    <row r="538" spans="2:8" ht="12.75" hidden="1" customHeight="1">
      <c r="B538" s="46" t="str">
        <f t="shared" ref="B538:B601" si="49">IF(B537&lt;$D$16,IF(H537&gt;0,B537+1,""),"")</f>
        <v/>
      </c>
      <c r="C538" s="47" t="str">
        <f t="shared" ref="C538:C601" si="50">IF(B538="","",IF(B538&lt;=$D$16,IF(payments_per_year=26,DATE(YEAR(start_date),MONTH(start_date),DAY(start_date)+14*B538),IF(payments_per_year=52,DATE(YEAR(start_date),MONTH(start_date),DAY(start_date)+7*B538),DATE(YEAR(start_date),MONTH(start_date)+B538*12/$D$11,DAY(start_date)))),""))</f>
        <v/>
      </c>
      <c r="D538" s="52" t="str">
        <f t="shared" ref="D538:D601" si="51">IF(C538="","",IF($D$15+F538&gt;H537,ROUND(H537+F538,2),$D$15))</f>
        <v/>
      </c>
      <c r="E538" s="53" t="str">
        <f t="shared" ref="E538:E601" si="52">IF(C538="","",D538-F538)</f>
        <v/>
      </c>
      <c r="F538" s="53" t="str">
        <f t="shared" ref="F538:F601" si="53">IF(C538="","",ROUND(H537*$D$9/payments_per_year,2))</f>
        <v/>
      </c>
      <c r="G538" s="50"/>
      <c r="H538" s="53">
        <f t="shared" si="48"/>
        <v>0</v>
      </c>
    </row>
    <row r="539" spans="2:8" ht="12.75" hidden="1" customHeight="1">
      <c r="B539" s="46" t="str">
        <f t="shared" si="49"/>
        <v/>
      </c>
      <c r="C539" s="47" t="str">
        <f t="shared" si="50"/>
        <v/>
      </c>
      <c r="D539" s="52" t="str">
        <f t="shared" si="51"/>
        <v/>
      </c>
      <c r="E539" s="53" t="str">
        <f t="shared" si="52"/>
        <v/>
      </c>
      <c r="F539" s="53" t="str">
        <f t="shared" si="53"/>
        <v/>
      </c>
      <c r="G539" s="50"/>
      <c r="H539" s="53">
        <f t="shared" si="48"/>
        <v>0</v>
      </c>
    </row>
    <row r="540" spans="2:8" ht="12.75" hidden="1" customHeight="1">
      <c r="B540" s="46" t="str">
        <f t="shared" si="49"/>
        <v/>
      </c>
      <c r="C540" s="47" t="str">
        <f t="shared" si="50"/>
        <v/>
      </c>
      <c r="D540" s="52" t="str">
        <f t="shared" si="51"/>
        <v/>
      </c>
      <c r="E540" s="53" t="str">
        <f t="shared" si="52"/>
        <v/>
      </c>
      <c r="F540" s="53" t="str">
        <f t="shared" si="53"/>
        <v/>
      </c>
      <c r="G540" s="50"/>
      <c r="H540" s="53">
        <f t="shared" si="48"/>
        <v>0</v>
      </c>
    </row>
    <row r="541" spans="2:8" ht="12.75" hidden="1" customHeight="1">
      <c r="B541" s="46" t="str">
        <f t="shared" si="49"/>
        <v/>
      </c>
      <c r="C541" s="47" t="str">
        <f t="shared" si="50"/>
        <v/>
      </c>
      <c r="D541" s="52" t="str">
        <f t="shared" si="51"/>
        <v/>
      </c>
      <c r="E541" s="53" t="str">
        <f t="shared" si="52"/>
        <v/>
      </c>
      <c r="F541" s="53" t="str">
        <f t="shared" si="53"/>
        <v/>
      </c>
      <c r="G541" s="50"/>
      <c r="H541" s="53">
        <f t="shared" si="48"/>
        <v>0</v>
      </c>
    </row>
    <row r="542" spans="2:8" ht="12.75" hidden="1" customHeight="1">
      <c r="B542" s="46" t="str">
        <f t="shared" si="49"/>
        <v/>
      </c>
      <c r="C542" s="47" t="str">
        <f t="shared" si="50"/>
        <v/>
      </c>
      <c r="D542" s="52" t="str">
        <f t="shared" si="51"/>
        <v/>
      </c>
      <c r="E542" s="53" t="str">
        <f t="shared" si="52"/>
        <v/>
      </c>
      <c r="F542" s="53" t="str">
        <f t="shared" si="53"/>
        <v/>
      </c>
      <c r="G542" s="50"/>
      <c r="H542" s="53">
        <f t="shared" si="48"/>
        <v>0</v>
      </c>
    </row>
    <row r="543" spans="2:8" ht="12.75" hidden="1" customHeight="1">
      <c r="B543" s="46" t="str">
        <f t="shared" si="49"/>
        <v/>
      </c>
      <c r="C543" s="47" t="str">
        <f t="shared" si="50"/>
        <v/>
      </c>
      <c r="D543" s="52" t="str">
        <f t="shared" si="51"/>
        <v/>
      </c>
      <c r="E543" s="53" t="str">
        <f t="shared" si="52"/>
        <v/>
      </c>
      <c r="F543" s="53" t="str">
        <f t="shared" si="53"/>
        <v/>
      </c>
      <c r="G543" s="50"/>
      <c r="H543" s="53">
        <f t="shared" si="48"/>
        <v>0</v>
      </c>
    </row>
    <row r="544" spans="2:8" ht="12.75" hidden="1" customHeight="1">
      <c r="B544" s="46" t="str">
        <f t="shared" si="49"/>
        <v/>
      </c>
      <c r="C544" s="47" t="str">
        <f t="shared" si="50"/>
        <v/>
      </c>
      <c r="D544" s="52" t="str">
        <f t="shared" si="51"/>
        <v/>
      </c>
      <c r="E544" s="53" t="str">
        <f t="shared" si="52"/>
        <v/>
      </c>
      <c r="F544" s="53" t="str">
        <f t="shared" si="53"/>
        <v/>
      </c>
      <c r="G544" s="50"/>
      <c r="H544" s="53">
        <f t="shared" si="48"/>
        <v>0</v>
      </c>
    </row>
    <row r="545" spans="2:8" ht="12.75" hidden="1" customHeight="1">
      <c r="B545" s="46" t="str">
        <f t="shared" si="49"/>
        <v/>
      </c>
      <c r="C545" s="47" t="str">
        <f t="shared" si="50"/>
        <v/>
      </c>
      <c r="D545" s="52" t="str">
        <f t="shared" si="51"/>
        <v/>
      </c>
      <c r="E545" s="53" t="str">
        <f t="shared" si="52"/>
        <v/>
      </c>
      <c r="F545" s="53" t="str">
        <f t="shared" si="53"/>
        <v/>
      </c>
      <c r="G545" s="50"/>
      <c r="H545" s="53">
        <f t="shared" si="48"/>
        <v>0</v>
      </c>
    </row>
    <row r="546" spans="2:8" ht="12.75" hidden="1" customHeight="1">
      <c r="B546" s="46" t="str">
        <f t="shared" si="49"/>
        <v/>
      </c>
      <c r="C546" s="47" t="str">
        <f t="shared" si="50"/>
        <v/>
      </c>
      <c r="D546" s="52" t="str">
        <f t="shared" si="51"/>
        <v/>
      </c>
      <c r="E546" s="53" t="str">
        <f t="shared" si="52"/>
        <v/>
      </c>
      <c r="F546" s="53" t="str">
        <f t="shared" si="53"/>
        <v/>
      </c>
      <c r="G546" s="50"/>
      <c r="H546" s="53">
        <f t="shared" si="48"/>
        <v>0</v>
      </c>
    </row>
    <row r="547" spans="2:8" ht="12.75" hidden="1" customHeight="1">
      <c r="B547" s="46" t="str">
        <f t="shared" si="49"/>
        <v/>
      </c>
      <c r="C547" s="47" t="str">
        <f t="shared" si="50"/>
        <v/>
      </c>
      <c r="D547" s="52" t="str">
        <f t="shared" si="51"/>
        <v/>
      </c>
      <c r="E547" s="53" t="str">
        <f t="shared" si="52"/>
        <v/>
      </c>
      <c r="F547" s="53" t="str">
        <f t="shared" si="53"/>
        <v/>
      </c>
      <c r="G547" s="50"/>
      <c r="H547" s="53">
        <f t="shared" si="48"/>
        <v>0</v>
      </c>
    </row>
    <row r="548" spans="2:8" ht="12.75" hidden="1" customHeight="1">
      <c r="B548" s="46" t="str">
        <f t="shared" si="49"/>
        <v/>
      </c>
      <c r="C548" s="47" t="str">
        <f t="shared" si="50"/>
        <v/>
      </c>
      <c r="D548" s="52" t="str">
        <f t="shared" si="51"/>
        <v/>
      </c>
      <c r="E548" s="53" t="str">
        <f t="shared" si="52"/>
        <v/>
      </c>
      <c r="F548" s="53" t="str">
        <f t="shared" si="53"/>
        <v/>
      </c>
      <c r="G548" s="50"/>
      <c r="H548" s="53">
        <f t="shared" si="48"/>
        <v>0</v>
      </c>
    </row>
    <row r="549" spans="2:8" ht="12.75" hidden="1" customHeight="1">
      <c r="B549" s="46" t="str">
        <f t="shared" si="49"/>
        <v/>
      </c>
      <c r="C549" s="47" t="str">
        <f t="shared" si="50"/>
        <v/>
      </c>
      <c r="D549" s="52" t="str">
        <f t="shared" si="51"/>
        <v/>
      </c>
      <c r="E549" s="53" t="str">
        <f t="shared" si="52"/>
        <v/>
      </c>
      <c r="F549" s="53" t="str">
        <f t="shared" si="53"/>
        <v/>
      </c>
      <c r="G549" s="50"/>
      <c r="H549" s="53">
        <f t="shared" si="48"/>
        <v>0</v>
      </c>
    </row>
    <row r="550" spans="2:8" ht="12.75" hidden="1" customHeight="1">
      <c r="B550" s="46" t="str">
        <f t="shared" si="49"/>
        <v/>
      </c>
      <c r="C550" s="47" t="str">
        <f t="shared" si="50"/>
        <v/>
      </c>
      <c r="D550" s="52" t="str">
        <f t="shared" si="51"/>
        <v/>
      </c>
      <c r="E550" s="53" t="str">
        <f t="shared" si="52"/>
        <v/>
      </c>
      <c r="F550" s="53" t="str">
        <f t="shared" si="53"/>
        <v/>
      </c>
      <c r="G550" s="50"/>
      <c r="H550" s="53">
        <f t="shared" si="48"/>
        <v>0</v>
      </c>
    </row>
    <row r="551" spans="2:8" ht="12.75" hidden="1" customHeight="1">
      <c r="B551" s="46" t="str">
        <f t="shared" si="49"/>
        <v/>
      </c>
      <c r="C551" s="47" t="str">
        <f t="shared" si="50"/>
        <v/>
      </c>
      <c r="D551" s="52" t="str">
        <f t="shared" si="51"/>
        <v/>
      </c>
      <c r="E551" s="53" t="str">
        <f t="shared" si="52"/>
        <v/>
      </c>
      <c r="F551" s="53" t="str">
        <f t="shared" si="53"/>
        <v/>
      </c>
      <c r="G551" s="50"/>
      <c r="H551" s="53">
        <f t="shared" si="48"/>
        <v>0</v>
      </c>
    </row>
    <row r="552" spans="2:8" ht="12.75" hidden="1" customHeight="1">
      <c r="B552" s="46" t="str">
        <f t="shared" si="49"/>
        <v/>
      </c>
      <c r="C552" s="47" t="str">
        <f t="shared" si="50"/>
        <v/>
      </c>
      <c r="D552" s="52" t="str">
        <f t="shared" si="51"/>
        <v/>
      </c>
      <c r="E552" s="53" t="str">
        <f t="shared" si="52"/>
        <v/>
      </c>
      <c r="F552" s="53" t="str">
        <f t="shared" si="53"/>
        <v/>
      </c>
      <c r="G552" s="50"/>
      <c r="H552" s="53">
        <f t="shared" si="48"/>
        <v>0</v>
      </c>
    </row>
    <row r="553" spans="2:8" ht="12.75" hidden="1" customHeight="1">
      <c r="B553" s="46" t="str">
        <f t="shared" si="49"/>
        <v/>
      </c>
      <c r="C553" s="47" t="str">
        <f t="shared" si="50"/>
        <v/>
      </c>
      <c r="D553" s="52" t="str">
        <f t="shared" si="51"/>
        <v/>
      </c>
      <c r="E553" s="53" t="str">
        <f t="shared" si="52"/>
        <v/>
      </c>
      <c r="F553" s="53" t="str">
        <f t="shared" si="53"/>
        <v/>
      </c>
      <c r="G553" s="50"/>
      <c r="H553" s="53">
        <f t="shared" si="48"/>
        <v>0</v>
      </c>
    </row>
    <row r="554" spans="2:8" ht="12.75" hidden="1" customHeight="1">
      <c r="B554" s="46" t="str">
        <f t="shared" si="49"/>
        <v/>
      </c>
      <c r="C554" s="47" t="str">
        <f t="shared" si="50"/>
        <v/>
      </c>
      <c r="D554" s="52" t="str">
        <f t="shared" si="51"/>
        <v/>
      </c>
      <c r="E554" s="53" t="str">
        <f t="shared" si="52"/>
        <v/>
      </c>
      <c r="F554" s="53" t="str">
        <f t="shared" si="53"/>
        <v/>
      </c>
      <c r="G554" s="50"/>
      <c r="H554" s="53">
        <f t="shared" si="48"/>
        <v>0</v>
      </c>
    </row>
    <row r="555" spans="2:8" ht="12.75" hidden="1" customHeight="1">
      <c r="B555" s="46" t="str">
        <f t="shared" si="49"/>
        <v/>
      </c>
      <c r="C555" s="47" t="str">
        <f t="shared" si="50"/>
        <v/>
      </c>
      <c r="D555" s="52" t="str">
        <f t="shared" si="51"/>
        <v/>
      </c>
      <c r="E555" s="53" t="str">
        <f t="shared" si="52"/>
        <v/>
      </c>
      <c r="F555" s="53" t="str">
        <f t="shared" si="53"/>
        <v/>
      </c>
      <c r="G555" s="50"/>
      <c r="H555" s="53">
        <f t="shared" si="48"/>
        <v>0</v>
      </c>
    </row>
    <row r="556" spans="2:8" ht="12.75" hidden="1" customHeight="1">
      <c r="B556" s="46" t="str">
        <f t="shared" si="49"/>
        <v/>
      </c>
      <c r="C556" s="47" t="str">
        <f t="shared" si="50"/>
        <v/>
      </c>
      <c r="D556" s="52" t="str">
        <f t="shared" si="51"/>
        <v/>
      </c>
      <c r="E556" s="53" t="str">
        <f t="shared" si="52"/>
        <v/>
      </c>
      <c r="F556" s="53" t="str">
        <f t="shared" si="53"/>
        <v/>
      </c>
      <c r="G556" s="50"/>
      <c r="H556" s="53">
        <f t="shared" si="48"/>
        <v>0</v>
      </c>
    </row>
    <row r="557" spans="2:8" ht="12.75" hidden="1" customHeight="1">
      <c r="B557" s="46" t="str">
        <f t="shared" si="49"/>
        <v/>
      </c>
      <c r="C557" s="47" t="str">
        <f t="shared" si="50"/>
        <v/>
      </c>
      <c r="D557" s="52" t="str">
        <f t="shared" si="51"/>
        <v/>
      </c>
      <c r="E557" s="53" t="str">
        <f t="shared" si="52"/>
        <v/>
      </c>
      <c r="F557" s="53" t="str">
        <f t="shared" si="53"/>
        <v/>
      </c>
      <c r="G557" s="50"/>
      <c r="H557" s="53">
        <f t="shared" si="48"/>
        <v>0</v>
      </c>
    </row>
    <row r="558" spans="2:8" ht="12.75" hidden="1" customHeight="1">
      <c r="B558" s="46" t="str">
        <f t="shared" si="49"/>
        <v/>
      </c>
      <c r="C558" s="47" t="str">
        <f t="shared" si="50"/>
        <v/>
      </c>
      <c r="D558" s="52" t="str">
        <f t="shared" si="51"/>
        <v/>
      </c>
      <c r="E558" s="53" t="str">
        <f t="shared" si="52"/>
        <v/>
      </c>
      <c r="F558" s="53" t="str">
        <f t="shared" si="53"/>
        <v/>
      </c>
      <c r="G558" s="50"/>
      <c r="H558" s="53">
        <f t="shared" si="48"/>
        <v>0</v>
      </c>
    </row>
    <row r="559" spans="2:8" ht="12.75" hidden="1" customHeight="1">
      <c r="B559" s="46" t="str">
        <f t="shared" si="49"/>
        <v/>
      </c>
      <c r="C559" s="47" t="str">
        <f t="shared" si="50"/>
        <v/>
      </c>
      <c r="D559" s="52" t="str">
        <f t="shared" si="51"/>
        <v/>
      </c>
      <c r="E559" s="53" t="str">
        <f t="shared" si="52"/>
        <v/>
      </c>
      <c r="F559" s="53" t="str">
        <f t="shared" si="53"/>
        <v/>
      </c>
      <c r="G559" s="50"/>
      <c r="H559" s="53">
        <f t="shared" si="48"/>
        <v>0</v>
      </c>
    </row>
    <row r="560" spans="2:8" ht="12.75" hidden="1" customHeight="1">
      <c r="B560" s="46" t="str">
        <f t="shared" si="49"/>
        <v/>
      </c>
      <c r="C560" s="47" t="str">
        <f t="shared" si="50"/>
        <v/>
      </c>
      <c r="D560" s="52" t="str">
        <f t="shared" si="51"/>
        <v/>
      </c>
      <c r="E560" s="53" t="str">
        <f t="shared" si="52"/>
        <v/>
      </c>
      <c r="F560" s="53" t="str">
        <f t="shared" si="53"/>
        <v/>
      </c>
      <c r="G560" s="50"/>
      <c r="H560" s="53">
        <f t="shared" si="48"/>
        <v>0</v>
      </c>
    </row>
    <row r="561" spans="2:8" ht="12.75" hidden="1" customHeight="1">
      <c r="B561" s="46" t="str">
        <f t="shared" si="49"/>
        <v/>
      </c>
      <c r="C561" s="47" t="str">
        <f t="shared" si="50"/>
        <v/>
      </c>
      <c r="D561" s="52" t="str">
        <f t="shared" si="51"/>
        <v/>
      </c>
      <c r="E561" s="53" t="str">
        <f t="shared" si="52"/>
        <v/>
      </c>
      <c r="F561" s="53" t="str">
        <f t="shared" si="53"/>
        <v/>
      </c>
      <c r="G561" s="50"/>
      <c r="H561" s="53">
        <f t="shared" si="48"/>
        <v>0</v>
      </c>
    </row>
    <row r="562" spans="2:8" ht="12.75" hidden="1" customHeight="1">
      <c r="B562" s="46" t="str">
        <f t="shared" si="49"/>
        <v/>
      </c>
      <c r="C562" s="47" t="str">
        <f t="shared" si="50"/>
        <v/>
      </c>
      <c r="D562" s="52" t="str">
        <f t="shared" si="51"/>
        <v/>
      </c>
      <c r="E562" s="53" t="str">
        <f t="shared" si="52"/>
        <v/>
      </c>
      <c r="F562" s="53" t="str">
        <f t="shared" si="53"/>
        <v/>
      </c>
      <c r="G562" s="50"/>
      <c r="H562" s="53">
        <f t="shared" si="48"/>
        <v>0</v>
      </c>
    </row>
    <row r="563" spans="2:8" ht="12.75" hidden="1" customHeight="1">
      <c r="B563" s="46" t="str">
        <f t="shared" si="49"/>
        <v/>
      </c>
      <c r="C563" s="47" t="str">
        <f t="shared" si="50"/>
        <v/>
      </c>
      <c r="D563" s="52" t="str">
        <f t="shared" si="51"/>
        <v/>
      </c>
      <c r="E563" s="53" t="str">
        <f t="shared" si="52"/>
        <v/>
      </c>
      <c r="F563" s="53" t="str">
        <f t="shared" si="53"/>
        <v/>
      </c>
      <c r="G563" s="50"/>
      <c r="H563" s="53">
        <f t="shared" si="48"/>
        <v>0</v>
      </c>
    </row>
    <row r="564" spans="2:8" ht="12.75" hidden="1" customHeight="1">
      <c r="B564" s="46" t="str">
        <f t="shared" si="49"/>
        <v/>
      </c>
      <c r="C564" s="47" t="str">
        <f t="shared" si="50"/>
        <v/>
      </c>
      <c r="D564" s="52" t="str">
        <f t="shared" si="51"/>
        <v/>
      </c>
      <c r="E564" s="53" t="str">
        <f t="shared" si="52"/>
        <v/>
      </c>
      <c r="F564" s="53" t="str">
        <f t="shared" si="53"/>
        <v/>
      </c>
      <c r="G564" s="50"/>
      <c r="H564" s="53">
        <f t="shared" si="48"/>
        <v>0</v>
      </c>
    </row>
    <row r="565" spans="2:8" ht="12.75" hidden="1" customHeight="1">
      <c r="B565" s="46" t="str">
        <f t="shared" si="49"/>
        <v/>
      </c>
      <c r="C565" s="47" t="str">
        <f t="shared" si="50"/>
        <v/>
      </c>
      <c r="D565" s="52" t="str">
        <f t="shared" si="51"/>
        <v/>
      </c>
      <c r="E565" s="53" t="str">
        <f t="shared" si="52"/>
        <v/>
      </c>
      <c r="F565" s="53" t="str">
        <f t="shared" si="53"/>
        <v/>
      </c>
      <c r="G565" s="50"/>
      <c r="H565" s="53">
        <f t="shared" si="48"/>
        <v>0</v>
      </c>
    </row>
    <row r="566" spans="2:8" ht="12.75" hidden="1" customHeight="1">
      <c r="B566" s="46" t="str">
        <f t="shared" si="49"/>
        <v/>
      </c>
      <c r="C566" s="47" t="str">
        <f t="shared" si="50"/>
        <v/>
      </c>
      <c r="D566" s="52" t="str">
        <f t="shared" si="51"/>
        <v/>
      </c>
      <c r="E566" s="53" t="str">
        <f t="shared" si="52"/>
        <v/>
      </c>
      <c r="F566" s="53" t="str">
        <f t="shared" si="53"/>
        <v/>
      </c>
      <c r="G566" s="50"/>
      <c r="H566" s="53">
        <f t="shared" si="48"/>
        <v>0</v>
      </c>
    </row>
    <row r="567" spans="2:8" ht="12.75" hidden="1" customHeight="1">
      <c r="B567" s="46" t="str">
        <f t="shared" si="49"/>
        <v/>
      </c>
      <c r="C567" s="47" t="str">
        <f t="shared" si="50"/>
        <v/>
      </c>
      <c r="D567" s="52" t="str">
        <f t="shared" si="51"/>
        <v/>
      </c>
      <c r="E567" s="53" t="str">
        <f t="shared" si="52"/>
        <v/>
      </c>
      <c r="F567" s="53" t="str">
        <f t="shared" si="53"/>
        <v/>
      </c>
      <c r="G567" s="50"/>
      <c r="H567" s="53">
        <f t="shared" si="48"/>
        <v>0</v>
      </c>
    </row>
    <row r="568" spans="2:8" ht="12.75" hidden="1" customHeight="1">
      <c r="B568" s="46" t="str">
        <f t="shared" si="49"/>
        <v/>
      </c>
      <c r="C568" s="47" t="str">
        <f t="shared" si="50"/>
        <v/>
      </c>
      <c r="D568" s="52" t="str">
        <f t="shared" si="51"/>
        <v/>
      </c>
      <c r="E568" s="53" t="str">
        <f t="shared" si="52"/>
        <v/>
      </c>
      <c r="F568" s="53" t="str">
        <f t="shared" si="53"/>
        <v/>
      </c>
      <c r="G568" s="50"/>
      <c r="H568" s="53">
        <f t="shared" si="48"/>
        <v>0</v>
      </c>
    </row>
    <row r="569" spans="2:8" ht="12.75" hidden="1" customHeight="1">
      <c r="B569" s="46" t="str">
        <f t="shared" si="49"/>
        <v/>
      </c>
      <c r="C569" s="47" t="str">
        <f t="shared" si="50"/>
        <v/>
      </c>
      <c r="D569" s="52" t="str">
        <f t="shared" si="51"/>
        <v/>
      </c>
      <c r="E569" s="53" t="str">
        <f t="shared" si="52"/>
        <v/>
      </c>
      <c r="F569" s="53" t="str">
        <f t="shared" si="53"/>
        <v/>
      </c>
      <c r="G569" s="50"/>
      <c r="H569" s="53">
        <f t="shared" si="48"/>
        <v>0</v>
      </c>
    </row>
    <row r="570" spans="2:8" ht="12.75" hidden="1" customHeight="1">
      <c r="B570" s="46" t="str">
        <f t="shared" si="49"/>
        <v/>
      </c>
      <c r="C570" s="47" t="str">
        <f t="shared" si="50"/>
        <v/>
      </c>
      <c r="D570" s="52" t="str">
        <f t="shared" si="51"/>
        <v/>
      </c>
      <c r="E570" s="53" t="str">
        <f t="shared" si="52"/>
        <v/>
      </c>
      <c r="F570" s="53" t="str">
        <f t="shared" si="53"/>
        <v/>
      </c>
      <c r="G570" s="50"/>
      <c r="H570" s="53">
        <f t="shared" si="48"/>
        <v>0</v>
      </c>
    </row>
    <row r="571" spans="2:8" ht="12.75" hidden="1" customHeight="1">
      <c r="B571" s="46" t="str">
        <f t="shared" si="49"/>
        <v/>
      </c>
      <c r="C571" s="47" t="str">
        <f t="shared" si="50"/>
        <v/>
      </c>
      <c r="D571" s="52" t="str">
        <f t="shared" si="51"/>
        <v/>
      </c>
      <c r="E571" s="53" t="str">
        <f t="shared" si="52"/>
        <v/>
      </c>
      <c r="F571" s="53" t="str">
        <f t="shared" si="53"/>
        <v/>
      </c>
      <c r="G571" s="50"/>
      <c r="H571" s="53">
        <f t="shared" si="48"/>
        <v>0</v>
      </c>
    </row>
    <row r="572" spans="2:8" ht="12.75" hidden="1" customHeight="1">
      <c r="B572" s="46" t="str">
        <f t="shared" si="49"/>
        <v/>
      </c>
      <c r="C572" s="47" t="str">
        <f t="shared" si="50"/>
        <v/>
      </c>
      <c r="D572" s="52" t="str">
        <f t="shared" si="51"/>
        <v/>
      </c>
      <c r="E572" s="53" t="str">
        <f t="shared" si="52"/>
        <v/>
      </c>
      <c r="F572" s="53" t="str">
        <f t="shared" si="53"/>
        <v/>
      </c>
      <c r="G572" s="50"/>
      <c r="H572" s="53">
        <f t="shared" si="48"/>
        <v>0</v>
      </c>
    </row>
    <row r="573" spans="2:8" ht="12.75" hidden="1" customHeight="1">
      <c r="B573" s="46" t="str">
        <f t="shared" si="49"/>
        <v/>
      </c>
      <c r="C573" s="47" t="str">
        <f t="shared" si="50"/>
        <v/>
      </c>
      <c r="D573" s="52" t="str">
        <f t="shared" si="51"/>
        <v/>
      </c>
      <c r="E573" s="53" t="str">
        <f t="shared" si="52"/>
        <v/>
      </c>
      <c r="F573" s="53" t="str">
        <f t="shared" si="53"/>
        <v/>
      </c>
      <c r="G573" s="50"/>
      <c r="H573" s="53">
        <f t="shared" si="48"/>
        <v>0</v>
      </c>
    </row>
    <row r="574" spans="2:8" ht="12.75" hidden="1" customHeight="1">
      <c r="B574" s="46" t="str">
        <f t="shared" si="49"/>
        <v/>
      </c>
      <c r="C574" s="47" t="str">
        <f t="shared" si="50"/>
        <v/>
      </c>
      <c r="D574" s="52" t="str">
        <f t="shared" si="51"/>
        <v/>
      </c>
      <c r="E574" s="53" t="str">
        <f t="shared" si="52"/>
        <v/>
      </c>
      <c r="F574" s="53" t="str">
        <f t="shared" si="53"/>
        <v/>
      </c>
      <c r="G574" s="50"/>
      <c r="H574" s="53">
        <f t="shared" si="48"/>
        <v>0</v>
      </c>
    </row>
    <row r="575" spans="2:8" ht="12.75" hidden="1" customHeight="1">
      <c r="B575" s="46" t="str">
        <f t="shared" si="49"/>
        <v/>
      </c>
      <c r="C575" s="47" t="str">
        <f t="shared" si="50"/>
        <v/>
      </c>
      <c r="D575" s="52" t="str">
        <f t="shared" si="51"/>
        <v/>
      </c>
      <c r="E575" s="53" t="str">
        <f t="shared" si="52"/>
        <v/>
      </c>
      <c r="F575" s="53" t="str">
        <f t="shared" si="53"/>
        <v/>
      </c>
      <c r="G575" s="50"/>
      <c r="H575" s="53">
        <f t="shared" si="48"/>
        <v>0</v>
      </c>
    </row>
    <row r="576" spans="2:8" ht="12.75" hidden="1" customHeight="1">
      <c r="B576" s="46" t="str">
        <f t="shared" si="49"/>
        <v/>
      </c>
      <c r="C576" s="47" t="str">
        <f t="shared" si="50"/>
        <v/>
      </c>
      <c r="D576" s="52" t="str">
        <f t="shared" si="51"/>
        <v/>
      </c>
      <c r="E576" s="53" t="str">
        <f t="shared" si="52"/>
        <v/>
      </c>
      <c r="F576" s="53" t="str">
        <f t="shared" si="53"/>
        <v/>
      </c>
      <c r="G576" s="50"/>
      <c r="H576" s="53">
        <f t="shared" si="48"/>
        <v>0</v>
      </c>
    </row>
    <row r="577" spans="2:8" ht="12.75" hidden="1" customHeight="1">
      <c r="B577" s="46" t="str">
        <f t="shared" si="49"/>
        <v/>
      </c>
      <c r="C577" s="47" t="str">
        <f t="shared" si="50"/>
        <v/>
      </c>
      <c r="D577" s="52" t="str">
        <f t="shared" si="51"/>
        <v/>
      </c>
      <c r="E577" s="53" t="str">
        <f t="shared" si="52"/>
        <v/>
      </c>
      <c r="F577" s="53" t="str">
        <f t="shared" si="53"/>
        <v/>
      </c>
      <c r="G577" s="50"/>
      <c r="H577" s="53">
        <f t="shared" si="48"/>
        <v>0</v>
      </c>
    </row>
    <row r="578" spans="2:8" ht="12.75" hidden="1" customHeight="1">
      <c r="B578" s="46" t="str">
        <f t="shared" si="49"/>
        <v/>
      </c>
      <c r="C578" s="47" t="str">
        <f t="shared" si="50"/>
        <v/>
      </c>
      <c r="D578" s="52" t="str">
        <f t="shared" si="51"/>
        <v/>
      </c>
      <c r="E578" s="53" t="str">
        <f t="shared" si="52"/>
        <v/>
      </c>
      <c r="F578" s="53" t="str">
        <f t="shared" si="53"/>
        <v/>
      </c>
      <c r="G578" s="50"/>
      <c r="H578" s="53">
        <f t="shared" si="48"/>
        <v>0</v>
      </c>
    </row>
    <row r="579" spans="2:8" ht="12.75" hidden="1" customHeight="1">
      <c r="B579" s="46" t="str">
        <f t="shared" si="49"/>
        <v/>
      </c>
      <c r="C579" s="47" t="str">
        <f t="shared" si="50"/>
        <v/>
      </c>
      <c r="D579" s="52" t="str">
        <f t="shared" si="51"/>
        <v/>
      </c>
      <c r="E579" s="53" t="str">
        <f t="shared" si="52"/>
        <v/>
      </c>
      <c r="F579" s="53" t="str">
        <f t="shared" si="53"/>
        <v/>
      </c>
      <c r="G579" s="50"/>
      <c r="H579" s="53">
        <f t="shared" si="48"/>
        <v>0</v>
      </c>
    </row>
    <row r="580" spans="2:8" ht="12.75" hidden="1" customHeight="1">
      <c r="B580" s="46" t="str">
        <f t="shared" si="49"/>
        <v/>
      </c>
      <c r="C580" s="47" t="str">
        <f t="shared" si="50"/>
        <v/>
      </c>
      <c r="D580" s="52" t="str">
        <f t="shared" si="51"/>
        <v/>
      </c>
      <c r="E580" s="53" t="str">
        <f t="shared" si="52"/>
        <v/>
      </c>
      <c r="F580" s="53" t="str">
        <f t="shared" si="53"/>
        <v/>
      </c>
      <c r="G580" s="50"/>
      <c r="H580" s="53">
        <f t="shared" si="48"/>
        <v>0</v>
      </c>
    </row>
    <row r="581" spans="2:8" ht="12.75" hidden="1" customHeight="1">
      <c r="B581" s="46" t="str">
        <f t="shared" si="49"/>
        <v/>
      </c>
      <c r="C581" s="47" t="str">
        <f t="shared" si="50"/>
        <v/>
      </c>
      <c r="D581" s="52" t="str">
        <f t="shared" si="51"/>
        <v/>
      </c>
      <c r="E581" s="53" t="str">
        <f t="shared" si="52"/>
        <v/>
      </c>
      <c r="F581" s="53" t="str">
        <f t="shared" si="53"/>
        <v/>
      </c>
      <c r="G581" s="50"/>
      <c r="H581" s="53">
        <f t="shared" si="48"/>
        <v>0</v>
      </c>
    </row>
    <row r="582" spans="2:8" ht="12.75" hidden="1" customHeight="1">
      <c r="B582" s="46" t="str">
        <f t="shared" si="49"/>
        <v/>
      </c>
      <c r="C582" s="47" t="str">
        <f t="shared" si="50"/>
        <v/>
      </c>
      <c r="D582" s="52" t="str">
        <f t="shared" si="51"/>
        <v/>
      </c>
      <c r="E582" s="53" t="str">
        <f t="shared" si="52"/>
        <v/>
      </c>
      <c r="F582" s="53" t="str">
        <f t="shared" si="53"/>
        <v/>
      </c>
      <c r="G582" s="50"/>
      <c r="H582" s="53">
        <f t="shared" si="48"/>
        <v>0</v>
      </c>
    </row>
    <row r="583" spans="2:8" ht="12.75" hidden="1" customHeight="1">
      <c r="B583" s="46" t="str">
        <f t="shared" si="49"/>
        <v/>
      </c>
      <c r="C583" s="47" t="str">
        <f t="shared" si="50"/>
        <v/>
      </c>
      <c r="D583" s="52" t="str">
        <f t="shared" si="51"/>
        <v/>
      </c>
      <c r="E583" s="53" t="str">
        <f t="shared" si="52"/>
        <v/>
      </c>
      <c r="F583" s="53" t="str">
        <f t="shared" si="53"/>
        <v/>
      </c>
      <c r="G583" s="50"/>
      <c r="H583" s="53">
        <f t="shared" si="48"/>
        <v>0</v>
      </c>
    </row>
    <row r="584" spans="2:8" ht="12.75" hidden="1" customHeight="1">
      <c r="B584" s="46" t="str">
        <f t="shared" si="49"/>
        <v/>
      </c>
      <c r="C584" s="47" t="str">
        <f t="shared" si="50"/>
        <v/>
      </c>
      <c r="D584" s="52" t="str">
        <f t="shared" si="51"/>
        <v/>
      </c>
      <c r="E584" s="53" t="str">
        <f t="shared" si="52"/>
        <v/>
      </c>
      <c r="F584" s="53" t="str">
        <f t="shared" si="53"/>
        <v/>
      </c>
      <c r="G584" s="50"/>
      <c r="H584" s="53">
        <f t="shared" si="48"/>
        <v>0</v>
      </c>
    </row>
    <row r="585" spans="2:8" ht="12.75" hidden="1" customHeight="1">
      <c r="B585" s="46" t="str">
        <f t="shared" si="49"/>
        <v/>
      </c>
      <c r="C585" s="47" t="str">
        <f t="shared" si="50"/>
        <v/>
      </c>
      <c r="D585" s="52" t="str">
        <f t="shared" si="51"/>
        <v/>
      </c>
      <c r="E585" s="53" t="str">
        <f t="shared" si="52"/>
        <v/>
      </c>
      <c r="F585" s="53" t="str">
        <f t="shared" si="53"/>
        <v/>
      </c>
      <c r="G585" s="50"/>
      <c r="H585" s="53">
        <f t="shared" si="48"/>
        <v>0</v>
      </c>
    </row>
    <row r="586" spans="2:8" ht="12.75" hidden="1" customHeight="1">
      <c r="B586" s="46" t="str">
        <f t="shared" si="49"/>
        <v/>
      </c>
      <c r="C586" s="47" t="str">
        <f t="shared" si="50"/>
        <v/>
      </c>
      <c r="D586" s="52" t="str">
        <f t="shared" si="51"/>
        <v/>
      </c>
      <c r="E586" s="53" t="str">
        <f t="shared" si="52"/>
        <v/>
      </c>
      <c r="F586" s="53" t="str">
        <f t="shared" si="53"/>
        <v/>
      </c>
      <c r="G586" s="50"/>
      <c r="H586" s="53">
        <f t="shared" si="48"/>
        <v>0</v>
      </c>
    </row>
    <row r="587" spans="2:8" ht="12.75" hidden="1" customHeight="1">
      <c r="B587" s="46" t="str">
        <f t="shared" si="49"/>
        <v/>
      </c>
      <c r="C587" s="47" t="str">
        <f t="shared" si="50"/>
        <v/>
      </c>
      <c r="D587" s="52" t="str">
        <f t="shared" si="51"/>
        <v/>
      </c>
      <c r="E587" s="53" t="str">
        <f t="shared" si="52"/>
        <v/>
      </c>
      <c r="F587" s="53" t="str">
        <f t="shared" si="53"/>
        <v/>
      </c>
      <c r="G587" s="50"/>
      <c r="H587" s="53">
        <f t="shared" si="48"/>
        <v>0</v>
      </c>
    </row>
    <row r="588" spans="2:8" ht="12.75" hidden="1" customHeight="1">
      <c r="B588" s="46" t="str">
        <f t="shared" si="49"/>
        <v/>
      </c>
      <c r="C588" s="47" t="str">
        <f t="shared" si="50"/>
        <v/>
      </c>
      <c r="D588" s="52" t="str">
        <f t="shared" si="51"/>
        <v/>
      </c>
      <c r="E588" s="53" t="str">
        <f t="shared" si="52"/>
        <v/>
      </c>
      <c r="F588" s="53" t="str">
        <f t="shared" si="53"/>
        <v/>
      </c>
      <c r="G588" s="50"/>
      <c r="H588" s="53">
        <f t="shared" si="48"/>
        <v>0</v>
      </c>
    </row>
    <row r="589" spans="2:8" ht="12.75" hidden="1" customHeight="1">
      <c r="B589" s="46" t="str">
        <f t="shared" si="49"/>
        <v/>
      </c>
      <c r="C589" s="47" t="str">
        <f t="shared" si="50"/>
        <v/>
      </c>
      <c r="D589" s="52" t="str">
        <f t="shared" si="51"/>
        <v/>
      </c>
      <c r="E589" s="53" t="str">
        <f t="shared" si="52"/>
        <v/>
      </c>
      <c r="F589" s="53" t="str">
        <f t="shared" si="53"/>
        <v/>
      </c>
      <c r="G589" s="50"/>
      <c r="H589" s="53">
        <f t="shared" si="48"/>
        <v>0</v>
      </c>
    </row>
    <row r="590" spans="2:8" ht="12.75" hidden="1" customHeight="1">
      <c r="B590" s="46" t="str">
        <f t="shared" si="49"/>
        <v/>
      </c>
      <c r="C590" s="47" t="str">
        <f t="shared" si="50"/>
        <v/>
      </c>
      <c r="D590" s="52" t="str">
        <f t="shared" si="51"/>
        <v/>
      </c>
      <c r="E590" s="53" t="str">
        <f t="shared" si="52"/>
        <v/>
      </c>
      <c r="F590" s="53" t="str">
        <f t="shared" si="53"/>
        <v/>
      </c>
      <c r="G590" s="50"/>
      <c r="H590" s="53">
        <f t="shared" si="48"/>
        <v>0</v>
      </c>
    </row>
    <row r="591" spans="2:8" ht="12.75" hidden="1" customHeight="1">
      <c r="B591" s="46" t="str">
        <f t="shared" si="49"/>
        <v/>
      </c>
      <c r="C591" s="47" t="str">
        <f t="shared" si="50"/>
        <v/>
      </c>
      <c r="D591" s="52" t="str">
        <f t="shared" si="51"/>
        <v/>
      </c>
      <c r="E591" s="53" t="str">
        <f t="shared" si="52"/>
        <v/>
      </c>
      <c r="F591" s="53" t="str">
        <f t="shared" si="53"/>
        <v/>
      </c>
      <c r="G591" s="50"/>
      <c r="H591" s="53">
        <f t="shared" si="48"/>
        <v>0</v>
      </c>
    </row>
    <row r="592" spans="2:8" ht="12.75" hidden="1" customHeight="1">
      <c r="B592" s="46" t="str">
        <f t="shared" si="49"/>
        <v/>
      </c>
      <c r="C592" s="47" t="str">
        <f t="shared" si="50"/>
        <v/>
      </c>
      <c r="D592" s="52" t="str">
        <f t="shared" si="51"/>
        <v/>
      </c>
      <c r="E592" s="53" t="str">
        <f t="shared" si="52"/>
        <v/>
      </c>
      <c r="F592" s="53" t="str">
        <f t="shared" si="53"/>
        <v/>
      </c>
      <c r="G592" s="50"/>
      <c r="H592" s="53">
        <f t="shared" si="48"/>
        <v>0</v>
      </c>
    </row>
    <row r="593" spans="2:8" ht="12.75" hidden="1" customHeight="1">
      <c r="B593" s="46" t="str">
        <f t="shared" si="49"/>
        <v/>
      </c>
      <c r="C593" s="47" t="str">
        <f t="shared" si="50"/>
        <v/>
      </c>
      <c r="D593" s="52" t="str">
        <f t="shared" si="51"/>
        <v/>
      </c>
      <c r="E593" s="53" t="str">
        <f t="shared" si="52"/>
        <v/>
      </c>
      <c r="F593" s="53" t="str">
        <f t="shared" si="53"/>
        <v/>
      </c>
      <c r="G593" s="50"/>
      <c r="H593" s="53">
        <f t="shared" si="48"/>
        <v>0</v>
      </c>
    </row>
    <row r="594" spans="2:8" ht="12.75" hidden="1" customHeight="1">
      <c r="B594" s="46" t="str">
        <f t="shared" si="49"/>
        <v/>
      </c>
      <c r="C594" s="47" t="str">
        <f t="shared" si="50"/>
        <v/>
      </c>
      <c r="D594" s="52" t="str">
        <f t="shared" si="51"/>
        <v/>
      </c>
      <c r="E594" s="53" t="str">
        <f t="shared" si="52"/>
        <v/>
      </c>
      <c r="F594" s="53" t="str">
        <f t="shared" si="53"/>
        <v/>
      </c>
      <c r="G594" s="50"/>
      <c r="H594" s="53">
        <f t="shared" si="48"/>
        <v>0</v>
      </c>
    </row>
    <row r="595" spans="2:8" ht="12.75" hidden="1" customHeight="1">
      <c r="B595" s="46" t="str">
        <f t="shared" si="49"/>
        <v/>
      </c>
      <c r="C595" s="47" t="str">
        <f t="shared" si="50"/>
        <v/>
      </c>
      <c r="D595" s="52" t="str">
        <f t="shared" si="51"/>
        <v/>
      </c>
      <c r="E595" s="53" t="str">
        <f t="shared" si="52"/>
        <v/>
      </c>
      <c r="F595" s="53" t="str">
        <f t="shared" si="53"/>
        <v/>
      </c>
      <c r="G595" s="50"/>
      <c r="H595" s="53">
        <f t="shared" si="48"/>
        <v>0</v>
      </c>
    </row>
    <row r="596" spans="2:8" ht="12.75" hidden="1" customHeight="1">
      <c r="B596" s="46" t="str">
        <f t="shared" si="49"/>
        <v/>
      </c>
      <c r="C596" s="47" t="str">
        <f t="shared" si="50"/>
        <v/>
      </c>
      <c r="D596" s="52" t="str">
        <f t="shared" si="51"/>
        <v/>
      </c>
      <c r="E596" s="53" t="str">
        <f t="shared" si="52"/>
        <v/>
      </c>
      <c r="F596" s="53" t="str">
        <f t="shared" si="53"/>
        <v/>
      </c>
      <c r="G596" s="50"/>
      <c r="H596" s="53">
        <f t="shared" si="48"/>
        <v>0</v>
      </c>
    </row>
    <row r="597" spans="2:8" ht="12.75" hidden="1" customHeight="1">
      <c r="B597" s="46" t="str">
        <f t="shared" si="49"/>
        <v/>
      </c>
      <c r="C597" s="47" t="str">
        <f t="shared" si="50"/>
        <v/>
      </c>
      <c r="D597" s="52" t="str">
        <f t="shared" si="51"/>
        <v/>
      </c>
      <c r="E597" s="53" t="str">
        <f t="shared" si="52"/>
        <v/>
      </c>
      <c r="F597" s="53" t="str">
        <f t="shared" si="53"/>
        <v/>
      </c>
      <c r="G597" s="50"/>
      <c r="H597" s="53">
        <f t="shared" si="48"/>
        <v>0</v>
      </c>
    </row>
    <row r="598" spans="2:8" ht="12.75" hidden="1" customHeight="1">
      <c r="B598" s="46" t="str">
        <f t="shared" si="49"/>
        <v/>
      </c>
      <c r="C598" s="47" t="str">
        <f t="shared" si="50"/>
        <v/>
      </c>
      <c r="D598" s="52" t="str">
        <f t="shared" si="51"/>
        <v/>
      </c>
      <c r="E598" s="53" t="str">
        <f t="shared" si="52"/>
        <v/>
      </c>
      <c r="F598" s="53" t="str">
        <f t="shared" si="53"/>
        <v/>
      </c>
      <c r="G598" s="50"/>
      <c r="H598" s="53">
        <f t="shared" si="48"/>
        <v>0</v>
      </c>
    </row>
    <row r="599" spans="2:8" ht="12.75" hidden="1" customHeight="1">
      <c r="B599" s="46" t="str">
        <f t="shared" si="49"/>
        <v/>
      </c>
      <c r="C599" s="47" t="str">
        <f t="shared" si="50"/>
        <v/>
      </c>
      <c r="D599" s="52" t="str">
        <f t="shared" si="51"/>
        <v/>
      </c>
      <c r="E599" s="53" t="str">
        <f t="shared" si="52"/>
        <v/>
      </c>
      <c r="F599" s="53" t="str">
        <f t="shared" si="53"/>
        <v/>
      </c>
      <c r="G599" s="50"/>
      <c r="H599" s="53">
        <f t="shared" si="48"/>
        <v>0</v>
      </c>
    </row>
    <row r="600" spans="2:8" ht="12.75" hidden="1" customHeight="1">
      <c r="B600" s="46" t="str">
        <f t="shared" si="49"/>
        <v/>
      </c>
      <c r="C600" s="47" t="str">
        <f t="shared" si="50"/>
        <v/>
      </c>
      <c r="D600" s="52" t="str">
        <f t="shared" si="51"/>
        <v/>
      </c>
      <c r="E600" s="53" t="str">
        <f t="shared" si="52"/>
        <v/>
      </c>
      <c r="F600" s="53" t="str">
        <f t="shared" si="53"/>
        <v/>
      </c>
      <c r="G600" s="50"/>
      <c r="H600" s="53">
        <f t="shared" si="48"/>
        <v>0</v>
      </c>
    </row>
    <row r="601" spans="2:8" ht="12.75" hidden="1" customHeight="1">
      <c r="B601" s="46" t="str">
        <f t="shared" si="49"/>
        <v/>
      </c>
      <c r="C601" s="47" t="str">
        <f t="shared" si="50"/>
        <v/>
      </c>
      <c r="D601" s="52" t="str">
        <f t="shared" si="51"/>
        <v/>
      </c>
      <c r="E601" s="53" t="str">
        <f t="shared" si="52"/>
        <v/>
      </c>
      <c r="F601" s="53" t="str">
        <f t="shared" si="53"/>
        <v/>
      </c>
      <c r="G601" s="50"/>
      <c r="H601" s="53">
        <f t="shared" ref="H601:H664" si="54">IF(B601="",0,ROUND(H600-E601-G601,2))</f>
        <v>0</v>
      </c>
    </row>
    <row r="602" spans="2:8" ht="12.75" hidden="1" customHeight="1">
      <c r="B602" s="46" t="str">
        <f t="shared" ref="B602:B665" si="55">IF(B601&lt;$D$16,IF(H601&gt;0,B601+1,""),"")</f>
        <v/>
      </c>
      <c r="C602" s="47" t="str">
        <f t="shared" ref="C602:C665" si="56">IF(B602="","",IF(B602&lt;=$D$16,IF(payments_per_year=26,DATE(YEAR(start_date),MONTH(start_date),DAY(start_date)+14*B602),IF(payments_per_year=52,DATE(YEAR(start_date),MONTH(start_date),DAY(start_date)+7*B602),DATE(YEAR(start_date),MONTH(start_date)+B602*12/$D$11,DAY(start_date)))),""))</f>
        <v/>
      </c>
      <c r="D602" s="52" t="str">
        <f t="shared" ref="D602:D665" si="57">IF(C602="","",IF($D$15+F602&gt;H601,ROUND(H601+F602,2),$D$15))</f>
        <v/>
      </c>
      <c r="E602" s="53" t="str">
        <f t="shared" ref="E602:E665" si="58">IF(C602="","",D602-F602)</f>
        <v/>
      </c>
      <c r="F602" s="53" t="str">
        <f t="shared" ref="F602:F665" si="59">IF(C602="","",ROUND(H601*$D$9/payments_per_year,2))</f>
        <v/>
      </c>
      <c r="G602" s="50"/>
      <c r="H602" s="53">
        <f t="shared" si="54"/>
        <v>0</v>
      </c>
    </row>
    <row r="603" spans="2:8" ht="12.75" hidden="1" customHeight="1">
      <c r="B603" s="46" t="str">
        <f t="shared" si="55"/>
        <v/>
      </c>
      <c r="C603" s="47" t="str">
        <f t="shared" si="56"/>
        <v/>
      </c>
      <c r="D603" s="52" t="str">
        <f t="shared" si="57"/>
        <v/>
      </c>
      <c r="E603" s="53" t="str">
        <f t="shared" si="58"/>
        <v/>
      </c>
      <c r="F603" s="53" t="str">
        <f t="shared" si="59"/>
        <v/>
      </c>
      <c r="G603" s="50"/>
      <c r="H603" s="53">
        <f t="shared" si="54"/>
        <v>0</v>
      </c>
    </row>
    <row r="604" spans="2:8" ht="12.75" hidden="1" customHeight="1">
      <c r="B604" s="46" t="str">
        <f t="shared" si="55"/>
        <v/>
      </c>
      <c r="C604" s="47" t="str">
        <f t="shared" si="56"/>
        <v/>
      </c>
      <c r="D604" s="52" t="str">
        <f t="shared" si="57"/>
        <v/>
      </c>
      <c r="E604" s="53" t="str">
        <f t="shared" si="58"/>
        <v/>
      </c>
      <c r="F604" s="53" t="str">
        <f t="shared" si="59"/>
        <v/>
      </c>
      <c r="G604" s="50"/>
      <c r="H604" s="53">
        <f t="shared" si="54"/>
        <v>0</v>
      </c>
    </row>
    <row r="605" spans="2:8" ht="12.75" hidden="1" customHeight="1">
      <c r="B605" s="46" t="str">
        <f t="shared" si="55"/>
        <v/>
      </c>
      <c r="C605" s="47" t="str">
        <f t="shared" si="56"/>
        <v/>
      </c>
      <c r="D605" s="52" t="str">
        <f t="shared" si="57"/>
        <v/>
      </c>
      <c r="E605" s="53" t="str">
        <f t="shared" si="58"/>
        <v/>
      </c>
      <c r="F605" s="53" t="str">
        <f t="shared" si="59"/>
        <v/>
      </c>
      <c r="G605" s="50"/>
      <c r="H605" s="53">
        <f t="shared" si="54"/>
        <v>0</v>
      </c>
    </row>
    <row r="606" spans="2:8" ht="12.75" hidden="1" customHeight="1">
      <c r="B606" s="46" t="str">
        <f t="shared" si="55"/>
        <v/>
      </c>
      <c r="C606" s="47" t="str">
        <f t="shared" si="56"/>
        <v/>
      </c>
      <c r="D606" s="52" t="str">
        <f t="shared" si="57"/>
        <v/>
      </c>
      <c r="E606" s="53" t="str">
        <f t="shared" si="58"/>
        <v/>
      </c>
      <c r="F606" s="53" t="str">
        <f t="shared" si="59"/>
        <v/>
      </c>
      <c r="G606" s="50"/>
      <c r="H606" s="53">
        <f t="shared" si="54"/>
        <v>0</v>
      </c>
    </row>
    <row r="607" spans="2:8" ht="12.75" hidden="1" customHeight="1">
      <c r="B607" s="46" t="str">
        <f t="shared" si="55"/>
        <v/>
      </c>
      <c r="C607" s="47" t="str">
        <f t="shared" si="56"/>
        <v/>
      </c>
      <c r="D607" s="52" t="str">
        <f t="shared" si="57"/>
        <v/>
      </c>
      <c r="E607" s="53" t="str">
        <f t="shared" si="58"/>
        <v/>
      </c>
      <c r="F607" s="53" t="str">
        <f t="shared" si="59"/>
        <v/>
      </c>
      <c r="G607" s="50"/>
      <c r="H607" s="53">
        <f t="shared" si="54"/>
        <v>0</v>
      </c>
    </row>
    <row r="608" spans="2:8" ht="12.75" hidden="1" customHeight="1">
      <c r="B608" s="46" t="str">
        <f t="shared" si="55"/>
        <v/>
      </c>
      <c r="C608" s="47" t="str">
        <f t="shared" si="56"/>
        <v/>
      </c>
      <c r="D608" s="52" t="str">
        <f t="shared" si="57"/>
        <v/>
      </c>
      <c r="E608" s="53" t="str">
        <f t="shared" si="58"/>
        <v/>
      </c>
      <c r="F608" s="53" t="str">
        <f t="shared" si="59"/>
        <v/>
      </c>
      <c r="G608" s="50"/>
      <c r="H608" s="53">
        <f t="shared" si="54"/>
        <v>0</v>
      </c>
    </row>
    <row r="609" spans="2:8" ht="12.75" hidden="1" customHeight="1">
      <c r="B609" s="46" t="str">
        <f t="shared" si="55"/>
        <v/>
      </c>
      <c r="C609" s="47" t="str">
        <f t="shared" si="56"/>
        <v/>
      </c>
      <c r="D609" s="52" t="str">
        <f t="shared" si="57"/>
        <v/>
      </c>
      <c r="E609" s="53" t="str">
        <f t="shared" si="58"/>
        <v/>
      </c>
      <c r="F609" s="53" t="str">
        <f t="shared" si="59"/>
        <v/>
      </c>
      <c r="G609" s="50"/>
      <c r="H609" s="53">
        <f t="shared" si="54"/>
        <v>0</v>
      </c>
    </row>
    <row r="610" spans="2:8" ht="12.75" hidden="1" customHeight="1">
      <c r="B610" s="46" t="str">
        <f t="shared" si="55"/>
        <v/>
      </c>
      <c r="C610" s="47" t="str">
        <f t="shared" si="56"/>
        <v/>
      </c>
      <c r="D610" s="52" t="str">
        <f t="shared" si="57"/>
        <v/>
      </c>
      <c r="E610" s="53" t="str">
        <f t="shared" si="58"/>
        <v/>
      </c>
      <c r="F610" s="53" t="str">
        <f t="shared" si="59"/>
        <v/>
      </c>
      <c r="G610" s="50"/>
      <c r="H610" s="53">
        <f t="shared" si="54"/>
        <v>0</v>
      </c>
    </row>
    <row r="611" spans="2:8" ht="12.75" hidden="1" customHeight="1">
      <c r="B611" s="46" t="str">
        <f t="shared" si="55"/>
        <v/>
      </c>
      <c r="C611" s="47" t="str">
        <f t="shared" si="56"/>
        <v/>
      </c>
      <c r="D611" s="52" t="str">
        <f t="shared" si="57"/>
        <v/>
      </c>
      <c r="E611" s="53" t="str">
        <f t="shared" si="58"/>
        <v/>
      </c>
      <c r="F611" s="53" t="str">
        <f t="shared" si="59"/>
        <v/>
      </c>
      <c r="G611" s="50"/>
      <c r="H611" s="53">
        <f t="shared" si="54"/>
        <v>0</v>
      </c>
    </row>
    <row r="612" spans="2:8" ht="12.75" hidden="1" customHeight="1">
      <c r="B612" s="46" t="str">
        <f t="shared" si="55"/>
        <v/>
      </c>
      <c r="C612" s="47" t="str">
        <f t="shared" si="56"/>
        <v/>
      </c>
      <c r="D612" s="52" t="str">
        <f t="shared" si="57"/>
        <v/>
      </c>
      <c r="E612" s="53" t="str">
        <f t="shared" si="58"/>
        <v/>
      </c>
      <c r="F612" s="53" t="str">
        <f t="shared" si="59"/>
        <v/>
      </c>
      <c r="G612" s="50"/>
      <c r="H612" s="53">
        <f t="shared" si="54"/>
        <v>0</v>
      </c>
    </row>
    <row r="613" spans="2:8" ht="12.75" hidden="1" customHeight="1">
      <c r="B613" s="46" t="str">
        <f t="shared" si="55"/>
        <v/>
      </c>
      <c r="C613" s="47" t="str">
        <f t="shared" si="56"/>
        <v/>
      </c>
      <c r="D613" s="52" t="str">
        <f t="shared" si="57"/>
        <v/>
      </c>
      <c r="E613" s="53" t="str">
        <f t="shared" si="58"/>
        <v/>
      </c>
      <c r="F613" s="53" t="str">
        <f t="shared" si="59"/>
        <v/>
      </c>
      <c r="G613" s="50"/>
      <c r="H613" s="53">
        <f t="shared" si="54"/>
        <v>0</v>
      </c>
    </row>
    <row r="614" spans="2:8" ht="12.75" hidden="1" customHeight="1">
      <c r="B614" s="46" t="str">
        <f t="shared" si="55"/>
        <v/>
      </c>
      <c r="C614" s="47" t="str">
        <f t="shared" si="56"/>
        <v/>
      </c>
      <c r="D614" s="52" t="str">
        <f t="shared" si="57"/>
        <v/>
      </c>
      <c r="E614" s="53" t="str">
        <f t="shared" si="58"/>
        <v/>
      </c>
      <c r="F614" s="53" t="str">
        <f t="shared" si="59"/>
        <v/>
      </c>
      <c r="G614" s="50"/>
      <c r="H614" s="53">
        <f t="shared" si="54"/>
        <v>0</v>
      </c>
    </row>
    <row r="615" spans="2:8" ht="12.75" hidden="1" customHeight="1">
      <c r="B615" s="46" t="str">
        <f t="shared" si="55"/>
        <v/>
      </c>
      <c r="C615" s="47" t="str">
        <f t="shared" si="56"/>
        <v/>
      </c>
      <c r="D615" s="52" t="str">
        <f t="shared" si="57"/>
        <v/>
      </c>
      <c r="E615" s="53" t="str">
        <f t="shared" si="58"/>
        <v/>
      </c>
      <c r="F615" s="53" t="str">
        <f t="shared" si="59"/>
        <v/>
      </c>
      <c r="G615" s="50"/>
      <c r="H615" s="53">
        <f t="shared" si="54"/>
        <v>0</v>
      </c>
    </row>
    <row r="616" spans="2:8" ht="12.75" hidden="1" customHeight="1">
      <c r="B616" s="46" t="str">
        <f t="shared" si="55"/>
        <v/>
      </c>
      <c r="C616" s="47" t="str">
        <f t="shared" si="56"/>
        <v/>
      </c>
      <c r="D616" s="52" t="str">
        <f t="shared" si="57"/>
        <v/>
      </c>
      <c r="E616" s="53" t="str">
        <f t="shared" si="58"/>
        <v/>
      </c>
      <c r="F616" s="53" t="str">
        <f t="shared" si="59"/>
        <v/>
      </c>
      <c r="G616" s="50"/>
      <c r="H616" s="53">
        <f t="shared" si="54"/>
        <v>0</v>
      </c>
    </row>
    <row r="617" spans="2:8" ht="12.75" hidden="1" customHeight="1">
      <c r="B617" s="46" t="str">
        <f t="shared" si="55"/>
        <v/>
      </c>
      <c r="C617" s="47" t="str">
        <f t="shared" si="56"/>
        <v/>
      </c>
      <c r="D617" s="52" t="str">
        <f t="shared" si="57"/>
        <v/>
      </c>
      <c r="E617" s="53" t="str">
        <f t="shared" si="58"/>
        <v/>
      </c>
      <c r="F617" s="53" t="str">
        <f t="shared" si="59"/>
        <v/>
      </c>
      <c r="G617" s="50"/>
      <c r="H617" s="53">
        <f t="shared" si="54"/>
        <v>0</v>
      </c>
    </row>
    <row r="618" spans="2:8" ht="12.75" hidden="1" customHeight="1">
      <c r="B618" s="46" t="str">
        <f t="shared" si="55"/>
        <v/>
      </c>
      <c r="C618" s="47" t="str">
        <f t="shared" si="56"/>
        <v/>
      </c>
      <c r="D618" s="52" t="str">
        <f t="shared" si="57"/>
        <v/>
      </c>
      <c r="E618" s="53" t="str">
        <f t="shared" si="58"/>
        <v/>
      </c>
      <c r="F618" s="53" t="str">
        <f t="shared" si="59"/>
        <v/>
      </c>
      <c r="G618" s="50"/>
      <c r="H618" s="53">
        <f t="shared" si="54"/>
        <v>0</v>
      </c>
    </row>
    <row r="619" spans="2:8" ht="12.75" hidden="1" customHeight="1">
      <c r="B619" s="46" t="str">
        <f t="shared" si="55"/>
        <v/>
      </c>
      <c r="C619" s="47" t="str">
        <f t="shared" si="56"/>
        <v/>
      </c>
      <c r="D619" s="52" t="str">
        <f t="shared" si="57"/>
        <v/>
      </c>
      <c r="E619" s="53" t="str">
        <f t="shared" si="58"/>
        <v/>
      </c>
      <c r="F619" s="53" t="str">
        <f t="shared" si="59"/>
        <v/>
      </c>
      <c r="G619" s="50"/>
      <c r="H619" s="53">
        <f t="shared" si="54"/>
        <v>0</v>
      </c>
    </row>
    <row r="620" spans="2:8" ht="12.75" hidden="1" customHeight="1">
      <c r="B620" s="46" t="str">
        <f t="shared" si="55"/>
        <v/>
      </c>
      <c r="C620" s="47" t="str">
        <f t="shared" si="56"/>
        <v/>
      </c>
      <c r="D620" s="52" t="str">
        <f t="shared" si="57"/>
        <v/>
      </c>
      <c r="E620" s="53" t="str">
        <f t="shared" si="58"/>
        <v/>
      </c>
      <c r="F620" s="53" t="str">
        <f t="shared" si="59"/>
        <v/>
      </c>
      <c r="G620" s="50"/>
      <c r="H620" s="53">
        <f t="shared" si="54"/>
        <v>0</v>
      </c>
    </row>
    <row r="621" spans="2:8" ht="12.75" hidden="1" customHeight="1">
      <c r="B621" s="46" t="str">
        <f t="shared" si="55"/>
        <v/>
      </c>
      <c r="C621" s="47" t="str">
        <f t="shared" si="56"/>
        <v/>
      </c>
      <c r="D621" s="52" t="str">
        <f t="shared" si="57"/>
        <v/>
      </c>
      <c r="E621" s="53" t="str">
        <f t="shared" si="58"/>
        <v/>
      </c>
      <c r="F621" s="53" t="str">
        <f t="shared" si="59"/>
        <v/>
      </c>
      <c r="G621" s="50"/>
      <c r="H621" s="53">
        <f t="shared" si="54"/>
        <v>0</v>
      </c>
    </row>
    <row r="622" spans="2:8" ht="12.75" hidden="1" customHeight="1">
      <c r="B622" s="46" t="str">
        <f t="shared" si="55"/>
        <v/>
      </c>
      <c r="C622" s="47" t="str">
        <f t="shared" si="56"/>
        <v/>
      </c>
      <c r="D622" s="52" t="str">
        <f t="shared" si="57"/>
        <v/>
      </c>
      <c r="E622" s="53" t="str">
        <f t="shared" si="58"/>
        <v/>
      </c>
      <c r="F622" s="53" t="str">
        <f t="shared" si="59"/>
        <v/>
      </c>
      <c r="G622" s="50"/>
      <c r="H622" s="53">
        <f t="shared" si="54"/>
        <v>0</v>
      </c>
    </row>
    <row r="623" spans="2:8" ht="12.75" hidden="1" customHeight="1">
      <c r="B623" s="46" t="str">
        <f t="shared" si="55"/>
        <v/>
      </c>
      <c r="C623" s="47" t="str">
        <f t="shared" si="56"/>
        <v/>
      </c>
      <c r="D623" s="52" t="str">
        <f t="shared" si="57"/>
        <v/>
      </c>
      <c r="E623" s="53" t="str">
        <f t="shared" si="58"/>
        <v/>
      </c>
      <c r="F623" s="53" t="str">
        <f t="shared" si="59"/>
        <v/>
      </c>
      <c r="G623" s="50"/>
      <c r="H623" s="53">
        <f t="shared" si="54"/>
        <v>0</v>
      </c>
    </row>
    <row r="624" spans="2:8" ht="12.75" hidden="1" customHeight="1">
      <c r="B624" s="46" t="str">
        <f t="shared" si="55"/>
        <v/>
      </c>
      <c r="C624" s="47" t="str">
        <f t="shared" si="56"/>
        <v/>
      </c>
      <c r="D624" s="52" t="str">
        <f t="shared" si="57"/>
        <v/>
      </c>
      <c r="E624" s="53" t="str">
        <f t="shared" si="58"/>
        <v/>
      </c>
      <c r="F624" s="53" t="str">
        <f t="shared" si="59"/>
        <v/>
      </c>
      <c r="G624" s="50"/>
      <c r="H624" s="53">
        <f t="shared" si="54"/>
        <v>0</v>
      </c>
    </row>
    <row r="625" spans="2:8" ht="12.75" hidden="1" customHeight="1">
      <c r="B625" s="46" t="str">
        <f t="shared" si="55"/>
        <v/>
      </c>
      <c r="C625" s="47" t="str">
        <f t="shared" si="56"/>
        <v/>
      </c>
      <c r="D625" s="52" t="str">
        <f t="shared" si="57"/>
        <v/>
      </c>
      <c r="E625" s="53" t="str">
        <f t="shared" si="58"/>
        <v/>
      </c>
      <c r="F625" s="53" t="str">
        <f t="shared" si="59"/>
        <v/>
      </c>
      <c r="G625" s="50"/>
      <c r="H625" s="53">
        <f t="shared" si="54"/>
        <v>0</v>
      </c>
    </row>
    <row r="626" spans="2:8" ht="12.75" hidden="1" customHeight="1">
      <c r="B626" s="46" t="str">
        <f t="shared" si="55"/>
        <v/>
      </c>
      <c r="C626" s="47" t="str">
        <f t="shared" si="56"/>
        <v/>
      </c>
      <c r="D626" s="52" t="str">
        <f t="shared" si="57"/>
        <v/>
      </c>
      <c r="E626" s="53" t="str">
        <f t="shared" si="58"/>
        <v/>
      </c>
      <c r="F626" s="53" t="str">
        <f t="shared" si="59"/>
        <v/>
      </c>
      <c r="G626" s="50"/>
      <c r="H626" s="53">
        <f t="shared" si="54"/>
        <v>0</v>
      </c>
    </row>
    <row r="627" spans="2:8" ht="12.75" hidden="1" customHeight="1">
      <c r="B627" s="46" t="str">
        <f t="shared" si="55"/>
        <v/>
      </c>
      <c r="C627" s="47" t="str">
        <f t="shared" si="56"/>
        <v/>
      </c>
      <c r="D627" s="52" t="str">
        <f t="shared" si="57"/>
        <v/>
      </c>
      <c r="E627" s="53" t="str">
        <f t="shared" si="58"/>
        <v/>
      </c>
      <c r="F627" s="53" t="str">
        <f t="shared" si="59"/>
        <v/>
      </c>
      <c r="G627" s="50"/>
      <c r="H627" s="53">
        <f t="shared" si="54"/>
        <v>0</v>
      </c>
    </row>
    <row r="628" spans="2:8" ht="12.75" hidden="1" customHeight="1">
      <c r="B628" s="46" t="str">
        <f t="shared" si="55"/>
        <v/>
      </c>
      <c r="C628" s="47" t="str">
        <f t="shared" si="56"/>
        <v/>
      </c>
      <c r="D628" s="52" t="str">
        <f t="shared" si="57"/>
        <v/>
      </c>
      <c r="E628" s="53" t="str">
        <f t="shared" si="58"/>
        <v/>
      </c>
      <c r="F628" s="53" t="str">
        <f t="shared" si="59"/>
        <v/>
      </c>
      <c r="G628" s="50"/>
      <c r="H628" s="53">
        <f t="shared" si="54"/>
        <v>0</v>
      </c>
    </row>
    <row r="629" spans="2:8" ht="12.75" hidden="1" customHeight="1">
      <c r="B629" s="46" t="str">
        <f t="shared" si="55"/>
        <v/>
      </c>
      <c r="C629" s="47" t="str">
        <f t="shared" si="56"/>
        <v/>
      </c>
      <c r="D629" s="52" t="str">
        <f t="shared" si="57"/>
        <v/>
      </c>
      <c r="E629" s="53" t="str">
        <f t="shared" si="58"/>
        <v/>
      </c>
      <c r="F629" s="53" t="str">
        <f t="shared" si="59"/>
        <v/>
      </c>
      <c r="G629" s="50"/>
      <c r="H629" s="53">
        <f t="shared" si="54"/>
        <v>0</v>
      </c>
    </row>
    <row r="630" spans="2:8" ht="12.75" hidden="1" customHeight="1">
      <c r="B630" s="46" t="str">
        <f t="shared" si="55"/>
        <v/>
      </c>
      <c r="C630" s="47" t="str">
        <f t="shared" si="56"/>
        <v/>
      </c>
      <c r="D630" s="52" t="str">
        <f t="shared" si="57"/>
        <v/>
      </c>
      <c r="E630" s="53" t="str">
        <f t="shared" si="58"/>
        <v/>
      </c>
      <c r="F630" s="53" t="str">
        <f t="shared" si="59"/>
        <v/>
      </c>
      <c r="G630" s="50"/>
      <c r="H630" s="53">
        <f t="shared" si="54"/>
        <v>0</v>
      </c>
    </row>
    <row r="631" spans="2:8" ht="12.75" hidden="1" customHeight="1">
      <c r="B631" s="46" t="str">
        <f t="shared" si="55"/>
        <v/>
      </c>
      <c r="C631" s="47" t="str">
        <f t="shared" si="56"/>
        <v/>
      </c>
      <c r="D631" s="52" t="str">
        <f t="shared" si="57"/>
        <v/>
      </c>
      <c r="E631" s="53" t="str">
        <f t="shared" si="58"/>
        <v/>
      </c>
      <c r="F631" s="53" t="str">
        <f t="shared" si="59"/>
        <v/>
      </c>
      <c r="G631" s="50"/>
      <c r="H631" s="53">
        <f t="shared" si="54"/>
        <v>0</v>
      </c>
    </row>
    <row r="632" spans="2:8" ht="12.75" hidden="1" customHeight="1">
      <c r="B632" s="46" t="str">
        <f t="shared" si="55"/>
        <v/>
      </c>
      <c r="C632" s="47" t="str">
        <f t="shared" si="56"/>
        <v/>
      </c>
      <c r="D632" s="52" t="str">
        <f t="shared" si="57"/>
        <v/>
      </c>
      <c r="E632" s="53" t="str">
        <f t="shared" si="58"/>
        <v/>
      </c>
      <c r="F632" s="53" t="str">
        <f t="shared" si="59"/>
        <v/>
      </c>
      <c r="G632" s="50"/>
      <c r="H632" s="53">
        <f t="shared" si="54"/>
        <v>0</v>
      </c>
    </row>
    <row r="633" spans="2:8" ht="12.75" hidden="1" customHeight="1">
      <c r="B633" s="46" t="str">
        <f t="shared" si="55"/>
        <v/>
      </c>
      <c r="C633" s="47" t="str">
        <f t="shared" si="56"/>
        <v/>
      </c>
      <c r="D633" s="52" t="str">
        <f t="shared" si="57"/>
        <v/>
      </c>
      <c r="E633" s="53" t="str">
        <f t="shared" si="58"/>
        <v/>
      </c>
      <c r="F633" s="53" t="str">
        <f t="shared" si="59"/>
        <v/>
      </c>
      <c r="G633" s="50"/>
      <c r="H633" s="53">
        <f t="shared" si="54"/>
        <v>0</v>
      </c>
    </row>
    <row r="634" spans="2:8" ht="12.75" hidden="1" customHeight="1">
      <c r="B634" s="46" t="str">
        <f t="shared" si="55"/>
        <v/>
      </c>
      <c r="C634" s="47" t="str">
        <f t="shared" si="56"/>
        <v/>
      </c>
      <c r="D634" s="52" t="str">
        <f t="shared" si="57"/>
        <v/>
      </c>
      <c r="E634" s="53" t="str">
        <f t="shared" si="58"/>
        <v/>
      </c>
      <c r="F634" s="53" t="str">
        <f t="shared" si="59"/>
        <v/>
      </c>
      <c r="G634" s="50"/>
      <c r="H634" s="53">
        <f t="shared" si="54"/>
        <v>0</v>
      </c>
    </row>
    <row r="635" spans="2:8" ht="12.75" hidden="1" customHeight="1">
      <c r="B635" s="46" t="str">
        <f t="shared" si="55"/>
        <v/>
      </c>
      <c r="C635" s="47" t="str">
        <f t="shared" si="56"/>
        <v/>
      </c>
      <c r="D635" s="52" t="str">
        <f t="shared" si="57"/>
        <v/>
      </c>
      <c r="E635" s="53" t="str">
        <f t="shared" si="58"/>
        <v/>
      </c>
      <c r="F635" s="53" t="str">
        <f t="shared" si="59"/>
        <v/>
      </c>
      <c r="G635" s="50"/>
      <c r="H635" s="53">
        <f t="shared" si="54"/>
        <v>0</v>
      </c>
    </row>
    <row r="636" spans="2:8" ht="12.75" hidden="1" customHeight="1">
      <c r="B636" s="46" t="str">
        <f t="shared" si="55"/>
        <v/>
      </c>
      <c r="C636" s="47" t="str">
        <f t="shared" si="56"/>
        <v/>
      </c>
      <c r="D636" s="52" t="str">
        <f t="shared" si="57"/>
        <v/>
      </c>
      <c r="E636" s="53" t="str">
        <f t="shared" si="58"/>
        <v/>
      </c>
      <c r="F636" s="53" t="str">
        <f t="shared" si="59"/>
        <v/>
      </c>
      <c r="G636" s="50"/>
      <c r="H636" s="53">
        <f t="shared" si="54"/>
        <v>0</v>
      </c>
    </row>
    <row r="637" spans="2:8" ht="12.75" hidden="1" customHeight="1">
      <c r="B637" s="46" t="str">
        <f t="shared" si="55"/>
        <v/>
      </c>
      <c r="C637" s="47" t="str">
        <f t="shared" si="56"/>
        <v/>
      </c>
      <c r="D637" s="52" t="str">
        <f t="shared" si="57"/>
        <v/>
      </c>
      <c r="E637" s="53" t="str">
        <f t="shared" si="58"/>
        <v/>
      </c>
      <c r="F637" s="53" t="str">
        <f t="shared" si="59"/>
        <v/>
      </c>
      <c r="G637" s="50"/>
      <c r="H637" s="53">
        <f t="shared" si="54"/>
        <v>0</v>
      </c>
    </row>
    <row r="638" spans="2:8" ht="12.75" hidden="1" customHeight="1">
      <c r="B638" s="46" t="str">
        <f t="shared" si="55"/>
        <v/>
      </c>
      <c r="C638" s="47" t="str">
        <f t="shared" si="56"/>
        <v/>
      </c>
      <c r="D638" s="52" t="str">
        <f t="shared" si="57"/>
        <v/>
      </c>
      <c r="E638" s="53" t="str">
        <f t="shared" si="58"/>
        <v/>
      </c>
      <c r="F638" s="53" t="str">
        <f t="shared" si="59"/>
        <v/>
      </c>
      <c r="G638" s="50"/>
      <c r="H638" s="53">
        <f t="shared" si="54"/>
        <v>0</v>
      </c>
    </row>
    <row r="639" spans="2:8" ht="12.75" hidden="1" customHeight="1">
      <c r="B639" s="46" t="str">
        <f t="shared" si="55"/>
        <v/>
      </c>
      <c r="C639" s="47" t="str">
        <f t="shared" si="56"/>
        <v/>
      </c>
      <c r="D639" s="52" t="str">
        <f t="shared" si="57"/>
        <v/>
      </c>
      <c r="E639" s="53" t="str">
        <f t="shared" si="58"/>
        <v/>
      </c>
      <c r="F639" s="53" t="str">
        <f t="shared" si="59"/>
        <v/>
      </c>
      <c r="G639" s="50"/>
      <c r="H639" s="53">
        <f t="shared" si="54"/>
        <v>0</v>
      </c>
    </row>
    <row r="640" spans="2:8" ht="12.75" hidden="1" customHeight="1">
      <c r="B640" s="46" t="str">
        <f t="shared" si="55"/>
        <v/>
      </c>
      <c r="C640" s="47" t="str">
        <f t="shared" si="56"/>
        <v/>
      </c>
      <c r="D640" s="52" t="str">
        <f t="shared" si="57"/>
        <v/>
      </c>
      <c r="E640" s="53" t="str">
        <f t="shared" si="58"/>
        <v/>
      </c>
      <c r="F640" s="53" t="str">
        <f t="shared" si="59"/>
        <v/>
      </c>
      <c r="G640" s="50"/>
      <c r="H640" s="53">
        <f t="shared" si="54"/>
        <v>0</v>
      </c>
    </row>
    <row r="641" spans="2:8" ht="12.75" hidden="1" customHeight="1">
      <c r="B641" s="46" t="str">
        <f t="shared" si="55"/>
        <v/>
      </c>
      <c r="C641" s="47" t="str">
        <f t="shared" si="56"/>
        <v/>
      </c>
      <c r="D641" s="52" t="str">
        <f t="shared" si="57"/>
        <v/>
      </c>
      <c r="E641" s="53" t="str">
        <f t="shared" si="58"/>
        <v/>
      </c>
      <c r="F641" s="53" t="str">
        <f t="shared" si="59"/>
        <v/>
      </c>
      <c r="G641" s="50"/>
      <c r="H641" s="53">
        <f t="shared" si="54"/>
        <v>0</v>
      </c>
    </row>
    <row r="642" spans="2:8" ht="12.75" hidden="1" customHeight="1">
      <c r="B642" s="46" t="str">
        <f t="shared" si="55"/>
        <v/>
      </c>
      <c r="C642" s="47" t="str">
        <f t="shared" si="56"/>
        <v/>
      </c>
      <c r="D642" s="52" t="str">
        <f t="shared" si="57"/>
        <v/>
      </c>
      <c r="E642" s="53" t="str">
        <f t="shared" si="58"/>
        <v/>
      </c>
      <c r="F642" s="53" t="str">
        <f t="shared" si="59"/>
        <v/>
      </c>
      <c r="G642" s="50"/>
      <c r="H642" s="53">
        <f t="shared" si="54"/>
        <v>0</v>
      </c>
    </row>
    <row r="643" spans="2:8" ht="12.75" hidden="1" customHeight="1">
      <c r="B643" s="46" t="str">
        <f t="shared" si="55"/>
        <v/>
      </c>
      <c r="C643" s="47" t="str">
        <f t="shared" si="56"/>
        <v/>
      </c>
      <c r="D643" s="52" t="str">
        <f t="shared" si="57"/>
        <v/>
      </c>
      <c r="E643" s="53" t="str">
        <f t="shared" si="58"/>
        <v/>
      </c>
      <c r="F643" s="53" t="str">
        <f t="shared" si="59"/>
        <v/>
      </c>
      <c r="G643" s="50"/>
      <c r="H643" s="53">
        <f t="shared" si="54"/>
        <v>0</v>
      </c>
    </row>
    <row r="644" spans="2:8" ht="12.75" hidden="1" customHeight="1">
      <c r="B644" s="46" t="str">
        <f t="shared" si="55"/>
        <v/>
      </c>
      <c r="C644" s="47" t="str">
        <f t="shared" si="56"/>
        <v/>
      </c>
      <c r="D644" s="52" t="str">
        <f t="shared" si="57"/>
        <v/>
      </c>
      <c r="E644" s="53" t="str">
        <f t="shared" si="58"/>
        <v/>
      </c>
      <c r="F644" s="53" t="str">
        <f t="shared" si="59"/>
        <v/>
      </c>
      <c r="G644" s="50"/>
      <c r="H644" s="53">
        <f t="shared" si="54"/>
        <v>0</v>
      </c>
    </row>
    <row r="645" spans="2:8" ht="12.75" hidden="1" customHeight="1">
      <c r="B645" s="46" t="str">
        <f t="shared" si="55"/>
        <v/>
      </c>
      <c r="C645" s="47" t="str">
        <f t="shared" si="56"/>
        <v/>
      </c>
      <c r="D645" s="52" t="str">
        <f t="shared" si="57"/>
        <v/>
      </c>
      <c r="E645" s="53" t="str">
        <f t="shared" si="58"/>
        <v/>
      </c>
      <c r="F645" s="53" t="str">
        <f t="shared" si="59"/>
        <v/>
      </c>
      <c r="G645" s="50"/>
      <c r="H645" s="53">
        <f t="shared" si="54"/>
        <v>0</v>
      </c>
    </row>
    <row r="646" spans="2:8" ht="12.75" hidden="1" customHeight="1">
      <c r="B646" s="46" t="str">
        <f t="shared" si="55"/>
        <v/>
      </c>
      <c r="C646" s="47" t="str">
        <f t="shared" si="56"/>
        <v/>
      </c>
      <c r="D646" s="52" t="str">
        <f t="shared" si="57"/>
        <v/>
      </c>
      <c r="E646" s="53" t="str">
        <f t="shared" si="58"/>
        <v/>
      </c>
      <c r="F646" s="53" t="str">
        <f t="shared" si="59"/>
        <v/>
      </c>
      <c r="G646" s="50"/>
      <c r="H646" s="53">
        <f t="shared" si="54"/>
        <v>0</v>
      </c>
    </row>
    <row r="647" spans="2:8" ht="12.75" hidden="1" customHeight="1">
      <c r="B647" s="46" t="str">
        <f t="shared" si="55"/>
        <v/>
      </c>
      <c r="C647" s="47" t="str">
        <f t="shared" si="56"/>
        <v/>
      </c>
      <c r="D647" s="52" t="str">
        <f t="shared" si="57"/>
        <v/>
      </c>
      <c r="E647" s="53" t="str">
        <f t="shared" si="58"/>
        <v/>
      </c>
      <c r="F647" s="53" t="str">
        <f t="shared" si="59"/>
        <v/>
      </c>
      <c r="G647" s="50"/>
      <c r="H647" s="53">
        <f t="shared" si="54"/>
        <v>0</v>
      </c>
    </row>
    <row r="648" spans="2:8" ht="12.75" hidden="1" customHeight="1">
      <c r="B648" s="46" t="str">
        <f t="shared" si="55"/>
        <v/>
      </c>
      <c r="C648" s="47" t="str">
        <f t="shared" si="56"/>
        <v/>
      </c>
      <c r="D648" s="52" t="str">
        <f t="shared" si="57"/>
        <v/>
      </c>
      <c r="E648" s="53" t="str">
        <f t="shared" si="58"/>
        <v/>
      </c>
      <c r="F648" s="53" t="str">
        <f t="shared" si="59"/>
        <v/>
      </c>
      <c r="G648" s="50"/>
      <c r="H648" s="53">
        <f t="shared" si="54"/>
        <v>0</v>
      </c>
    </row>
    <row r="649" spans="2:8" ht="12.75" hidden="1" customHeight="1">
      <c r="B649" s="46" t="str">
        <f t="shared" si="55"/>
        <v/>
      </c>
      <c r="C649" s="47" t="str">
        <f t="shared" si="56"/>
        <v/>
      </c>
      <c r="D649" s="52" t="str">
        <f t="shared" si="57"/>
        <v/>
      </c>
      <c r="E649" s="53" t="str">
        <f t="shared" si="58"/>
        <v/>
      </c>
      <c r="F649" s="53" t="str">
        <f t="shared" si="59"/>
        <v/>
      </c>
      <c r="G649" s="50"/>
      <c r="H649" s="53">
        <f t="shared" si="54"/>
        <v>0</v>
      </c>
    </row>
    <row r="650" spans="2:8" ht="12.75" hidden="1" customHeight="1">
      <c r="B650" s="46" t="str">
        <f t="shared" si="55"/>
        <v/>
      </c>
      <c r="C650" s="47" t="str">
        <f t="shared" si="56"/>
        <v/>
      </c>
      <c r="D650" s="52" t="str">
        <f t="shared" si="57"/>
        <v/>
      </c>
      <c r="E650" s="53" t="str">
        <f t="shared" si="58"/>
        <v/>
      </c>
      <c r="F650" s="53" t="str">
        <f t="shared" si="59"/>
        <v/>
      </c>
      <c r="G650" s="50"/>
      <c r="H650" s="53">
        <f t="shared" si="54"/>
        <v>0</v>
      </c>
    </row>
    <row r="651" spans="2:8" ht="12.75" hidden="1" customHeight="1">
      <c r="B651" s="46" t="str">
        <f t="shared" si="55"/>
        <v/>
      </c>
      <c r="C651" s="47" t="str">
        <f t="shared" si="56"/>
        <v/>
      </c>
      <c r="D651" s="52" t="str">
        <f t="shared" si="57"/>
        <v/>
      </c>
      <c r="E651" s="53" t="str">
        <f t="shared" si="58"/>
        <v/>
      </c>
      <c r="F651" s="53" t="str">
        <f t="shared" si="59"/>
        <v/>
      </c>
      <c r="G651" s="50"/>
      <c r="H651" s="53">
        <f t="shared" si="54"/>
        <v>0</v>
      </c>
    </row>
    <row r="652" spans="2:8" ht="12.75" hidden="1" customHeight="1">
      <c r="B652" s="46" t="str">
        <f t="shared" si="55"/>
        <v/>
      </c>
      <c r="C652" s="47" t="str">
        <f t="shared" si="56"/>
        <v/>
      </c>
      <c r="D652" s="52" t="str">
        <f t="shared" si="57"/>
        <v/>
      </c>
      <c r="E652" s="53" t="str">
        <f t="shared" si="58"/>
        <v/>
      </c>
      <c r="F652" s="53" t="str">
        <f t="shared" si="59"/>
        <v/>
      </c>
      <c r="G652" s="50"/>
      <c r="H652" s="53">
        <f t="shared" si="54"/>
        <v>0</v>
      </c>
    </row>
    <row r="653" spans="2:8" ht="12.75" hidden="1" customHeight="1">
      <c r="B653" s="46" t="str">
        <f t="shared" si="55"/>
        <v/>
      </c>
      <c r="C653" s="47" t="str">
        <f t="shared" si="56"/>
        <v/>
      </c>
      <c r="D653" s="52" t="str">
        <f t="shared" si="57"/>
        <v/>
      </c>
      <c r="E653" s="53" t="str">
        <f t="shared" si="58"/>
        <v/>
      </c>
      <c r="F653" s="53" t="str">
        <f t="shared" si="59"/>
        <v/>
      </c>
      <c r="G653" s="50"/>
      <c r="H653" s="53">
        <f t="shared" si="54"/>
        <v>0</v>
      </c>
    </row>
    <row r="654" spans="2:8" ht="12.75" hidden="1" customHeight="1">
      <c r="B654" s="46" t="str">
        <f t="shared" si="55"/>
        <v/>
      </c>
      <c r="C654" s="47" t="str">
        <f t="shared" si="56"/>
        <v/>
      </c>
      <c r="D654" s="52" t="str">
        <f t="shared" si="57"/>
        <v/>
      </c>
      <c r="E654" s="53" t="str">
        <f t="shared" si="58"/>
        <v/>
      </c>
      <c r="F654" s="53" t="str">
        <f t="shared" si="59"/>
        <v/>
      </c>
      <c r="G654" s="50"/>
      <c r="H654" s="53">
        <f t="shared" si="54"/>
        <v>0</v>
      </c>
    </row>
    <row r="655" spans="2:8" ht="12.75" hidden="1" customHeight="1">
      <c r="B655" s="46" t="str">
        <f t="shared" si="55"/>
        <v/>
      </c>
      <c r="C655" s="47" t="str">
        <f t="shared" si="56"/>
        <v/>
      </c>
      <c r="D655" s="52" t="str">
        <f t="shared" si="57"/>
        <v/>
      </c>
      <c r="E655" s="53" t="str">
        <f t="shared" si="58"/>
        <v/>
      </c>
      <c r="F655" s="53" t="str">
        <f t="shared" si="59"/>
        <v/>
      </c>
      <c r="G655" s="50"/>
      <c r="H655" s="53">
        <f t="shared" si="54"/>
        <v>0</v>
      </c>
    </row>
    <row r="656" spans="2:8" ht="12.75" hidden="1" customHeight="1">
      <c r="B656" s="46" t="str">
        <f t="shared" si="55"/>
        <v/>
      </c>
      <c r="C656" s="47" t="str">
        <f t="shared" si="56"/>
        <v/>
      </c>
      <c r="D656" s="52" t="str">
        <f t="shared" si="57"/>
        <v/>
      </c>
      <c r="E656" s="53" t="str">
        <f t="shared" si="58"/>
        <v/>
      </c>
      <c r="F656" s="53" t="str">
        <f t="shared" si="59"/>
        <v/>
      </c>
      <c r="G656" s="50"/>
      <c r="H656" s="53">
        <f t="shared" si="54"/>
        <v>0</v>
      </c>
    </row>
    <row r="657" spans="2:8" ht="12.75" hidden="1" customHeight="1">
      <c r="B657" s="46" t="str">
        <f t="shared" si="55"/>
        <v/>
      </c>
      <c r="C657" s="47" t="str">
        <f t="shared" si="56"/>
        <v/>
      </c>
      <c r="D657" s="52" t="str">
        <f t="shared" si="57"/>
        <v/>
      </c>
      <c r="E657" s="53" t="str">
        <f t="shared" si="58"/>
        <v/>
      </c>
      <c r="F657" s="53" t="str">
        <f t="shared" si="59"/>
        <v/>
      </c>
      <c r="G657" s="50"/>
      <c r="H657" s="53">
        <f t="shared" si="54"/>
        <v>0</v>
      </c>
    </row>
    <row r="658" spans="2:8" ht="12.75" hidden="1" customHeight="1">
      <c r="B658" s="46" t="str">
        <f t="shared" si="55"/>
        <v/>
      </c>
      <c r="C658" s="47" t="str">
        <f t="shared" si="56"/>
        <v/>
      </c>
      <c r="D658" s="52" t="str">
        <f t="shared" si="57"/>
        <v/>
      </c>
      <c r="E658" s="53" t="str">
        <f t="shared" si="58"/>
        <v/>
      </c>
      <c r="F658" s="53" t="str">
        <f t="shared" si="59"/>
        <v/>
      </c>
      <c r="G658" s="50"/>
      <c r="H658" s="53">
        <f t="shared" si="54"/>
        <v>0</v>
      </c>
    </row>
    <row r="659" spans="2:8" ht="12.75" hidden="1" customHeight="1">
      <c r="B659" s="46" t="str">
        <f t="shared" si="55"/>
        <v/>
      </c>
      <c r="C659" s="47" t="str">
        <f t="shared" si="56"/>
        <v/>
      </c>
      <c r="D659" s="52" t="str">
        <f t="shared" si="57"/>
        <v/>
      </c>
      <c r="E659" s="53" t="str">
        <f t="shared" si="58"/>
        <v/>
      </c>
      <c r="F659" s="53" t="str">
        <f t="shared" si="59"/>
        <v/>
      </c>
      <c r="G659" s="50"/>
      <c r="H659" s="53">
        <f t="shared" si="54"/>
        <v>0</v>
      </c>
    </row>
    <row r="660" spans="2:8" ht="12.75" hidden="1" customHeight="1">
      <c r="B660" s="46" t="str">
        <f t="shared" si="55"/>
        <v/>
      </c>
      <c r="C660" s="47" t="str">
        <f t="shared" si="56"/>
        <v/>
      </c>
      <c r="D660" s="52" t="str">
        <f t="shared" si="57"/>
        <v/>
      </c>
      <c r="E660" s="53" t="str">
        <f t="shared" si="58"/>
        <v/>
      </c>
      <c r="F660" s="53" t="str">
        <f t="shared" si="59"/>
        <v/>
      </c>
      <c r="G660" s="50"/>
      <c r="H660" s="53">
        <f t="shared" si="54"/>
        <v>0</v>
      </c>
    </row>
    <row r="661" spans="2:8" ht="12.75" hidden="1" customHeight="1">
      <c r="B661" s="46" t="str">
        <f t="shared" si="55"/>
        <v/>
      </c>
      <c r="C661" s="47" t="str">
        <f t="shared" si="56"/>
        <v/>
      </c>
      <c r="D661" s="52" t="str">
        <f t="shared" si="57"/>
        <v/>
      </c>
      <c r="E661" s="53" t="str">
        <f t="shared" si="58"/>
        <v/>
      </c>
      <c r="F661" s="53" t="str">
        <f t="shared" si="59"/>
        <v/>
      </c>
      <c r="G661" s="50"/>
      <c r="H661" s="53">
        <f t="shared" si="54"/>
        <v>0</v>
      </c>
    </row>
    <row r="662" spans="2:8" ht="12.75" hidden="1" customHeight="1">
      <c r="B662" s="46" t="str">
        <f t="shared" si="55"/>
        <v/>
      </c>
      <c r="C662" s="47" t="str">
        <f t="shared" si="56"/>
        <v/>
      </c>
      <c r="D662" s="52" t="str">
        <f t="shared" si="57"/>
        <v/>
      </c>
      <c r="E662" s="53" t="str">
        <f t="shared" si="58"/>
        <v/>
      </c>
      <c r="F662" s="53" t="str">
        <f t="shared" si="59"/>
        <v/>
      </c>
      <c r="G662" s="50"/>
      <c r="H662" s="53">
        <f t="shared" si="54"/>
        <v>0</v>
      </c>
    </row>
    <row r="663" spans="2:8" ht="12.75" hidden="1" customHeight="1">
      <c r="B663" s="46" t="str">
        <f t="shared" si="55"/>
        <v/>
      </c>
      <c r="C663" s="47" t="str">
        <f t="shared" si="56"/>
        <v/>
      </c>
      <c r="D663" s="52" t="str">
        <f t="shared" si="57"/>
        <v/>
      </c>
      <c r="E663" s="53" t="str">
        <f t="shared" si="58"/>
        <v/>
      </c>
      <c r="F663" s="53" t="str">
        <f t="shared" si="59"/>
        <v/>
      </c>
      <c r="G663" s="50"/>
      <c r="H663" s="53">
        <f t="shared" si="54"/>
        <v>0</v>
      </c>
    </row>
    <row r="664" spans="2:8" ht="12.75" hidden="1" customHeight="1">
      <c r="B664" s="46" t="str">
        <f t="shared" si="55"/>
        <v/>
      </c>
      <c r="C664" s="47" t="str">
        <f t="shared" si="56"/>
        <v/>
      </c>
      <c r="D664" s="52" t="str">
        <f t="shared" si="57"/>
        <v/>
      </c>
      <c r="E664" s="53" t="str">
        <f t="shared" si="58"/>
        <v/>
      </c>
      <c r="F664" s="53" t="str">
        <f t="shared" si="59"/>
        <v/>
      </c>
      <c r="G664" s="50"/>
      <c r="H664" s="53">
        <f t="shared" si="54"/>
        <v>0</v>
      </c>
    </row>
    <row r="665" spans="2:8" ht="12.75" hidden="1" customHeight="1">
      <c r="B665" s="46" t="str">
        <f t="shared" si="55"/>
        <v/>
      </c>
      <c r="C665" s="47" t="str">
        <f t="shared" si="56"/>
        <v/>
      </c>
      <c r="D665" s="52" t="str">
        <f t="shared" si="57"/>
        <v/>
      </c>
      <c r="E665" s="53" t="str">
        <f t="shared" si="58"/>
        <v/>
      </c>
      <c r="F665" s="53" t="str">
        <f t="shared" si="59"/>
        <v/>
      </c>
      <c r="G665" s="50"/>
      <c r="H665" s="53">
        <f t="shared" ref="H665:H728" si="60">IF(B665="",0,ROUND(H664-E665-G665,2))</f>
        <v>0</v>
      </c>
    </row>
    <row r="666" spans="2:8" ht="12.75" hidden="1" customHeight="1">
      <c r="B666" s="46" t="str">
        <f t="shared" ref="B666:B729" si="61">IF(B665&lt;$D$16,IF(H665&gt;0,B665+1,""),"")</f>
        <v/>
      </c>
      <c r="C666" s="47" t="str">
        <f t="shared" ref="C666:C729" si="62">IF(B666="","",IF(B666&lt;=$D$16,IF(payments_per_year=26,DATE(YEAR(start_date),MONTH(start_date),DAY(start_date)+14*B666),IF(payments_per_year=52,DATE(YEAR(start_date),MONTH(start_date),DAY(start_date)+7*B666),DATE(YEAR(start_date),MONTH(start_date)+B666*12/$D$11,DAY(start_date)))),""))</f>
        <v/>
      </c>
      <c r="D666" s="52" t="str">
        <f t="shared" ref="D666:D729" si="63">IF(C666="","",IF($D$15+F666&gt;H665,ROUND(H665+F666,2),$D$15))</f>
        <v/>
      </c>
      <c r="E666" s="53" t="str">
        <f t="shared" ref="E666:E729" si="64">IF(C666="","",D666-F666)</f>
        <v/>
      </c>
      <c r="F666" s="53" t="str">
        <f t="shared" ref="F666:F729" si="65">IF(C666="","",ROUND(H665*$D$9/payments_per_year,2))</f>
        <v/>
      </c>
      <c r="G666" s="50"/>
      <c r="H666" s="53">
        <f t="shared" si="60"/>
        <v>0</v>
      </c>
    </row>
    <row r="667" spans="2:8" ht="12.75" hidden="1" customHeight="1">
      <c r="B667" s="46" t="str">
        <f t="shared" si="61"/>
        <v/>
      </c>
      <c r="C667" s="47" t="str">
        <f t="shared" si="62"/>
        <v/>
      </c>
      <c r="D667" s="52" t="str">
        <f t="shared" si="63"/>
        <v/>
      </c>
      <c r="E667" s="53" t="str">
        <f t="shared" si="64"/>
        <v/>
      </c>
      <c r="F667" s="53" t="str">
        <f t="shared" si="65"/>
        <v/>
      </c>
      <c r="G667" s="50"/>
      <c r="H667" s="53">
        <f t="shared" si="60"/>
        <v>0</v>
      </c>
    </row>
    <row r="668" spans="2:8" ht="12.75" hidden="1" customHeight="1">
      <c r="B668" s="46" t="str">
        <f t="shared" si="61"/>
        <v/>
      </c>
      <c r="C668" s="47" t="str">
        <f t="shared" si="62"/>
        <v/>
      </c>
      <c r="D668" s="52" t="str">
        <f t="shared" si="63"/>
        <v/>
      </c>
      <c r="E668" s="53" t="str">
        <f t="shared" si="64"/>
        <v/>
      </c>
      <c r="F668" s="53" t="str">
        <f t="shared" si="65"/>
        <v/>
      </c>
      <c r="G668" s="50"/>
      <c r="H668" s="53">
        <f t="shared" si="60"/>
        <v>0</v>
      </c>
    </row>
    <row r="669" spans="2:8" ht="12.75" hidden="1" customHeight="1">
      <c r="B669" s="46" t="str">
        <f t="shared" si="61"/>
        <v/>
      </c>
      <c r="C669" s="47" t="str">
        <f t="shared" si="62"/>
        <v/>
      </c>
      <c r="D669" s="52" t="str">
        <f t="shared" si="63"/>
        <v/>
      </c>
      <c r="E669" s="53" t="str">
        <f t="shared" si="64"/>
        <v/>
      </c>
      <c r="F669" s="53" t="str">
        <f t="shared" si="65"/>
        <v/>
      </c>
      <c r="G669" s="50"/>
      <c r="H669" s="53">
        <f t="shared" si="60"/>
        <v>0</v>
      </c>
    </row>
    <row r="670" spans="2:8" ht="12.75" hidden="1" customHeight="1">
      <c r="B670" s="46" t="str">
        <f t="shared" si="61"/>
        <v/>
      </c>
      <c r="C670" s="47" t="str">
        <f t="shared" si="62"/>
        <v/>
      </c>
      <c r="D670" s="52" t="str">
        <f t="shared" si="63"/>
        <v/>
      </c>
      <c r="E670" s="53" t="str">
        <f t="shared" si="64"/>
        <v/>
      </c>
      <c r="F670" s="53" t="str">
        <f t="shared" si="65"/>
        <v/>
      </c>
      <c r="G670" s="50"/>
      <c r="H670" s="53">
        <f t="shared" si="60"/>
        <v>0</v>
      </c>
    </row>
    <row r="671" spans="2:8" ht="12.75" hidden="1" customHeight="1">
      <c r="B671" s="46" t="str">
        <f t="shared" si="61"/>
        <v/>
      </c>
      <c r="C671" s="47" t="str">
        <f t="shared" si="62"/>
        <v/>
      </c>
      <c r="D671" s="52" t="str">
        <f t="shared" si="63"/>
        <v/>
      </c>
      <c r="E671" s="53" t="str">
        <f t="shared" si="64"/>
        <v/>
      </c>
      <c r="F671" s="53" t="str">
        <f t="shared" si="65"/>
        <v/>
      </c>
      <c r="G671" s="50"/>
      <c r="H671" s="53">
        <f t="shared" si="60"/>
        <v>0</v>
      </c>
    </row>
    <row r="672" spans="2:8" ht="12.75" hidden="1" customHeight="1">
      <c r="B672" s="46" t="str">
        <f t="shared" si="61"/>
        <v/>
      </c>
      <c r="C672" s="47" t="str">
        <f t="shared" si="62"/>
        <v/>
      </c>
      <c r="D672" s="52" t="str">
        <f t="shared" si="63"/>
        <v/>
      </c>
      <c r="E672" s="53" t="str">
        <f t="shared" si="64"/>
        <v/>
      </c>
      <c r="F672" s="53" t="str">
        <f t="shared" si="65"/>
        <v/>
      </c>
      <c r="G672" s="50"/>
      <c r="H672" s="53">
        <f t="shared" si="60"/>
        <v>0</v>
      </c>
    </row>
    <row r="673" spans="2:8" ht="12.75" hidden="1" customHeight="1">
      <c r="B673" s="46" t="str">
        <f t="shared" si="61"/>
        <v/>
      </c>
      <c r="C673" s="47" t="str">
        <f t="shared" si="62"/>
        <v/>
      </c>
      <c r="D673" s="52" t="str">
        <f t="shared" si="63"/>
        <v/>
      </c>
      <c r="E673" s="53" t="str">
        <f t="shared" si="64"/>
        <v/>
      </c>
      <c r="F673" s="53" t="str">
        <f t="shared" si="65"/>
        <v/>
      </c>
      <c r="G673" s="50"/>
      <c r="H673" s="53">
        <f t="shared" si="60"/>
        <v>0</v>
      </c>
    </row>
    <row r="674" spans="2:8" ht="12.75" hidden="1" customHeight="1">
      <c r="B674" s="46" t="str">
        <f t="shared" si="61"/>
        <v/>
      </c>
      <c r="C674" s="47" t="str">
        <f t="shared" si="62"/>
        <v/>
      </c>
      <c r="D674" s="52" t="str">
        <f t="shared" si="63"/>
        <v/>
      </c>
      <c r="E674" s="53" t="str">
        <f t="shared" si="64"/>
        <v/>
      </c>
      <c r="F674" s="53" t="str">
        <f t="shared" si="65"/>
        <v/>
      </c>
      <c r="G674" s="50"/>
      <c r="H674" s="53">
        <f t="shared" si="60"/>
        <v>0</v>
      </c>
    </row>
    <row r="675" spans="2:8" ht="12.75" hidden="1" customHeight="1">
      <c r="B675" s="46" t="str">
        <f t="shared" si="61"/>
        <v/>
      </c>
      <c r="C675" s="47" t="str">
        <f t="shared" si="62"/>
        <v/>
      </c>
      <c r="D675" s="52" t="str">
        <f t="shared" si="63"/>
        <v/>
      </c>
      <c r="E675" s="53" t="str">
        <f t="shared" si="64"/>
        <v/>
      </c>
      <c r="F675" s="53" t="str">
        <f t="shared" si="65"/>
        <v/>
      </c>
      <c r="G675" s="50"/>
      <c r="H675" s="53">
        <f t="shared" si="60"/>
        <v>0</v>
      </c>
    </row>
    <row r="676" spans="2:8" ht="12.75" hidden="1" customHeight="1">
      <c r="B676" s="46" t="str">
        <f t="shared" si="61"/>
        <v/>
      </c>
      <c r="C676" s="47" t="str">
        <f t="shared" si="62"/>
        <v/>
      </c>
      <c r="D676" s="52" t="str">
        <f t="shared" si="63"/>
        <v/>
      </c>
      <c r="E676" s="53" t="str">
        <f t="shared" si="64"/>
        <v/>
      </c>
      <c r="F676" s="53" t="str">
        <f t="shared" si="65"/>
        <v/>
      </c>
      <c r="G676" s="50"/>
      <c r="H676" s="53">
        <f t="shared" si="60"/>
        <v>0</v>
      </c>
    </row>
    <row r="677" spans="2:8" ht="12.75" hidden="1" customHeight="1">
      <c r="B677" s="46" t="str">
        <f t="shared" si="61"/>
        <v/>
      </c>
      <c r="C677" s="47" t="str">
        <f t="shared" si="62"/>
        <v/>
      </c>
      <c r="D677" s="52" t="str">
        <f t="shared" si="63"/>
        <v/>
      </c>
      <c r="E677" s="53" t="str">
        <f t="shared" si="64"/>
        <v/>
      </c>
      <c r="F677" s="53" t="str">
        <f t="shared" si="65"/>
        <v/>
      </c>
      <c r="G677" s="50"/>
      <c r="H677" s="53">
        <f t="shared" si="60"/>
        <v>0</v>
      </c>
    </row>
    <row r="678" spans="2:8" ht="12.75" hidden="1" customHeight="1">
      <c r="B678" s="46" t="str">
        <f t="shared" si="61"/>
        <v/>
      </c>
      <c r="C678" s="47" t="str">
        <f t="shared" si="62"/>
        <v/>
      </c>
      <c r="D678" s="52" t="str">
        <f t="shared" si="63"/>
        <v/>
      </c>
      <c r="E678" s="53" t="str">
        <f t="shared" si="64"/>
        <v/>
      </c>
      <c r="F678" s="53" t="str">
        <f t="shared" si="65"/>
        <v/>
      </c>
      <c r="G678" s="50"/>
      <c r="H678" s="53">
        <f t="shared" si="60"/>
        <v>0</v>
      </c>
    </row>
    <row r="679" spans="2:8" ht="12.75" hidden="1" customHeight="1">
      <c r="B679" s="46" t="str">
        <f t="shared" si="61"/>
        <v/>
      </c>
      <c r="C679" s="47" t="str">
        <f t="shared" si="62"/>
        <v/>
      </c>
      <c r="D679" s="52" t="str">
        <f t="shared" si="63"/>
        <v/>
      </c>
      <c r="E679" s="53" t="str">
        <f t="shared" si="64"/>
        <v/>
      </c>
      <c r="F679" s="53" t="str">
        <f t="shared" si="65"/>
        <v/>
      </c>
      <c r="G679" s="50"/>
      <c r="H679" s="53">
        <f t="shared" si="60"/>
        <v>0</v>
      </c>
    </row>
    <row r="680" spans="2:8" ht="12.75" hidden="1" customHeight="1">
      <c r="B680" s="46" t="str">
        <f t="shared" si="61"/>
        <v/>
      </c>
      <c r="C680" s="47" t="str">
        <f t="shared" si="62"/>
        <v/>
      </c>
      <c r="D680" s="52" t="str">
        <f t="shared" si="63"/>
        <v/>
      </c>
      <c r="E680" s="53" t="str">
        <f t="shared" si="64"/>
        <v/>
      </c>
      <c r="F680" s="53" t="str">
        <f t="shared" si="65"/>
        <v/>
      </c>
      <c r="G680" s="50"/>
      <c r="H680" s="53">
        <f t="shared" si="60"/>
        <v>0</v>
      </c>
    </row>
    <row r="681" spans="2:8" ht="12.75" hidden="1" customHeight="1">
      <c r="B681" s="46" t="str">
        <f t="shared" si="61"/>
        <v/>
      </c>
      <c r="C681" s="47" t="str">
        <f t="shared" si="62"/>
        <v/>
      </c>
      <c r="D681" s="52" t="str">
        <f t="shared" si="63"/>
        <v/>
      </c>
      <c r="E681" s="53" t="str">
        <f t="shared" si="64"/>
        <v/>
      </c>
      <c r="F681" s="53" t="str">
        <f t="shared" si="65"/>
        <v/>
      </c>
      <c r="G681" s="50"/>
      <c r="H681" s="53">
        <f t="shared" si="60"/>
        <v>0</v>
      </c>
    </row>
    <row r="682" spans="2:8" ht="12.75" hidden="1" customHeight="1">
      <c r="B682" s="46" t="str">
        <f t="shared" si="61"/>
        <v/>
      </c>
      <c r="C682" s="47" t="str">
        <f t="shared" si="62"/>
        <v/>
      </c>
      <c r="D682" s="52" t="str">
        <f t="shared" si="63"/>
        <v/>
      </c>
      <c r="E682" s="53" t="str">
        <f t="shared" si="64"/>
        <v/>
      </c>
      <c r="F682" s="53" t="str">
        <f t="shared" si="65"/>
        <v/>
      </c>
      <c r="G682" s="50"/>
      <c r="H682" s="53">
        <f t="shared" si="60"/>
        <v>0</v>
      </c>
    </row>
    <row r="683" spans="2:8" ht="12.75" hidden="1" customHeight="1">
      <c r="B683" s="46" t="str">
        <f t="shared" si="61"/>
        <v/>
      </c>
      <c r="C683" s="47" t="str">
        <f t="shared" si="62"/>
        <v/>
      </c>
      <c r="D683" s="52" t="str">
        <f t="shared" si="63"/>
        <v/>
      </c>
      <c r="E683" s="53" t="str">
        <f t="shared" si="64"/>
        <v/>
      </c>
      <c r="F683" s="53" t="str">
        <f t="shared" si="65"/>
        <v/>
      </c>
      <c r="G683" s="50"/>
      <c r="H683" s="53">
        <f t="shared" si="60"/>
        <v>0</v>
      </c>
    </row>
    <row r="684" spans="2:8" ht="12.75" hidden="1" customHeight="1">
      <c r="B684" s="46" t="str">
        <f t="shared" si="61"/>
        <v/>
      </c>
      <c r="C684" s="47" t="str">
        <f t="shared" si="62"/>
        <v/>
      </c>
      <c r="D684" s="52" t="str">
        <f t="shared" si="63"/>
        <v/>
      </c>
      <c r="E684" s="53" t="str">
        <f t="shared" si="64"/>
        <v/>
      </c>
      <c r="F684" s="53" t="str">
        <f t="shared" si="65"/>
        <v/>
      </c>
      <c r="G684" s="50"/>
      <c r="H684" s="53">
        <f t="shared" si="60"/>
        <v>0</v>
      </c>
    </row>
    <row r="685" spans="2:8" ht="12.75" hidden="1" customHeight="1">
      <c r="B685" s="46" t="str">
        <f t="shared" si="61"/>
        <v/>
      </c>
      <c r="C685" s="47" t="str">
        <f t="shared" si="62"/>
        <v/>
      </c>
      <c r="D685" s="52" t="str">
        <f t="shared" si="63"/>
        <v/>
      </c>
      <c r="E685" s="53" t="str">
        <f t="shared" si="64"/>
        <v/>
      </c>
      <c r="F685" s="53" t="str">
        <f t="shared" si="65"/>
        <v/>
      </c>
      <c r="G685" s="50"/>
      <c r="H685" s="53">
        <f t="shared" si="60"/>
        <v>0</v>
      </c>
    </row>
    <row r="686" spans="2:8" ht="12.75" hidden="1" customHeight="1">
      <c r="B686" s="46" t="str">
        <f t="shared" si="61"/>
        <v/>
      </c>
      <c r="C686" s="47" t="str">
        <f t="shared" si="62"/>
        <v/>
      </c>
      <c r="D686" s="52" t="str">
        <f t="shared" si="63"/>
        <v/>
      </c>
      <c r="E686" s="53" t="str">
        <f t="shared" si="64"/>
        <v/>
      </c>
      <c r="F686" s="53" t="str">
        <f t="shared" si="65"/>
        <v/>
      </c>
      <c r="G686" s="50"/>
      <c r="H686" s="53">
        <f t="shared" si="60"/>
        <v>0</v>
      </c>
    </row>
    <row r="687" spans="2:8" ht="12.75" hidden="1" customHeight="1">
      <c r="B687" s="46" t="str">
        <f t="shared" si="61"/>
        <v/>
      </c>
      <c r="C687" s="47" t="str">
        <f t="shared" si="62"/>
        <v/>
      </c>
      <c r="D687" s="52" t="str">
        <f t="shared" si="63"/>
        <v/>
      </c>
      <c r="E687" s="53" t="str">
        <f t="shared" si="64"/>
        <v/>
      </c>
      <c r="F687" s="53" t="str">
        <f t="shared" si="65"/>
        <v/>
      </c>
      <c r="G687" s="50"/>
      <c r="H687" s="53">
        <f t="shared" si="60"/>
        <v>0</v>
      </c>
    </row>
    <row r="688" spans="2:8" ht="12.75" hidden="1" customHeight="1">
      <c r="B688" s="46" t="str">
        <f t="shared" si="61"/>
        <v/>
      </c>
      <c r="C688" s="47" t="str">
        <f t="shared" si="62"/>
        <v/>
      </c>
      <c r="D688" s="52" t="str">
        <f t="shared" si="63"/>
        <v/>
      </c>
      <c r="E688" s="53" t="str">
        <f t="shared" si="64"/>
        <v/>
      </c>
      <c r="F688" s="53" t="str">
        <f t="shared" si="65"/>
        <v/>
      </c>
      <c r="G688" s="50"/>
      <c r="H688" s="53">
        <f t="shared" si="60"/>
        <v>0</v>
      </c>
    </row>
    <row r="689" spans="2:8" ht="12.75" hidden="1" customHeight="1">
      <c r="B689" s="46" t="str">
        <f t="shared" si="61"/>
        <v/>
      </c>
      <c r="C689" s="47" t="str">
        <f t="shared" si="62"/>
        <v/>
      </c>
      <c r="D689" s="52" t="str">
        <f t="shared" si="63"/>
        <v/>
      </c>
      <c r="E689" s="53" t="str">
        <f t="shared" si="64"/>
        <v/>
      </c>
      <c r="F689" s="53" t="str">
        <f t="shared" si="65"/>
        <v/>
      </c>
      <c r="G689" s="50"/>
      <c r="H689" s="53">
        <f t="shared" si="60"/>
        <v>0</v>
      </c>
    </row>
    <row r="690" spans="2:8" ht="12.75" hidden="1" customHeight="1">
      <c r="B690" s="46" t="str">
        <f t="shared" si="61"/>
        <v/>
      </c>
      <c r="C690" s="47" t="str">
        <f t="shared" si="62"/>
        <v/>
      </c>
      <c r="D690" s="52" t="str">
        <f t="shared" si="63"/>
        <v/>
      </c>
      <c r="E690" s="53" t="str">
        <f t="shared" si="64"/>
        <v/>
      </c>
      <c r="F690" s="53" t="str">
        <f t="shared" si="65"/>
        <v/>
      </c>
      <c r="G690" s="50"/>
      <c r="H690" s="53">
        <f t="shared" si="60"/>
        <v>0</v>
      </c>
    </row>
    <row r="691" spans="2:8" ht="12.75" hidden="1" customHeight="1">
      <c r="B691" s="46" t="str">
        <f t="shared" si="61"/>
        <v/>
      </c>
      <c r="C691" s="47" t="str">
        <f t="shared" si="62"/>
        <v/>
      </c>
      <c r="D691" s="52" t="str">
        <f t="shared" si="63"/>
        <v/>
      </c>
      <c r="E691" s="53" t="str">
        <f t="shared" si="64"/>
        <v/>
      </c>
      <c r="F691" s="53" t="str">
        <f t="shared" si="65"/>
        <v/>
      </c>
      <c r="G691" s="50"/>
      <c r="H691" s="53">
        <f t="shared" si="60"/>
        <v>0</v>
      </c>
    </row>
    <row r="692" spans="2:8" ht="12.75" hidden="1" customHeight="1">
      <c r="B692" s="46" t="str">
        <f t="shared" si="61"/>
        <v/>
      </c>
      <c r="C692" s="47" t="str">
        <f t="shared" si="62"/>
        <v/>
      </c>
      <c r="D692" s="52" t="str">
        <f t="shared" si="63"/>
        <v/>
      </c>
      <c r="E692" s="53" t="str">
        <f t="shared" si="64"/>
        <v/>
      </c>
      <c r="F692" s="53" t="str">
        <f t="shared" si="65"/>
        <v/>
      </c>
      <c r="G692" s="50"/>
      <c r="H692" s="53">
        <f t="shared" si="60"/>
        <v>0</v>
      </c>
    </row>
    <row r="693" spans="2:8" ht="12.75" hidden="1" customHeight="1">
      <c r="B693" s="46" t="str">
        <f t="shared" si="61"/>
        <v/>
      </c>
      <c r="C693" s="47" t="str">
        <f t="shared" si="62"/>
        <v/>
      </c>
      <c r="D693" s="52" t="str">
        <f t="shared" si="63"/>
        <v/>
      </c>
      <c r="E693" s="53" t="str">
        <f t="shared" si="64"/>
        <v/>
      </c>
      <c r="F693" s="53" t="str">
        <f t="shared" si="65"/>
        <v/>
      </c>
      <c r="G693" s="50"/>
      <c r="H693" s="53">
        <f t="shared" si="60"/>
        <v>0</v>
      </c>
    </row>
    <row r="694" spans="2:8" ht="12.75" hidden="1" customHeight="1">
      <c r="B694" s="46" t="str">
        <f t="shared" si="61"/>
        <v/>
      </c>
      <c r="C694" s="47" t="str">
        <f t="shared" si="62"/>
        <v/>
      </c>
      <c r="D694" s="52" t="str">
        <f t="shared" si="63"/>
        <v/>
      </c>
      <c r="E694" s="53" t="str">
        <f t="shared" si="64"/>
        <v/>
      </c>
      <c r="F694" s="53" t="str">
        <f t="shared" si="65"/>
        <v/>
      </c>
      <c r="G694" s="50"/>
      <c r="H694" s="53">
        <f t="shared" si="60"/>
        <v>0</v>
      </c>
    </row>
    <row r="695" spans="2:8" ht="12.75" hidden="1" customHeight="1">
      <c r="B695" s="46" t="str">
        <f t="shared" si="61"/>
        <v/>
      </c>
      <c r="C695" s="47" t="str">
        <f t="shared" si="62"/>
        <v/>
      </c>
      <c r="D695" s="52" t="str">
        <f t="shared" si="63"/>
        <v/>
      </c>
      <c r="E695" s="53" t="str">
        <f t="shared" si="64"/>
        <v/>
      </c>
      <c r="F695" s="53" t="str">
        <f t="shared" si="65"/>
        <v/>
      </c>
      <c r="G695" s="50"/>
      <c r="H695" s="53">
        <f t="shared" si="60"/>
        <v>0</v>
      </c>
    </row>
    <row r="696" spans="2:8" ht="12.75" hidden="1" customHeight="1">
      <c r="B696" s="46" t="str">
        <f t="shared" si="61"/>
        <v/>
      </c>
      <c r="C696" s="47" t="str">
        <f t="shared" si="62"/>
        <v/>
      </c>
      <c r="D696" s="52" t="str">
        <f t="shared" si="63"/>
        <v/>
      </c>
      <c r="E696" s="53" t="str">
        <f t="shared" si="64"/>
        <v/>
      </c>
      <c r="F696" s="53" t="str">
        <f t="shared" si="65"/>
        <v/>
      </c>
      <c r="G696" s="50"/>
      <c r="H696" s="53">
        <f t="shared" si="60"/>
        <v>0</v>
      </c>
    </row>
    <row r="697" spans="2:8" ht="12.75" hidden="1" customHeight="1">
      <c r="B697" s="46" t="str">
        <f t="shared" si="61"/>
        <v/>
      </c>
      <c r="C697" s="47" t="str">
        <f t="shared" si="62"/>
        <v/>
      </c>
      <c r="D697" s="52" t="str">
        <f t="shared" si="63"/>
        <v/>
      </c>
      <c r="E697" s="53" t="str">
        <f t="shared" si="64"/>
        <v/>
      </c>
      <c r="F697" s="53" t="str">
        <f t="shared" si="65"/>
        <v/>
      </c>
      <c r="G697" s="50"/>
      <c r="H697" s="53">
        <f t="shared" si="60"/>
        <v>0</v>
      </c>
    </row>
    <row r="698" spans="2:8" ht="12.75" hidden="1" customHeight="1">
      <c r="B698" s="46" t="str">
        <f t="shared" si="61"/>
        <v/>
      </c>
      <c r="C698" s="47" t="str">
        <f t="shared" si="62"/>
        <v/>
      </c>
      <c r="D698" s="52" t="str">
        <f t="shared" si="63"/>
        <v/>
      </c>
      <c r="E698" s="53" t="str">
        <f t="shared" si="64"/>
        <v/>
      </c>
      <c r="F698" s="53" t="str">
        <f t="shared" si="65"/>
        <v/>
      </c>
      <c r="G698" s="50"/>
      <c r="H698" s="53">
        <f t="shared" si="60"/>
        <v>0</v>
      </c>
    </row>
    <row r="699" spans="2:8" ht="12.75" hidden="1" customHeight="1">
      <c r="B699" s="46" t="str">
        <f t="shared" si="61"/>
        <v/>
      </c>
      <c r="C699" s="47" t="str">
        <f t="shared" si="62"/>
        <v/>
      </c>
      <c r="D699" s="52" t="str">
        <f t="shared" si="63"/>
        <v/>
      </c>
      <c r="E699" s="53" t="str">
        <f t="shared" si="64"/>
        <v/>
      </c>
      <c r="F699" s="53" t="str">
        <f t="shared" si="65"/>
        <v/>
      </c>
      <c r="G699" s="50"/>
      <c r="H699" s="53">
        <f t="shared" si="60"/>
        <v>0</v>
      </c>
    </row>
    <row r="700" spans="2:8" ht="12.75" hidden="1" customHeight="1">
      <c r="B700" s="46" t="str">
        <f t="shared" si="61"/>
        <v/>
      </c>
      <c r="C700" s="47" t="str">
        <f t="shared" si="62"/>
        <v/>
      </c>
      <c r="D700" s="52" t="str">
        <f t="shared" si="63"/>
        <v/>
      </c>
      <c r="E700" s="53" t="str">
        <f t="shared" si="64"/>
        <v/>
      </c>
      <c r="F700" s="53" t="str">
        <f t="shared" si="65"/>
        <v/>
      </c>
      <c r="G700" s="50"/>
      <c r="H700" s="53">
        <f t="shared" si="60"/>
        <v>0</v>
      </c>
    </row>
    <row r="701" spans="2:8" ht="12.75" hidden="1" customHeight="1">
      <c r="B701" s="46" t="str">
        <f t="shared" si="61"/>
        <v/>
      </c>
      <c r="C701" s="47" t="str">
        <f t="shared" si="62"/>
        <v/>
      </c>
      <c r="D701" s="52" t="str">
        <f t="shared" si="63"/>
        <v/>
      </c>
      <c r="E701" s="53" t="str">
        <f t="shared" si="64"/>
        <v/>
      </c>
      <c r="F701" s="53" t="str">
        <f t="shared" si="65"/>
        <v/>
      </c>
      <c r="G701" s="50"/>
      <c r="H701" s="53">
        <f t="shared" si="60"/>
        <v>0</v>
      </c>
    </row>
    <row r="702" spans="2:8" ht="12.75" hidden="1" customHeight="1">
      <c r="B702" s="46" t="str">
        <f t="shared" si="61"/>
        <v/>
      </c>
      <c r="C702" s="47" t="str">
        <f t="shared" si="62"/>
        <v/>
      </c>
      <c r="D702" s="52" t="str">
        <f t="shared" si="63"/>
        <v/>
      </c>
      <c r="E702" s="53" t="str">
        <f t="shared" si="64"/>
        <v/>
      </c>
      <c r="F702" s="53" t="str">
        <f t="shared" si="65"/>
        <v/>
      </c>
      <c r="G702" s="50"/>
      <c r="H702" s="53">
        <f t="shared" si="60"/>
        <v>0</v>
      </c>
    </row>
    <row r="703" spans="2:8" ht="12.75" hidden="1" customHeight="1">
      <c r="B703" s="46" t="str">
        <f t="shared" si="61"/>
        <v/>
      </c>
      <c r="C703" s="47" t="str">
        <f t="shared" si="62"/>
        <v/>
      </c>
      <c r="D703" s="52" t="str">
        <f t="shared" si="63"/>
        <v/>
      </c>
      <c r="E703" s="53" t="str">
        <f t="shared" si="64"/>
        <v/>
      </c>
      <c r="F703" s="53" t="str">
        <f t="shared" si="65"/>
        <v/>
      </c>
      <c r="G703" s="50"/>
      <c r="H703" s="53">
        <f t="shared" si="60"/>
        <v>0</v>
      </c>
    </row>
    <row r="704" spans="2:8" ht="12.75" hidden="1" customHeight="1">
      <c r="B704" s="46" t="str">
        <f t="shared" si="61"/>
        <v/>
      </c>
      <c r="C704" s="47" t="str">
        <f t="shared" si="62"/>
        <v/>
      </c>
      <c r="D704" s="52" t="str">
        <f t="shared" si="63"/>
        <v/>
      </c>
      <c r="E704" s="53" t="str">
        <f t="shared" si="64"/>
        <v/>
      </c>
      <c r="F704" s="53" t="str">
        <f t="shared" si="65"/>
        <v/>
      </c>
      <c r="G704" s="50"/>
      <c r="H704" s="53">
        <f t="shared" si="60"/>
        <v>0</v>
      </c>
    </row>
    <row r="705" spans="2:8" ht="12.75" hidden="1" customHeight="1">
      <c r="B705" s="46" t="str">
        <f t="shared" si="61"/>
        <v/>
      </c>
      <c r="C705" s="47" t="str">
        <f t="shared" si="62"/>
        <v/>
      </c>
      <c r="D705" s="52" t="str">
        <f t="shared" si="63"/>
        <v/>
      </c>
      <c r="E705" s="53" t="str">
        <f t="shared" si="64"/>
        <v/>
      </c>
      <c r="F705" s="53" t="str">
        <f t="shared" si="65"/>
        <v/>
      </c>
      <c r="G705" s="50"/>
      <c r="H705" s="53">
        <f t="shared" si="60"/>
        <v>0</v>
      </c>
    </row>
    <row r="706" spans="2:8" ht="12.75" hidden="1" customHeight="1">
      <c r="B706" s="46" t="str">
        <f t="shared" si="61"/>
        <v/>
      </c>
      <c r="C706" s="47" t="str">
        <f t="shared" si="62"/>
        <v/>
      </c>
      <c r="D706" s="52" t="str">
        <f t="shared" si="63"/>
        <v/>
      </c>
      <c r="E706" s="53" t="str">
        <f t="shared" si="64"/>
        <v/>
      </c>
      <c r="F706" s="53" t="str">
        <f t="shared" si="65"/>
        <v/>
      </c>
      <c r="G706" s="50"/>
      <c r="H706" s="53">
        <f t="shared" si="60"/>
        <v>0</v>
      </c>
    </row>
    <row r="707" spans="2:8" ht="12.75" hidden="1" customHeight="1">
      <c r="B707" s="46" t="str">
        <f t="shared" si="61"/>
        <v/>
      </c>
      <c r="C707" s="47" t="str">
        <f t="shared" si="62"/>
        <v/>
      </c>
      <c r="D707" s="52" t="str">
        <f t="shared" si="63"/>
        <v/>
      </c>
      <c r="E707" s="53" t="str">
        <f t="shared" si="64"/>
        <v/>
      </c>
      <c r="F707" s="53" t="str">
        <f t="shared" si="65"/>
        <v/>
      </c>
      <c r="G707" s="50"/>
      <c r="H707" s="53">
        <f t="shared" si="60"/>
        <v>0</v>
      </c>
    </row>
    <row r="708" spans="2:8" ht="12.75" hidden="1" customHeight="1">
      <c r="B708" s="46" t="str">
        <f t="shared" si="61"/>
        <v/>
      </c>
      <c r="C708" s="47" t="str">
        <f t="shared" si="62"/>
        <v/>
      </c>
      <c r="D708" s="52" t="str">
        <f t="shared" si="63"/>
        <v/>
      </c>
      <c r="E708" s="53" t="str">
        <f t="shared" si="64"/>
        <v/>
      </c>
      <c r="F708" s="53" t="str">
        <f t="shared" si="65"/>
        <v/>
      </c>
      <c r="G708" s="50"/>
      <c r="H708" s="53">
        <f t="shared" si="60"/>
        <v>0</v>
      </c>
    </row>
    <row r="709" spans="2:8" ht="12.75" hidden="1" customHeight="1">
      <c r="B709" s="46" t="str">
        <f t="shared" si="61"/>
        <v/>
      </c>
      <c r="C709" s="47" t="str">
        <f t="shared" si="62"/>
        <v/>
      </c>
      <c r="D709" s="52" t="str">
        <f t="shared" si="63"/>
        <v/>
      </c>
      <c r="E709" s="53" t="str">
        <f t="shared" si="64"/>
        <v/>
      </c>
      <c r="F709" s="53" t="str">
        <f t="shared" si="65"/>
        <v/>
      </c>
      <c r="G709" s="50"/>
      <c r="H709" s="53">
        <f t="shared" si="60"/>
        <v>0</v>
      </c>
    </row>
    <row r="710" spans="2:8" ht="12.75" hidden="1" customHeight="1">
      <c r="B710" s="46" t="str">
        <f t="shared" si="61"/>
        <v/>
      </c>
      <c r="C710" s="47" t="str">
        <f t="shared" si="62"/>
        <v/>
      </c>
      <c r="D710" s="52" t="str">
        <f t="shared" si="63"/>
        <v/>
      </c>
      <c r="E710" s="53" t="str">
        <f t="shared" si="64"/>
        <v/>
      </c>
      <c r="F710" s="53" t="str">
        <f t="shared" si="65"/>
        <v/>
      </c>
      <c r="G710" s="50"/>
      <c r="H710" s="53">
        <f t="shared" si="60"/>
        <v>0</v>
      </c>
    </row>
    <row r="711" spans="2:8" ht="12.75" hidden="1" customHeight="1">
      <c r="B711" s="46" t="str">
        <f t="shared" si="61"/>
        <v/>
      </c>
      <c r="C711" s="47" t="str">
        <f t="shared" si="62"/>
        <v/>
      </c>
      <c r="D711" s="52" t="str">
        <f t="shared" si="63"/>
        <v/>
      </c>
      <c r="E711" s="53" t="str">
        <f t="shared" si="64"/>
        <v/>
      </c>
      <c r="F711" s="53" t="str">
        <f t="shared" si="65"/>
        <v/>
      </c>
      <c r="G711" s="50"/>
      <c r="H711" s="53">
        <f t="shared" si="60"/>
        <v>0</v>
      </c>
    </row>
    <row r="712" spans="2:8" ht="12.75" hidden="1" customHeight="1">
      <c r="B712" s="46" t="str">
        <f t="shared" si="61"/>
        <v/>
      </c>
      <c r="C712" s="47" t="str">
        <f t="shared" si="62"/>
        <v/>
      </c>
      <c r="D712" s="52" t="str">
        <f t="shared" si="63"/>
        <v/>
      </c>
      <c r="E712" s="53" t="str">
        <f t="shared" si="64"/>
        <v/>
      </c>
      <c r="F712" s="53" t="str">
        <f t="shared" si="65"/>
        <v/>
      </c>
      <c r="G712" s="50"/>
      <c r="H712" s="53">
        <f t="shared" si="60"/>
        <v>0</v>
      </c>
    </row>
    <row r="713" spans="2:8" ht="12.75" hidden="1" customHeight="1">
      <c r="B713" s="46" t="str">
        <f t="shared" si="61"/>
        <v/>
      </c>
      <c r="C713" s="47" t="str">
        <f t="shared" si="62"/>
        <v/>
      </c>
      <c r="D713" s="52" t="str">
        <f t="shared" si="63"/>
        <v/>
      </c>
      <c r="E713" s="53" t="str">
        <f t="shared" si="64"/>
        <v/>
      </c>
      <c r="F713" s="53" t="str">
        <f t="shared" si="65"/>
        <v/>
      </c>
      <c r="G713" s="50"/>
      <c r="H713" s="53">
        <f t="shared" si="60"/>
        <v>0</v>
      </c>
    </row>
    <row r="714" spans="2:8" ht="12.75" hidden="1" customHeight="1">
      <c r="B714" s="46" t="str">
        <f t="shared" si="61"/>
        <v/>
      </c>
      <c r="C714" s="47" t="str">
        <f t="shared" si="62"/>
        <v/>
      </c>
      <c r="D714" s="52" t="str">
        <f t="shared" si="63"/>
        <v/>
      </c>
      <c r="E714" s="53" t="str">
        <f t="shared" si="64"/>
        <v/>
      </c>
      <c r="F714" s="53" t="str">
        <f t="shared" si="65"/>
        <v/>
      </c>
      <c r="G714" s="50"/>
      <c r="H714" s="53">
        <f t="shared" si="60"/>
        <v>0</v>
      </c>
    </row>
    <row r="715" spans="2:8" ht="12.75" hidden="1" customHeight="1">
      <c r="B715" s="46" t="str">
        <f t="shared" si="61"/>
        <v/>
      </c>
      <c r="C715" s="47" t="str">
        <f t="shared" si="62"/>
        <v/>
      </c>
      <c r="D715" s="52" t="str">
        <f t="shared" si="63"/>
        <v/>
      </c>
      <c r="E715" s="53" t="str">
        <f t="shared" si="64"/>
        <v/>
      </c>
      <c r="F715" s="53" t="str">
        <f t="shared" si="65"/>
        <v/>
      </c>
      <c r="G715" s="50"/>
      <c r="H715" s="53">
        <f t="shared" si="60"/>
        <v>0</v>
      </c>
    </row>
    <row r="716" spans="2:8" ht="12.75" hidden="1" customHeight="1">
      <c r="B716" s="46" t="str">
        <f t="shared" si="61"/>
        <v/>
      </c>
      <c r="C716" s="47" t="str">
        <f t="shared" si="62"/>
        <v/>
      </c>
      <c r="D716" s="52" t="str">
        <f t="shared" si="63"/>
        <v/>
      </c>
      <c r="E716" s="53" t="str">
        <f t="shared" si="64"/>
        <v/>
      </c>
      <c r="F716" s="53" t="str">
        <f t="shared" si="65"/>
        <v/>
      </c>
      <c r="G716" s="50"/>
      <c r="H716" s="53">
        <f t="shared" si="60"/>
        <v>0</v>
      </c>
    </row>
    <row r="717" spans="2:8" ht="12.75" hidden="1" customHeight="1">
      <c r="B717" s="46" t="str">
        <f t="shared" si="61"/>
        <v/>
      </c>
      <c r="C717" s="47" t="str">
        <f t="shared" si="62"/>
        <v/>
      </c>
      <c r="D717" s="52" t="str">
        <f t="shared" si="63"/>
        <v/>
      </c>
      <c r="E717" s="53" t="str">
        <f t="shared" si="64"/>
        <v/>
      </c>
      <c r="F717" s="53" t="str">
        <f t="shared" si="65"/>
        <v/>
      </c>
      <c r="G717" s="50"/>
      <c r="H717" s="53">
        <f t="shared" si="60"/>
        <v>0</v>
      </c>
    </row>
    <row r="718" spans="2:8" ht="12.75" hidden="1" customHeight="1">
      <c r="B718" s="46" t="str">
        <f t="shared" si="61"/>
        <v/>
      </c>
      <c r="C718" s="47" t="str">
        <f t="shared" si="62"/>
        <v/>
      </c>
      <c r="D718" s="52" t="str">
        <f t="shared" si="63"/>
        <v/>
      </c>
      <c r="E718" s="53" t="str">
        <f t="shared" si="64"/>
        <v/>
      </c>
      <c r="F718" s="53" t="str">
        <f t="shared" si="65"/>
        <v/>
      </c>
      <c r="G718" s="50"/>
      <c r="H718" s="53">
        <f t="shared" si="60"/>
        <v>0</v>
      </c>
    </row>
    <row r="719" spans="2:8" ht="12.75" hidden="1" customHeight="1">
      <c r="B719" s="46" t="str">
        <f t="shared" si="61"/>
        <v/>
      </c>
      <c r="C719" s="47" t="str">
        <f t="shared" si="62"/>
        <v/>
      </c>
      <c r="D719" s="52" t="str">
        <f t="shared" si="63"/>
        <v/>
      </c>
      <c r="E719" s="53" t="str">
        <f t="shared" si="64"/>
        <v/>
      </c>
      <c r="F719" s="53" t="str">
        <f t="shared" si="65"/>
        <v/>
      </c>
      <c r="G719" s="50"/>
      <c r="H719" s="53">
        <f t="shared" si="60"/>
        <v>0</v>
      </c>
    </row>
    <row r="720" spans="2:8" ht="12.75" hidden="1" customHeight="1">
      <c r="B720" s="46" t="str">
        <f t="shared" si="61"/>
        <v/>
      </c>
      <c r="C720" s="47" t="str">
        <f t="shared" si="62"/>
        <v/>
      </c>
      <c r="D720" s="52" t="str">
        <f t="shared" si="63"/>
        <v/>
      </c>
      <c r="E720" s="53" t="str">
        <f t="shared" si="64"/>
        <v/>
      </c>
      <c r="F720" s="53" t="str">
        <f t="shared" si="65"/>
        <v/>
      </c>
      <c r="G720" s="50"/>
      <c r="H720" s="53">
        <f t="shared" si="60"/>
        <v>0</v>
      </c>
    </row>
    <row r="721" spans="2:8" ht="12.75" hidden="1" customHeight="1">
      <c r="B721" s="46" t="str">
        <f t="shared" si="61"/>
        <v/>
      </c>
      <c r="C721" s="47" t="str">
        <f t="shared" si="62"/>
        <v/>
      </c>
      <c r="D721" s="52" t="str">
        <f t="shared" si="63"/>
        <v/>
      </c>
      <c r="E721" s="53" t="str">
        <f t="shared" si="64"/>
        <v/>
      </c>
      <c r="F721" s="53" t="str">
        <f t="shared" si="65"/>
        <v/>
      </c>
      <c r="G721" s="50"/>
      <c r="H721" s="53">
        <f t="shared" si="60"/>
        <v>0</v>
      </c>
    </row>
    <row r="722" spans="2:8" ht="12.75" hidden="1" customHeight="1">
      <c r="B722" s="46" t="str">
        <f t="shared" si="61"/>
        <v/>
      </c>
      <c r="C722" s="47" t="str">
        <f t="shared" si="62"/>
        <v/>
      </c>
      <c r="D722" s="52" t="str">
        <f t="shared" si="63"/>
        <v/>
      </c>
      <c r="E722" s="53" t="str">
        <f t="shared" si="64"/>
        <v/>
      </c>
      <c r="F722" s="53" t="str">
        <f t="shared" si="65"/>
        <v/>
      </c>
      <c r="G722" s="50"/>
      <c r="H722" s="53">
        <f t="shared" si="60"/>
        <v>0</v>
      </c>
    </row>
    <row r="723" spans="2:8" ht="12.75" hidden="1" customHeight="1">
      <c r="B723" s="46" t="str">
        <f t="shared" si="61"/>
        <v/>
      </c>
      <c r="C723" s="47" t="str">
        <f t="shared" si="62"/>
        <v/>
      </c>
      <c r="D723" s="52" t="str">
        <f t="shared" si="63"/>
        <v/>
      </c>
      <c r="E723" s="53" t="str">
        <f t="shared" si="64"/>
        <v/>
      </c>
      <c r="F723" s="53" t="str">
        <f t="shared" si="65"/>
        <v/>
      </c>
      <c r="G723" s="50"/>
      <c r="H723" s="53">
        <f t="shared" si="60"/>
        <v>0</v>
      </c>
    </row>
    <row r="724" spans="2:8" ht="12.75" hidden="1" customHeight="1">
      <c r="B724" s="46" t="str">
        <f t="shared" si="61"/>
        <v/>
      </c>
      <c r="C724" s="47" t="str">
        <f t="shared" si="62"/>
        <v/>
      </c>
      <c r="D724" s="52" t="str">
        <f t="shared" si="63"/>
        <v/>
      </c>
      <c r="E724" s="53" t="str">
        <f t="shared" si="64"/>
        <v/>
      </c>
      <c r="F724" s="53" t="str">
        <f t="shared" si="65"/>
        <v/>
      </c>
      <c r="G724" s="50"/>
      <c r="H724" s="53">
        <f t="shared" si="60"/>
        <v>0</v>
      </c>
    </row>
    <row r="725" spans="2:8" ht="12.75" hidden="1" customHeight="1">
      <c r="B725" s="46" t="str">
        <f t="shared" si="61"/>
        <v/>
      </c>
      <c r="C725" s="47" t="str">
        <f t="shared" si="62"/>
        <v/>
      </c>
      <c r="D725" s="52" t="str">
        <f t="shared" si="63"/>
        <v/>
      </c>
      <c r="E725" s="53" t="str">
        <f t="shared" si="64"/>
        <v/>
      </c>
      <c r="F725" s="53" t="str">
        <f t="shared" si="65"/>
        <v/>
      </c>
      <c r="G725" s="50"/>
      <c r="H725" s="53">
        <f t="shared" si="60"/>
        <v>0</v>
      </c>
    </row>
    <row r="726" spans="2:8" ht="12.75" hidden="1" customHeight="1">
      <c r="B726" s="46" t="str">
        <f t="shared" si="61"/>
        <v/>
      </c>
      <c r="C726" s="47" t="str">
        <f t="shared" si="62"/>
        <v/>
      </c>
      <c r="D726" s="52" t="str">
        <f t="shared" si="63"/>
        <v/>
      </c>
      <c r="E726" s="53" t="str">
        <f t="shared" si="64"/>
        <v/>
      </c>
      <c r="F726" s="53" t="str">
        <f t="shared" si="65"/>
        <v/>
      </c>
      <c r="G726" s="50"/>
      <c r="H726" s="53">
        <f t="shared" si="60"/>
        <v>0</v>
      </c>
    </row>
    <row r="727" spans="2:8" ht="12.75" hidden="1" customHeight="1">
      <c r="B727" s="46" t="str">
        <f t="shared" si="61"/>
        <v/>
      </c>
      <c r="C727" s="47" t="str">
        <f t="shared" si="62"/>
        <v/>
      </c>
      <c r="D727" s="52" t="str">
        <f t="shared" si="63"/>
        <v/>
      </c>
      <c r="E727" s="53" t="str">
        <f t="shared" si="64"/>
        <v/>
      </c>
      <c r="F727" s="53" t="str">
        <f t="shared" si="65"/>
        <v/>
      </c>
      <c r="G727" s="50"/>
      <c r="H727" s="53">
        <f t="shared" si="60"/>
        <v>0</v>
      </c>
    </row>
    <row r="728" spans="2:8" ht="12.75" hidden="1" customHeight="1">
      <c r="B728" s="46" t="str">
        <f t="shared" si="61"/>
        <v/>
      </c>
      <c r="C728" s="47" t="str">
        <f t="shared" si="62"/>
        <v/>
      </c>
      <c r="D728" s="52" t="str">
        <f t="shared" si="63"/>
        <v/>
      </c>
      <c r="E728" s="53" t="str">
        <f t="shared" si="64"/>
        <v/>
      </c>
      <c r="F728" s="53" t="str">
        <f t="shared" si="65"/>
        <v/>
      </c>
      <c r="G728" s="50"/>
      <c r="H728" s="53">
        <f t="shared" si="60"/>
        <v>0</v>
      </c>
    </row>
    <row r="729" spans="2:8" ht="12.75" hidden="1" customHeight="1">
      <c r="B729" s="46" t="str">
        <f t="shared" si="61"/>
        <v/>
      </c>
      <c r="C729" s="47" t="str">
        <f t="shared" si="62"/>
        <v/>
      </c>
      <c r="D729" s="52" t="str">
        <f t="shared" si="63"/>
        <v/>
      </c>
      <c r="E729" s="53" t="str">
        <f t="shared" si="64"/>
        <v/>
      </c>
      <c r="F729" s="53" t="str">
        <f t="shared" si="65"/>
        <v/>
      </c>
      <c r="G729" s="50"/>
      <c r="H729" s="53">
        <f t="shared" ref="H729:H792" si="66">IF(B729="",0,ROUND(H728-E729-G729,2))</f>
        <v>0</v>
      </c>
    </row>
    <row r="730" spans="2:8" ht="12.75" hidden="1" customHeight="1">
      <c r="B730" s="46" t="str">
        <f t="shared" ref="B730:B793" si="67">IF(B729&lt;$D$16,IF(H729&gt;0,B729+1,""),"")</f>
        <v/>
      </c>
      <c r="C730" s="47" t="str">
        <f t="shared" ref="C730:C793" si="68">IF(B730="","",IF(B730&lt;=$D$16,IF(payments_per_year=26,DATE(YEAR(start_date),MONTH(start_date),DAY(start_date)+14*B730),IF(payments_per_year=52,DATE(YEAR(start_date),MONTH(start_date),DAY(start_date)+7*B730),DATE(YEAR(start_date),MONTH(start_date)+B730*12/$D$11,DAY(start_date)))),""))</f>
        <v/>
      </c>
      <c r="D730" s="52" t="str">
        <f t="shared" ref="D730:D793" si="69">IF(C730="","",IF($D$15+F730&gt;H729,ROUND(H729+F730,2),$D$15))</f>
        <v/>
      </c>
      <c r="E730" s="53" t="str">
        <f t="shared" ref="E730:E793" si="70">IF(C730="","",D730-F730)</f>
        <v/>
      </c>
      <c r="F730" s="53" t="str">
        <f t="shared" ref="F730:F793" si="71">IF(C730="","",ROUND(H729*$D$9/payments_per_year,2))</f>
        <v/>
      </c>
      <c r="G730" s="50"/>
      <c r="H730" s="53">
        <f t="shared" si="66"/>
        <v>0</v>
      </c>
    </row>
    <row r="731" spans="2:8" ht="12.75" hidden="1" customHeight="1">
      <c r="B731" s="46" t="str">
        <f t="shared" si="67"/>
        <v/>
      </c>
      <c r="C731" s="47" t="str">
        <f t="shared" si="68"/>
        <v/>
      </c>
      <c r="D731" s="52" t="str">
        <f t="shared" si="69"/>
        <v/>
      </c>
      <c r="E731" s="53" t="str">
        <f t="shared" si="70"/>
        <v/>
      </c>
      <c r="F731" s="53" t="str">
        <f t="shared" si="71"/>
        <v/>
      </c>
      <c r="G731" s="50"/>
      <c r="H731" s="53">
        <f t="shared" si="66"/>
        <v>0</v>
      </c>
    </row>
    <row r="732" spans="2:8" ht="12.75" hidden="1" customHeight="1">
      <c r="B732" s="46" t="str">
        <f t="shared" si="67"/>
        <v/>
      </c>
      <c r="C732" s="47" t="str">
        <f t="shared" si="68"/>
        <v/>
      </c>
      <c r="D732" s="52" t="str">
        <f t="shared" si="69"/>
        <v/>
      </c>
      <c r="E732" s="53" t="str">
        <f t="shared" si="70"/>
        <v/>
      </c>
      <c r="F732" s="53" t="str">
        <f t="shared" si="71"/>
        <v/>
      </c>
      <c r="G732" s="50"/>
      <c r="H732" s="53">
        <f t="shared" si="66"/>
        <v>0</v>
      </c>
    </row>
    <row r="733" spans="2:8" ht="12.75" hidden="1" customHeight="1">
      <c r="B733" s="46" t="str">
        <f t="shared" si="67"/>
        <v/>
      </c>
      <c r="C733" s="47" t="str">
        <f t="shared" si="68"/>
        <v/>
      </c>
      <c r="D733" s="52" t="str">
        <f t="shared" si="69"/>
        <v/>
      </c>
      <c r="E733" s="53" t="str">
        <f t="shared" si="70"/>
        <v/>
      </c>
      <c r="F733" s="53" t="str">
        <f t="shared" si="71"/>
        <v/>
      </c>
      <c r="G733" s="50"/>
      <c r="H733" s="53">
        <f t="shared" si="66"/>
        <v>0</v>
      </c>
    </row>
    <row r="734" spans="2:8" ht="12.75" hidden="1" customHeight="1">
      <c r="B734" s="46" t="str">
        <f t="shared" si="67"/>
        <v/>
      </c>
      <c r="C734" s="47" t="str">
        <f t="shared" si="68"/>
        <v/>
      </c>
      <c r="D734" s="52" t="str">
        <f t="shared" si="69"/>
        <v/>
      </c>
      <c r="E734" s="53" t="str">
        <f t="shared" si="70"/>
        <v/>
      </c>
      <c r="F734" s="53" t="str">
        <f t="shared" si="71"/>
        <v/>
      </c>
      <c r="G734" s="50"/>
      <c r="H734" s="53">
        <f t="shared" si="66"/>
        <v>0</v>
      </c>
    </row>
    <row r="735" spans="2:8" ht="12.75" hidden="1" customHeight="1">
      <c r="B735" s="46" t="str">
        <f t="shared" si="67"/>
        <v/>
      </c>
      <c r="C735" s="47" t="str">
        <f t="shared" si="68"/>
        <v/>
      </c>
      <c r="D735" s="52" t="str">
        <f t="shared" si="69"/>
        <v/>
      </c>
      <c r="E735" s="53" t="str">
        <f t="shared" si="70"/>
        <v/>
      </c>
      <c r="F735" s="53" t="str">
        <f t="shared" si="71"/>
        <v/>
      </c>
      <c r="G735" s="50"/>
      <c r="H735" s="53">
        <f t="shared" si="66"/>
        <v>0</v>
      </c>
    </row>
    <row r="736" spans="2:8" ht="12.75" hidden="1" customHeight="1">
      <c r="B736" s="46" t="str">
        <f t="shared" si="67"/>
        <v/>
      </c>
      <c r="C736" s="47" t="str">
        <f t="shared" si="68"/>
        <v/>
      </c>
      <c r="D736" s="52" t="str">
        <f t="shared" si="69"/>
        <v/>
      </c>
      <c r="E736" s="53" t="str">
        <f t="shared" si="70"/>
        <v/>
      </c>
      <c r="F736" s="53" t="str">
        <f t="shared" si="71"/>
        <v/>
      </c>
      <c r="G736" s="50"/>
      <c r="H736" s="53">
        <f t="shared" si="66"/>
        <v>0</v>
      </c>
    </row>
    <row r="737" spans="2:8" ht="12.75" hidden="1" customHeight="1">
      <c r="B737" s="46" t="str">
        <f t="shared" si="67"/>
        <v/>
      </c>
      <c r="C737" s="47" t="str">
        <f t="shared" si="68"/>
        <v/>
      </c>
      <c r="D737" s="52" t="str">
        <f t="shared" si="69"/>
        <v/>
      </c>
      <c r="E737" s="53" t="str">
        <f t="shared" si="70"/>
        <v/>
      </c>
      <c r="F737" s="53" t="str">
        <f t="shared" si="71"/>
        <v/>
      </c>
      <c r="G737" s="50"/>
      <c r="H737" s="53">
        <f t="shared" si="66"/>
        <v>0</v>
      </c>
    </row>
    <row r="738" spans="2:8" ht="12.75" hidden="1" customHeight="1">
      <c r="B738" s="46" t="str">
        <f t="shared" si="67"/>
        <v/>
      </c>
      <c r="C738" s="47" t="str">
        <f t="shared" si="68"/>
        <v/>
      </c>
      <c r="D738" s="52" t="str">
        <f t="shared" si="69"/>
        <v/>
      </c>
      <c r="E738" s="53" t="str">
        <f t="shared" si="70"/>
        <v/>
      </c>
      <c r="F738" s="53" t="str">
        <f t="shared" si="71"/>
        <v/>
      </c>
      <c r="G738" s="50"/>
      <c r="H738" s="53">
        <f t="shared" si="66"/>
        <v>0</v>
      </c>
    </row>
    <row r="739" spans="2:8" ht="12.75" hidden="1" customHeight="1">
      <c r="B739" s="46" t="str">
        <f t="shared" si="67"/>
        <v/>
      </c>
      <c r="C739" s="47" t="str">
        <f t="shared" si="68"/>
        <v/>
      </c>
      <c r="D739" s="52" t="str">
        <f t="shared" si="69"/>
        <v/>
      </c>
      <c r="E739" s="53" t="str">
        <f t="shared" si="70"/>
        <v/>
      </c>
      <c r="F739" s="53" t="str">
        <f t="shared" si="71"/>
        <v/>
      </c>
      <c r="G739" s="50"/>
      <c r="H739" s="53">
        <f t="shared" si="66"/>
        <v>0</v>
      </c>
    </row>
    <row r="740" spans="2:8" ht="12.75" hidden="1" customHeight="1">
      <c r="B740" s="46" t="str">
        <f t="shared" si="67"/>
        <v/>
      </c>
      <c r="C740" s="47" t="str">
        <f t="shared" si="68"/>
        <v/>
      </c>
      <c r="D740" s="52" t="str">
        <f t="shared" si="69"/>
        <v/>
      </c>
      <c r="E740" s="53" t="str">
        <f t="shared" si="70"/>
        <v/>
      </c>
      <c r="F740" s="53" t="str">
        <f t="shared" si="71"/>
        <v/>
      </c>
      <c r="G740" s="50"/>
      <c r="H740" s="53">
        <f t="shared" si="66"/>
        <v>0</v>
      </c>
    </row>
    <row r="741" spans="2:8" ht="12.75" hidden="1" customHeight="1">
      <c r="B741" s="46" t="str">
        <f t="shared" si="67"/>
        <v/>
      </c>
      <c r="C741" s="47" t="str">
        <f t="shared" si="68"/>
        <v/>
      </c>
      <c r="D741" s="52" t="str">
        <f t="shared" si="69"/>
        <v/>
      </c>
      <c r="E741" s="53" t="str">
        <f t="shared" si="70"/>
        <v/>
      </c>
      <c r="F741" s="53" t="str">
        <f t="shared" si="71"/>
        <v/>
      </c>
      <c r="G741" s="50"/>
      <c r="H741" s="53">
        <f t="shared" si="66"/>
        <v>0</v>
      </c>
    </row>
    <row r="742" spans="2:8" ht="12.75" hidden="1" customHeight="1">
      <c r="B742" s="46" t="str">
        <f t="shared" si="67"/>
        <v/>
      </c>
      <c r="C742" s="47" t="str">
        <f t="shared" si="68"/>
        <v/>
      </c>
      <c r="D742" s="52" t="str">
        <f t="shared" si="69"/>
        <v/>
      </c>
      <c r="E742" s="53" t="str">
        <f t="shared" si="70"/>
        <v/>
      </c>
      <c r="F742" s="53" t="str">
        <f t="shared" si="71"/>
        <v/>
      </c>
      <c r="G742" s="50"/>
      <c r="H742" s="53">
        <f t="shared" si="66"/>
        <v>0</v>
      </c>
    </row>
    <row r="743" spans="2:8" ht="12.75" hidden="1" customHeight="1">
      <c r="B743" s="46" t="str">
        <f t="shared" si="67"/>
        <v/>
      </c>
      <c r="C743" s="47" t="str">
        <f t="shared" si="68"/>
        <v/>
      </c>
      <c r="D743" s="52" t="str">
        <f t="shared" si="69"/>
        <v/>
      </c>
      <c r="E743" s="53" t="str">
        <f t="shared" si="70"/>
        <v/>
      </c>
      <c r="F743" s="53" t="str">
        <f t="shared" si="71"/>
        <v/>
      </c>
      <c r="G743" s="50"/>
      <c r="H743" s="53">
        <f t="shared" si="66"/>
        <v>0</v>
      </c>
    </row>
    <row r="744" spans="2:8" ht="12.75" hidden="1" customHeight="1">
      <c r="B744" s="46" t="str">
        <f t="shared" si="67"/>
        <v/>
      </c>
      <c r="C744" s="47" t="str">
        <f t="shared" si="68"/>
        <v/>
      </c>
      <c r="D744" s="52" t="str">
        <f t="shared" si="69"/>
        <v/>
      </c>
      <c r="E744" s="53" t="str">
        <f t="shared" si="70"/>
        <v/>
      </c>
      <c r="F744" s="53" t="str">
        <f t="shared" si="71"/>
        <v/>
      </c>
      <c r="G744" s="50"/>
      <c r="H744" s="53">
        <f t="shared" si="66"/>
        <v>0</v>
      </c>
    </row>
    <row r="745" spans="2:8" ht="12.75" hidden="1" customHeight="1">
      <c r="B745" s="46" t="str">
        <f t="shared" si="67"/>
        <v/>
      </c>
      <c r="C745" s="47" t="str">
        <f t="shared" si="68"/>
        <v/>
      </c>
      <c r="D745" s="52" t="str">
        <f t="shared" si="69"/>
        <v/>
      </c>
      <c r="E745" s="53" t="str">
        <f t="shared" si="70"/>
        <v/>
      </c>
      <c r="F745" s="53" t="str">
        <f t="shared" si="71"/>
        <v/>
      </c>
      <c r="G745" s="50"/>
      <c r="H745" s="53">
        <f t="shared" si="66"/>
        <v>0</v>
      </c>
    </row>
    <row r="746" spans="2:8" ht="12.75" hidden="1" customHeight="1">
      <c r="B746" s="46" t="str">
        <f t="shared" si="67"/>
        <v/>
      </c>
      <c r="C746" s="47" t="str">
        <f t="shared" si="68"/>
        <v/>
      </c>
      <c r="D746" s="52" t="str">
        <f t="shared" si="69"/>
        <v/>
      </c>
      <c r="E746" s="53" t="str">
        <f t="shared" si="70"/>
        <v/>
      </c>
      <c r="F746" s="53" t="str">
        <f t="shared" si="71"/>
        <v/>
      </c>
      <c r="G746" s="50"/>
      <c r="H746" s="53">
        <f t="shared" si="66"/>
        <v>0</v>
      </c>
    </row>
    <row r="747" spans="2:8" ht="12.75" hidden="1" customHeight="1">
      <c r="B747" s="46" t="str">
        <f t="shared" si="67"/>
        <v/>
      </c>
      <c r="C747" s="47" t="str">
        <f t="shared" si="68"/>
        <v/>
      </c>
      <c r="D747" s="52" t="str">
        <f t="shared" si="69"/>
        <v/>
      </c>
      <c r="E747" s="53" t="str">
        <f t="shared" si="70"/>
        <v/>
      </c>
      <c r="F747" s="53" t="str">
        <f t="shared" si="71"/>
        <v/>
      </c>
      <c r="G747" s="50"/>
      <c r="H747" s="53">
        <f t="shared" si="66"/>
        <v>0</v>
      </c>
    </row>
    <row r="748" spans="2:8" ht="12.75" hidden="1" customHeight="1">
      <c r="B748" s="46" t="str">
        <f t="shared" si="67"/>
        <v/>
      </c>
      <c r="C748" s="47" t="str">
        <f t="shared" si="68"/>
        <v/>
      </c>
      <c r="D748" s="52" t="str">
        <f t="shared" si="69"/>
        <v/>
      </c>
      <c r="E748" s="53" t="str">
        <f t="shared" si="70"/>
        <v/>
      </c>
      <c r="F748" s="53" t="str">
        <f t="shared" si="71"/>
        <v/>
      </c>
      <c r="G748" s="50"/>
      <c r="H748" s="53">
        <f t="shared" si="66"/>
        <v>0</v>
      </c>
    </row>
    <row r="749" spans="2:8" ht="12.75" hidden="1" customHeight="1">
      <c r="B749" s="46" t="str">
        <f t="shared" si="67"/>
        <v/>
      </c>
      <c r="C749" s="47" t="str">
        <f t="shared" si="68"/>
        <v/>
      </c>
      <c r="D749" s="52" t="str">
        <f t="shared" si="69"/>
        <v/>
      </c>
      <c r="E749" s="53" t="str">
        <f t="shared" si="70"/>
        <v/>
      </c>
      <c r="F749" s="53" t="str">
        <f t="shared" si="71"/>
        <v/>
      </c>
      <c r="G749" s="50"/>
      <c r="H749" s="53">
        <f t="shared" si="66"/>
        <v>0</v>
      </c>
    </row>
    <row r="750" spans="2:8" ht="12.75" hidden="1" customHeight="1">
      <c r="B750" s="46" t="str">
        <f t="shared" si="67"/>
        <v/>
      </c>
      <c r="C750" s="47" t="str">
        <f t="shared" si="68"/>
        <v/>
      </c>
      <c r="D750" s="52" t="str">
        <f t="shared" si="69"/>
        <v/>
      </c>
      <c r="E750" s="53" t="str">
        <f t="shared" si="70"/>
        <v/>
      </c>
      <c r="F750" s="53" t="str">
        <f t="shared" si="71"/>
        <v/>
      </c>
      <c r="G750" s="50"/>
      <c r="H750" s="53">
        <f t="shared" si="66"/>
        <v>0</v>
      </c>
    </row>
    <row r="751" spans="2:8" ht="12.75" hidden="1" customHeight="1">
      <c r="B751" s="46" t="str">
        <f t="shared" si="67"/>
        <v/>
      </c>
      <c r="C751" s="47" t="str">
        <f t="shared" si="68"/>
        <v/>
      </c>
      <c r="D751" s="52" t="str">
        <f t="shared" si="69"/>
        <v/>
      </c>
      <c r="E751" s="53" t="str">
        <f t="shared" si="70"/>
        <v/>
      </c>
      <c r="F751" s="53" t="str">
        <f t="shared" si="71"/>
        <v/>
      </c>
      <c r="G751" s="50"/>
      <c r="H751" s="53">
        <f t="shared" si="66"/>
        <v>0</v>
      </c>
    </row>
    <row r="752" spans="2:8" ht="12.75" hidden="1" customHeight="1">
      <c r="B752" s="46" t="str">
        <f t="shared" si="67"/>
        <v/>
      </c>
      <c r="C752" s="47" t="str">
        <f t="shared" si="68"/>
        <v/>
      </c>
      <c r="D752" s="52" t="str">
        <f t="shared" si="69"/>
        <v/>
      </c>
      <c r="E752" s="53" t="str">
        <f t="shared" si="70"/>
        <v/>
      </c>
      <c r="F752" s="53" t="str">
        <f t="shared" si="71"/>
        <v/>
      </c>
      <c r="G752" s="50"/>
      <c r="H752" s="53">
        <f t="shared" si="66"/>
        <v>0</v>
      </c>
    </row>
    <row r="753" spans="2:8" ht="12.75" hidden="1" customHeight="1">
      <c r="B753" s="46" t="str">
        <f t="shared" si="67"/>
        <v/>
      </c>
      <c r="C753" s="47" t="str">
        <f t="shared" si="68"/>
        <v/>
      </c>
      <c r="D753" s="52" t="str">
        <f t="shared" si="69"/>
        <v/>
      </c>
      <c r="E753" s="53" t="str">
        <f t="shared" si="70"/>
        <v/>
      </c>
      <c r="F753" s="53" t="str">
        <f t="shared" si="71"/>
        <v/>
      </c>
      <c r="G753" s="50"/>
      <c r="H753" s="53">
        <f t="shared" si="66"/>
        <v>0</v>
      </c>
    </row>
    <row r="754" spans="2:8" ht="12.75" hidden="1" customHeight="1">
      <c r="B754" s="46" t="str">
        <f t="shared" si="67"/>
        <v/>
      </c>
      <c r="C754" s="47" t="str">
        <f t="shared" si="68"/>
        <v/>
      </c>
      <c r="D754" s="52" t="str">
        <f t="shared" si="69"/>
        <v/>
      </c>
      <c r="E754" s="53" t="str">
        <f t="shared" si="70"/>
        <v/>
      </c>
      <c r="F754" s="53" t="str">
        <f t="shared" si="71"/>
        <v/>
      </c>
      <c r="G754" s="50"/>
      <c r="H754" s="53">
        <f t="shared" si="66"/>
        <v>0</v>
      </c>
    </row>
    <row r="755" spans="2:8" ht="12.75" hidden="1" customHeight="1">
      <c r="B755" s="46" t="str">
        <f t="shared" si="67"/>
        <v/>
      </c>
      <c r="C755" s="47" t="str">
        <f t="shared" si="68"/>
        <v/>
      </c>
      <c r="D755" s="52" t="str">
        <f t="shared" si="69"/>
        <v/>
      </c>
      <c r="E755" s="53" t="str">
        <f t="shared" si="70"/>
        <v/>
      </c>
      <c r="F755" s="53" t="str">
        <f t="shared" si="71"/>
        <v/>
      </c>
      <c r="G755" s="50"/>
      <c r="H755" s="53">
        <f t="shared" si="66"/>
        <v>0</v>
      </c>
    </row>
    <row r="756" spans="2:8" ht="12.75" hidden="1" customHeight="1">
      <c r="B756" s="46" t="str">
        <f t="shared" si="67"/>
        <v/>
      </c>
      <c r="C756" s="47" t="str">
        <f t="shared" si="68"/>
        <v/>
      </c>
      <c r="D756" s="52" t="str">
        <f t="shared" si="69"/>
        <v/>
      </c>
      <c r="E756" s="53" t="str">
        <f t="shared" si="70"/>
        <v/>
      </c>
      <c r="F756" s="53" t="str">
        <f t="shared" si="71"/>
        <v/>
      </c>
      <c r="G756" s="50"/>
      <c r="H756" s="53">
        <f t="shared" si="66"/>
        <v>0</v>
      </c>
    </row>
    <row r="757" spans="2:8" ht="12.75" hidden="1" customHeight="1">
      <c r="B757" s="46" t="str">
        <f t="shared" si="67"/>
        <v/>
      </c>
      <c r="C757" s="47" t="str">
        <f t="shared" si="68"/>
        <v/>
      </c>
      <c r="D757" s="52" t="str">
        <f t="shared" si="69"/>
        <v/>
      </c>
      <c r="E757" s="53" t="str">
        <f t="shared" si="70"/>
        <v/>
      </c>
      <c r="F757" s="53" t="str">
        <f t="shared" si="71"/>
        <v/>
      </c>
      <c r="G757" s="50"/>
      <c r="H757" s="53">
        <f t="shared" si="66"/>
        <v>0</v>
      </c>
    </row>
    <row r="758" spans="2:8" ht="12.75" hidden="1" customHeight="1">
      <c r="B758" s="46" t="str">
        <f t="shared" si="67"/>
        <v/>
      </c>
      <c r="C758" s="47" t="str">
        <f t="shared" si="68"/>
        <v/>
      </c>
      <c r="D758" s="52" t="str">
        <f t="shared" si="69"/>
        <v/>
      </c>
      <c r="E758" s="53" t="str">
        <f t="shared" si="70"/>
        <v/>
      </c>
      <c r="F758" s="53" t="str">
        <f t="shared" si="71"/>
        <v/>
      </c>
      <c r="G758" s="50"/>
      <c r="H758" s="53">
        <f t="shared" si="66"/>
        <v>0</v>
      </c>
    </row>
    <row r="759" spans="2:8" ht="12.75" hidden="1" customHeight="1">
      <c r="B759" s="46" t="str">
        <f t="shared" si="67"/>
        <v/>
      </c>
      <c r="C759" s="47" t="str">
        <f t="shared" si="68"/>
        <v/>
      </c>
      <c r="D759" s="52" t="str">
        <f t="shared" si="69"/>
        <v/>
      </c>
      <c r="E759" s="53" t="str">
        <f t="shared" si="70"/>
        <v/>
      </c>
      <c r="F759" s="53" t="str">
        <f t="shared" si="71"/>
        <v/>
      </c>
      <c r="G759" s="50"/>
      <c r="H759" s="53">
        <f t="shared" si="66"/>
        <v>0</v>
      </c>
    </row>
    <row r="760" spans="2:8" ht="12.75" hidden="1" customHeight="1">
      <c r="B760" s="46" t="str">
        <f t="shared" si="67"/>
        <v/>
      </c>
      <c r="C760" s="47" t="str">
        <f t="shared" si="68"/>
        <v/>
      </c>
      <c r="D760" s="52" t="str">
        <f t="shared" si="69"/>
        <v/>
      </c>
      <c r="E760" s="53" t="str">
        <f t="shared" si="70"/>
        <v/>
      </c>
      <c r="F760" s="53" t="str">
        <f t="shared" si="71"/>
        <v/>
      </c>
      <c r="G760" s="50"/>
      <c r="H760" s="53">
        <f t="shared" si="66"/>
        <v>0</v>
      </c>
    </row>
    <row r="761" spans="2:8" ht="12.75" hidden="1" customHeight="1">
      <c r="B761" s="46" t="str">
        <f t="shared" si="67"/>
        <v/>
      </c>
      <c r="C761" s="47" t="str">
        <f t="shared" si="68"/>
        <v/>
      </c>
      <c r="D761" s="52" t="str">
        <f t="shared" si="69"/>
        <v/>
      </c>
      <c r="E761" s="53" t="str">
        <f t="shared" si="70"/>
        <v/>
      </c>
      <c r="F761" s="53" t="str">
        <f t="shared" si="71"/>
        <v/>
      </c>
      <c r="G761" s="50"/>
      <c r="H761" s="53">
        <f t="shared" si="66"/>
        <v>0</v>
      </c>
    </row>
    <row r="762" spans="2:8" ht="12.75" hidden="1" customHeight="1">
      <c r="B762" s="46" t="str">
        <f t="shared" si="67"/>
        <v/>
      </c>
      <c r="C762" s="47" t="str">
        <f t="shared" si="68"/>
        <v/>
      </c>
      <c r="D762" s="52" t="str">
        <f t="shared" si="69"/>
        <v/>
      </c>
      <c r="E762" s="53" t="str">
        <f t="shared" si="70"/>
        <v/>
      </c>
      <c r="F762" s="53" t="str">
        <f t="shared" si="71"/>
        <v/>
      </c>
      <c r="G762" s="50"/>
      <c r="H762" s="53">
        <f t="shared" si="66"/>
        <v>0</v>
      </c>
    </row>
    <row r="763" spans="2:8" ht="12.75" hidden="1" customHeight="1">
      <c r="B763" s="46" t="str">
        <f t="shared" si="67"/>
        <v/>
      </c>
      <c r="C763" s="47" t="str">
        <f t="shared" si="68"/>
        <v/>
      </c>
      <c r="D763" s="52" t="str">
        <f t="shared" si="69"/>
        <v/>
      </c>
      <c r="E763" s="53" t="str">
        <f t="shared" si="70"/>
        <v/>
      </c>
      <c r="F763" s="53" t="str">
        <f t="shared" si="71"/>
        <v/>
      </c>
      <c r="G763" s="50"/>
      <c r="H763" s="53">
        <f t="shared" si="66"/>
        <v>0</v>
      </c>
    </row>
    <row r="764" spans="2:8" ht="12.75" hidden="1" customHeight="1">
      <c r="B764" s="46" t="str">
        <f t="shared" si="67"/>
        <v/>
      </c>
      <c r="C764" s="47" t="str">
        <f t="shared" si="68"/>
        <v/>
      </c>
      <c r="D764" s="52" t="str">
        <f t="shared" si="69"/>
        <v/>
      </c>
      <c r="E764" s="53" t="str">
        <f t="shared" si="70"/>
        <v/>
      </c>
      <c r="F764" s="53" t="str">
        <f t="shared" si="71"/>
        <v/>
      </c>
      <c r="G764" s="50"/>
      <c r="H764" s="53">
        <f t="shared" si="66"/>
        <v>0</v>
      </c>
    </row>
    <row r="765" spans="2:8" ht="12.75" hidden="1" customHeight="1">
      <c r="B765" s="46" t="str">
        <f t="shared" si="67"/>
        <v/>
      </c>
      <c r="C765" s="47" t="str">
        <f t="shared" si="68"/>
        <v/>
      </c>
      <c r="D765" s="52" t="str">
        <f t="shared" si="69"/>
        <v/>
      </c>
      <c r="E765" s="53" t="str">
        <f t="shared" si="70"/>
        <v/>
      </c>
      <c r="F765" s="53" t="str">
        <f t="shared" si="71"/>
        <v/>
      </c>
      <c r="G765" s="50"/>
      <c r="H765" s="53">
        <f t="shared" si="66"/>
        <v>0</v>
      </c>
    </row>
    <row r="766" spans="2:8" ht="12.75" hidden="1" customHeight="1">
      <c r="B766" s="46" t="str">
        <f t="shared" si="67"/>
        <v/>
      </c>
      <c r="C766" s="47" t="str">
        <f t="shared" si="68"/>
        <v/>
      </c>
      <c r="D766" s="52" t="str">
        <f t="shared" si="69"/>
        <v/>
      </c>
      <c r="E766" s="53" t="str">
        <f t="shared" si="70"/>
        <v/>
      </c>
      <c r="F766" s="53" t="str">
        <f t="shared" si="71"/>
        <v/>
      </c>
      <c r="G766" s="50"/>
      <c r="H766" s="53">
        <f t="shared" si="66"/>
        <v>0</v>
      </c>
    </row>
    <row r="767" spans="2:8" ht="12.75" hidden="1" customHeight="1">
      <c r="B767" s="46" t="str">
        <f t="shared" si="67"/>
        <v/>
      </c>
      <c r="C767" s="47" t="str">
        <f t="shared" si="68"/>
        <v/>
      </c>
      <c r="D767" s="52" t="str">
        <f t="shared" si="69"/>
        <v/>
      </c>
      <c r="E767" s="53" t="str">
        <f t="shared" si="70"/>
        <v/>
      </c>
      <c r="F767" s="53" t="str">
        <f t="shared" si="71"/>
        <v/>
      </c>
      <c r="G767" s="50"/>
      <c r="H767" s="53">
        <f t="shared" si="66"/>
        <v>0</v>
      </c>
    </row>
    <row r="768" spans="2:8" ht="12.75" hidden="1" customHeight="1">
      <c r="B768" s="46" t="str">
        <f t="shared" si="67"/>
        <v/>
      </c>
      <c r="C768" s="47" t="str">
        <f t="shared" si="68"/>
        <v/>
      </c>
      <c r="D768" s="52" t="str">
        <f t="shared" si="69"/>
        <v/>
      </c>
      <c r="E768" s="53" t="str">
        <f t="shared" si="70"/>
        <v/>
      </c>
      <c r="F768" s="53" t="str">
        <f t="shared" si="71"/>
        <v/>
      </c>
      <c r="G768" s="50"/>
      <c r="H768" s="53">
        <f t="shared" si="66"/>
        <v>0</v>
      </c>
    </row>
    <row r="769" spans="2:8" ht="12.75" hidden="1" customHeight="1">
      <c r="B769" s="46" t="str">
        <f t="shared" si="67"/>
        <v/>
      </c>
      <c r="C769" s="47" t="str">
        <f t="shared" si="68"/>
        <v/>
      </c>
      <c r="D769" s="52" t="str">
        <f t="shared" si="69"/>
        <v/>
      </c>
      <c r="E769" s="53" t="str">
        <f t="shared" si="70"/>
        <v/>
      </c>
      <c r="F769" s="53" t="str">
        <f t="shared" si="71"/>
        <v/>
      </c>
      <c r="G769" s="50"/>
      <c r="H769" s="53">
        <f t="shared" si="66"/>
        <v>0</v>
      </c>
    </row>
    <row r="770" spans="2:8" ht="12.75" hidden="1" customHeight="1">
      <c r="B770" s="46" t="str">
        <f t="shared" si="67"/>
        <v/>
      </c>
      <c r="C770" s="47" t="str">
        <f t="shared" si="68"/>
        <v/>
      </c>
      <c r="D770" s="52" t="str">
        <f t="shared" si="69"/>
        <v/>
      </c>
      <c r="E770" s="53" t="str">
        <f t="shared" si="70"/>
        <v/>
      </c>
      <c r="F770" s="53" t="str">
        <f t="shared" si="71"/>
        <v/>
      </c>
      <c r="G770" s="50"/>
      <c r="H770" s="53">
        <f t="shared" si="66"/>
        <v>0</v>
      </c>
    </row>
    <row r="771" spans="2:8" ht="12.75" hidden="1" customHeight="1">
      <c r="B771" s="46" t="str">
        <f t="shared" si="67"/>
        <v/>
      </c>
      <c r="C771" s="47" t="str">
        <f t="shared" si="68"/>
        <v/>
      </c>
      <c r="D771" s="52" t="str">
        <f t="shared" si="69"/>
        <v/>
      </c>
      <c r="E771" s="53" t="str">
        <f t="shared" si="70"/>
        <v/>
      </c>
      <c r="F771" s="53" t="str">
        <f t="shared" si="71"/>
        <v/>
      </c>
      <c r="G771" s="50"/>
      <c r="H771" s="53">
        <f t="shared" si="66"/>
        <v>0</v>
      </c>
    </row>
    <row r="772" spans="2:8" ht="12.75" hidden="1" customHeight="1">
      <c r="B772" s="46" t="str">
        <f t="shared" si="67"/>
        <v/>
      </c>
      <c r="C772" s="47" t="str">
        <f t="shared" si="68"/>
        <v/>
      </c>
      <c r="D772" s="52" t="str">
        <f t="shared" si="69"/>
        <v/>
      </c>
      <c r="E772" s="53" t="str">
        <f t="shared" si="70"/>
        <v/>
      </c>
      <c r="F772" s="53" t="str">
        <f t="shared" si="71"/>
        <v/>
      </c>
      <c r="G772" s="50"/>
      <c r="H772" s="53">
        <f t="shared" si="66"/>
        <v>0</v>
      </c>
    </row>
    <row r="773" spans="2:8" ht="12.75" hidden="1" customHeight="1">
      <c r="B773" s="46" t="str">
        <f t="shared" si="67"/>
        <v/>
      </c>
      <c r="C773" s="47" t="str">
        <f t="shared" si="68"/>
        <v/>
      </c>
      <c r="D773" s="52" t="str">
        <f t="shared" si="69"/>
        <v/>
      </c>
      <c r="E773" s="53" t="str">
        <f t="shared" si="70"/>
        <v/>
      </c>
      <c r="F773" s="53" t="str">
        <f t="shared" si="71"/>
        <v/>
      </c>
      <c r="G773" s="50"/>
      <c r="H773" s="53">
        <f t="shared" si="66"/>
        <v>0</v>
      </c>
    </row>
    <row r="774" spans="2:8" ht="12.75" hidden="1" customHeight="1">
      <c r="B774" s="46" t="str">
        <f t="shared" si="67"/>
        <v/>
      </c>
      <c r="C774" s="47" t="str">
        <f t="shared" si="68"/>
        <v/>
      </c>
      <c r="D774" s="52" t="str">
        <f t="shared" si="69"/>
        <v/>
      </c>
      <c r="E774" s="53" t="str">
        <f t="shared" si="70"/>
        <v/>
      </c>
      <c r="F774" s="53" t="str">
        <f t="shared" si="71"/>
        <v/>
      </c>
      <c r="G774" s="50"/>
      <c r="H774" s="53">
        <f t="shared" si="66"/>
        <v>0</v>
      </c>
    </row>
    <row r="775" spans="2:8" ht="12.75" hidden="1" customHeight="1">
      <c r="B775" s="46" t="str">
        <f t="shared" si="67"/>
        <v/>
      </c>
      <c r="C775" s="47" t="str">
        <f t="shared" si="68"/>
        <v/>
      </c>
      <c r="D775" s="52" t="str">
        <f t="shared" si="69"/>
        <v/>
      </c>
      <c r="E775" s="53" t="str">
        <f t="shared" si="70"/>
        <v/>
      </c>
      <c r="F775" s="53" t="str">
        <f t="shared" si="71"/>
        <v/>
      </c>
      <c r="G775" s="50"/>
      <c r="H775" s="53">
        <f t="shared" si="66"/>
        <v>0</v>
      </c>
    </row>
    <row r="776" spans="2:8" ht="12.75" hidden="1" customHeight="1">
      <c r="B776" s="46" t="str">
        <f t="shared" si="67"/>
        <v/>
      </c>
      <c r="C776" s="47" t="str">
        <f t="shared" si="68"/>
        <v/>
      </c>
      <c r="D776" s="52" t="str">
        <f t="shared" si="69"/>
        <v/>
      </c>
      <c r="E776" s="53" t="str">
        <f t="shared" si="70"/>
        <v/>
      </c>
      <c r="F776" s="53" t="str">
        <f t="shared" si="71"/>
        <v/>
      </c>
      <c r="G776" s="50"/>
      <c r="H776" s="53">
        <f t="shared" si="66"/>
        <v>0</v>
      </c>
    </row>
    <row r="777" spans="2:8" ht="12.75" hidden="1" customHeight="1">
      <c r="B777" s="46" t="str">
        <f t="shared" si="67"/>
        <v/>
      </c>
      <c r="C777" s="47" t="str">
        <f t="shared" si="68"/>
        <v/>
      </c>
      <c r="D777" s="52" t="str">
        <f t="shared" si="69"/>
        <v/>
      </c>
      <c r="E777" s="53" t="str">
        <f t="shared" si="70"/>
        <v/>
      </c>
      <c r="F777" s="53" t="str">
        <f t="shared" si="71"/>
        <v/>
      </c>
      <c r="G777" s="50"/>
      <c r="H777" s="53">
        <f t="shared" si="66"/>
        <v>0</v>
      </c>
    </row>
    <row r="778" spans="2:8" ht="12.75" hidden="1" customHeight="1">
      <c r="B778" s="46" t="str">
        <f t="shared" si="67"/>
        <v/>
      </c>
      <c r="C778" s="47" t="str">
        <f t="shared" si="68"/>
        <v/>
      </c>
      <c r="D778" s="52" t="str">
        <f t="shared" si="69"/>
        <v/>
      </c>
      <c r="E778" s="53" t="str">
        <f t="shared" si="70"/>
        <v/>
      </c>
      <c r="F778" s="53" t="str">
        <f t="shared" si="71"/>
        <v/>
      </c>
      <c r="G778" s="50"/>
      <c r="H778" s="53">
        <f t="shared" si="66"/>
        <v>0</v>
      </c>
    </row>
    <row r="779" spans="2:8" ht="12.75" hidden="1" customHeight="1">
      <c r="B779" s="46" t="str">
        <f t="shared" si="67"/>
        <v/>
      </c>
      <c r="C779" s="47" t="str">
        <f t="shared" si="68"/>
        <v/>
      </c>
      <c r="D779" s="52" t="str">
        <f t="shared" si="69"/>
        <v/>
      </c>
      <c r="E779" s="53" t="str">
        <f t="shared" si="70"/>
        <v/>
      </c>
      <c r="F779" s="53" t="str">
        <f t="shared" si="71"/>
        <v/>
      </c>
      <c r="G779" s="50"/>
      <c r="H779" s="53">
        <f t="shared" si="66"/>
        <v>0</v>
      </c>
    </row>
    <row r="780" spans="2:8" ht="12.75" hidden="1" customHeight="1">
      <c r="B780" s="46" t="str">
        <f t="shared" si="67"/>
        <v/>
      </c>
      <c r="C780" s="47" t="str">
        <f t="shared" si="68"/>
        <v/>
      </c>
      <c r="D780" s="52" t="str">
        <f t="shared" si="69"/>
        <v/>
      </c>
      <c r="E780" s="53" t="str">
        <f t="shared" si="70"/>
        <v/>
      </c>
      <c r="F780" s="53" t="str">
        <f t="shared" si="71"/>
        <v/>
      </c>
      <c r="G780" s="50"/>
      <c r="H780" s="53">
        <f t="shared" si="66"/>
        <v>0</v>
      </c>
    </row>
    <row r="781" spans="2:8" ht="12.75" hidden="1" customHeight="1">
      <c r="B781" s="46" t="str">
        <f t="shared" si="67"/>
        <v/>
      </c>
      <c r="C781" s="47" t="str">
        <f t="shared" si="68"/>
        <v/>
      </c>
      <c r="D781" s="52" t="str">
        <f t="shared" si="69"/>
        <v/>
      </c>
      <c r="E781" s="53" t="str">
        <f t="shared" si="70"/>
        <v/>
      </c>
      <c r="F781" s="53" t="str">
        <f t="shared" si="71"/>
        <v/>
      </c>
      <c r="G781" s="50"/>
      <c r="H781" s="53">
        <f t="shared" si="66"/>
        <v>0</v>
      </c>
    </row>
    <row r="782" spans="2:8" ht="12.75" hidden="1" customHeight="1">
      <c r="B782" s="46" t="str">
        <f t="shared" si="67"/>
        <v/>
      </c>
      <c r="C782" s="47" t="str">
        <f t="shared" si="68"/>
        <v/>
      </c>
      <c r="D782" s="52" t="str">
        <f t="shared" si="69"/>
        <v/>
      </c>
      <c r="E782" s="53" t="str">
        <f t="shared" si="70"/>
        <v/>
      </c>
      <c r="F782" s="53" t="str">
        <f t="shared" si="71"/>
        <v/>
      </c>
      <c r="G782" s="50"/>
      <c r="H782" s="53">
        <f t="shared" si="66"/>
        <v>0</v>
      </c>
    </row>
    <row r="783" spans="2:8" ht="12.75" hidden="1" customHeight="1">
      <c r="B783" s="46" t="str">
        <f t="shared" si="67"/>
        <v/>
      </c>
      <c r="C783" s="47" t="str">
        <f t="shared" si="68"/>
        <v/>
      </c>
      <c r="D783" s="52" t="str">
        <f t="shared" si="69"/>
        <v/>
      </c>
      <c r="E783" s="53" t="str">
        <f t="shared" si="70"/>
        <v/>
      </c>
      <c r="F783" s="53" t="str">
        <f t="shared" si="71"/>
        <v/>
      </c>
      <c r="G783" s="50"/>
      <c r="H783" s="53">
        <f t="shared" si="66"/>
        <v>0</v>
      </c>
    </row>
    <row r="784" spans="2:8" ht="12.75" hidden="1" customHeight="1">
      <c r="B784" s="46" t="str">
        <f t="shared" si="67"/>
        <v/>
      </c>
      <c r="C784" s="47" t="str">
        <f t="shared" si="68"/>
        <v/>
      </c>
      <c r="D784" s="52" t="str">
        <f t="shared" si="69"/>
        <v/>
      </c>
      <c r="E784" s="53" t="str">
        <f t="shared" si="70"/>
        <v/>
      </c>
      <c r="F784" s="53" t="str">
        <f t="shared" si="71"/>
        <v/>
      </c>
      <c r="G784" s="50"/>
      <c r="H784" s="53">
        <f t="shared" si="66"/>
        <v>0</v>
      </c>
    </row>
    <row r="785" spans="2:8" ht="12.75" hidden="1" customHeight="1">
      <c r="B785" s="46" t="str">
        <f t="shared" si="67"/>
        <v/>
      </c>
      <c r="C785" s="47" t="str">
        <f t="shared" si="68"/>
        <v/>
      </c>
      <c r="D785" s="52" t="str">
        <f t="shared" si="69"/>
        <v/>
      </c>
      <c r="E785" s="53" t="str">
        <f t="shared" si="70"/>
        <v/>
      </c>
      <c r="F785" s="53" t="str">
        <f t="shared" si="71"/>
        <v/>
      </c>
      <c r="G785" s="50"/>
      <c r="H785" s="53">
        <f t="shared" si="66"/>
        <v>0</v>
      </c>
    </row>
    <row r="786" spans="2:8" ht="12.75" hidden="1" customHeight="1">
      <c r="B786" s="46" t="str">
        <f t="shared" si="67"/>
        <v/>
      </c>
      <c r="C786" s="47" t="str">
        <f t="shared" si="68"/>
        <v/>
      </c>
      <c r="D786" s="52" t="str">
        <f t="shared" si="69"/>
        <v/>
      </c>
      <c r="E786" s="53" t="str">
        <f t="shared" si="70"/>
        <v/>
      </c>
      <c r="F786" s="53" t="str">
        <f t="shared" si="71"/>
        <v/>
      </c>
      <c r="G786" s="50"/>
      <c r="H786" s="53">
        <f t="shared" si="66"/>
        <v>0</v>
      </c>
    </row>
    <row r="787" spans="2:8" ht="12.75" hidden="1" customHeight="1">
      <c r="B787" s="46" t="str">
        <f t="shared" si="67"/>
        <v/>
      </c>
      <c r="C787" s="47" t="str">
        <f t="shared" si="68"/>
        <v/>
      </c>
      <c r="D787" s="52" t="str">
        <f t="shared" si="69"/>
        <v/>
      </c>
      <c r="E787" s="53" t="str">
        <f t="shared" si="70"/>
        <v/>
      </c>
      <c r="F787" s="53" t="str">
        <f t="shared" si="71"/>
        <v/>
      </c>
      <c r="G787" s="50"/>
      <c r="H787" s="53">
        <f t="shared" si="66"/>
        <v>0</v>
      </c>
    </row>
    <row r="788" spans="2:8" ht="12.75" hidden="1" customHeight="1">
      <c r="B788" s="46" t="str">
        <f t="shared" si="67"/>
        <v/>
      </c>
      <c r="C788" s="47" t="str">
        <f t="shared" si="68"/>
        <v/>
      </c>
      <c r="D788" s="52" t="str">
        <f t="shared" si="69"/>
        <v/>
      </c>
      <c r="E788" s="53" t="str">
        <f t="shared" si="70"/>
        <v/>
      </c>
      <c r="F788" s="53" t="str">
        <f t="shared" si="71"/>
        <v/>
      </c>
      <c r="G788" s="50"/>
      <c r="H788" s="53">
        <f t="shared" si="66"/>
        <v>0</v>
      </c>
    </row>
    <row r="789" spans="2:8" ht="12.75" hidden="1" customHeight="1">
      <c r="B789" s="46" t="str">
        <f t="shared" si="67"/>
        <v/>
      </c>
      <c r="C789" s="47" t="str">
        <f t="shared" si="68"/>
        <v/>
      </c>
      <c r="D789" s="52" t="str">
        <f t="shared" si="69"/>
        <v/>
      </c>
      <c r="E789" s="53" t="str">
        <f t="shared" si="70"/>
        <v/>
      </c>
      <c r="F789" s="53" t="str">
        <f t="shared" si="71"/>
        <v/>
      </c>
      <c r="G789" s="50"/>
      <c r="H789" s="53">
        <f t="shared" si="66"/>
        <v>0</v>
      </c>
    </row>
    <row r="790" spans="2:8" ht="12.75" hidden="1" customHeight="1">
      <c r="B790" s="46" t="str">
        <f t="shared" si="67"/>
        <v/>
      </c>
      <c r="C790" s="47" t="str">
        <f t="shared" si="68"/>
        <v/>
      </c>
      <c r="D790" s="52" t="str">
        <f t="shared" si="69"/>
        <v/>
      </c>
      <c r="E790" s="53" t="str">
        <f t="shared" si="70"/>
        <v/>
      </c>
      <c r="F790" s="53" t="str">
        <f t="shared" si="71"/>
        <v/>
      </c>
      <c r="G790" s="50"/>
      <c r="H790" s="53">
        <f t="shared" si="66"/>
        <v>0</v>
      </c>
    </row>
    <row r="791" spans="2:8" ht="12.75" hidden="1" customHeight="1">
      <c r="B791" s="46" t="str">
        <f t="shared" si="67"/>
        <v/>
      </c>
      <c r="C791" s="47" t="str">
        <f t="shared" si="68"/>
        <v/>
      </c>
      <c r="D791" s="52" t="str">
        <f t="shared" si="69"/>
        <v/>
      </c>
      <c r="E791" s="53" t="str">
        <f t="shared" si="70"/>
        <v/>
      </c>
      <c r="F791" s="53" t="str">
        <f t="shared" si="71"/>
        <v/>
      </c>
      <c r="G791" s="50"/>
      <c r="H791" s="53">
        <f t="shared" si="66"/>
        <v>0</v>
      </c>
    </row>
    <row r="792" spans="2:8" ht="12.75" hidden="1" customHeight="1">
      <c r="B792" s="46" t="str">
        <f t="shared" si="67"/>
        <v/>
      </c>
      <c r="C792" s="47" t="str">
        <f t="shared" si="68"/>
        <v/>
      </c>
      <c r="D792" s="52" t="str">
        <f t="shared" si="69"/>
        <v/>
      </c>
      <c r="E792" s="53" t="str">
        <f t="shared" si="70"/>
        <v/>
      </c>
      <c r="F792" s="53" t="str">
        <f t="shared" si="71"/>
        <v/>
      </c>
      <c r="G792" s="50"/>
      <c r="H792" s="53">
        <f t="shared" si="66"/>
        <v>0</v>
      </c>
    </row>
    <row r="793" spans="2:8" ht="12.75" hidden="1" customHeight="1">
      <c r="B793" s="46" t="str">
        <f t="shared" si="67"/>
        <v/>
      </c>
      <c r="C793" s="47" t="str">
        <f t="shared" si="68"/>
        <v/>
      </c>
      <c r="D793" s="52" t="str">
        <f t="shared" si="69"/>
        <v/>
      </c>
      <c r="E793" s="53" t="str">
        <f t="shared" si="70"/>
        <v/>
      </c>
      <c r="F793" s="53" t="str">
        <f t="shared" si="71"/>
        <v/>
      </c>
      <c r="G793" s="50"/>
      <c r="H793" s="53">
        <f t="shared" ref="H793:H856" si="72">IF(B793="",0,ROUND(H792-E793-G793,2))</f>
        <v>0</v>
      </c>
    </row>
    <row r="794" spans="2:8" ht="12.75" hidden="1" customHeight="1">
      <c r="B794" s="46" t="str">
        <f t="shared" ref="B794:B857" si="73">IF(B793&lt;$D$16,IF(H793&gt;0,B793+1,""),"")</f>
        <v/>
      </c>
      <c r="C794" s="47" t="str">
        <f t="shared" ref="C794:C857" si="74">IF(B794="","",IF(B794&lt;=$D$16,IF(payments_per_year=26,DATE(YEAR(start_date),MONTH(start_date),DAY(start_date)+14*B794),IF(payments_per_year=52,DATE(YEAR(start_date),MONTH(start_date),DAY(start_date)+7*B794),DATE(YEAR(start_date),MONTH(start_date)+B794*12/$D$11,DAY(start_date)))),""))</f>
        <v/>
      </c>
      <c r="D794" s="52" t="str">
        <f t="shared" ref="D794:D857" si="75">IF(C794="","",IF($D$15+F794&gt;H793,ROUND(H793+F794,2),$D$15))</f>
        <v/>
      </c>
      <c r="E794" s="53" t="str">
        <f t="shared" ref="E794:E857" si="76">IF(C794="","",D794-F794)</f>
        <v/>
      </c>
      <c r="F794" s="53" t="str">
        <f t="shared" ref="F794:F857" si="77">IF(C794="","",ROUND(H793*$D$9/payments_per_year,2))</f>
        <v/>
      </c>
      <c r="G794" s="50"/>
      <c r="H794" s="53">
        <f t="shared" si="72"/>
        <v>0</v>
      </c>
    </row>
    <row r="795" spans="2:8" ht="12.75" hidden="1" customHeight="1">
      <c r="B795" s="46" t="str">
        <f t="shared" si="73"/>
        <v/>
      </c>
      <c r="C795" s="47" t="str">
        <f t="shared" si="74"/>
        <v/>
      </c>
      <c r="D795" s="52" t="str">
        <f t="shared" si="75"/>
        <v/>
      </c>
      <c r="E795" s="53" t="str">
        <f t="shared" si="76"/>
        <v/>
      </c>
      <c r="F795" s="53" t="str">
        <f t="shared" si="77"/>
        <v/>
      </c>
      <c r="G795" s="50"/>
      <c r="H795" s="53">
        <f t="shared" si="72"/>
        <v>0</v>
      </c>
    </row>
    <row r="796" spans="2:8" ht="12.75" hidden="1" customHeight="1">
      <c r="B796" s="46" t="str">
        <f t="shared" si="73"/>
        <v/>
      </c>
      <c r="C796" s="47" t="str">
        <f t="shared" si="74"/>
        <v/>
      </c>
      <c r="D796" s="52" t="str">
        <f t="shared" si="75"/>
        <v/>
      </c>
      <c r="E796" s="53" t="str">
        <f t="shared" si="76"/>
        <v/>
      </c>
      <c r="F796" s="53" t="str">
        <f t="shared" si="77"/>
        <v/>
      </c>
      <c r="G796" s="50"/>
      <c r="H796" s="53">
        <f t="shared" si="72"/>
        <v>0</v>
      </c>
    </row>
    <row r="797" spans="2:8" ht="12.75" hidden="1" customHeight="1">
      <c r="B797" s="46" t="str">
        <f t="shared" si="73"/>
        <v/>
      </c>
      <c r="C797" s="47" t="str">
        <f t="shared" si="74"/>
        <v/>
      </c>
      <c r="D797" s="52" t="str">
        <f t="shared" si="75"/>
        <v/>
      </c>
      <c r="E797" s="53" t="str">
        <f t="shared" si="76"/>
        <v/>
      </c>
      <c r="F797" s="53" t="str">
        <f t="shared" si="77"/>
        <v/>
      </c>
      <c r="G797" s="50"/>
      <c r="H797" s="53">
        <f t="shared" si="72"/>
        <v>0</v>
      </c>
    </row>
    <row r="798" spans="2:8" ht="12.75" hidden="1" customHeight="1">
      <c r="B798" s="46" t="str">
        <f t="shared" si="73"/>
        <v/>
      </c>
      <c r="C798" s="47" t="str">
        <f t="shared" si="74"/>
        <v/>
      </c>
      <c r="D798" s="52" t="str">
        <f t="shared" si="75"/>
        <v/>
      </c>
      <c r="E798" s="53" t="str">
        <f t="shared" si="76"/>
        <v/>
      </c>
      <c r="F798" s="53" t="str">
        <f t="shared" si="77"/>
        <v/>
      </c>
      <c r="G798" s="50"/>
      <c r="H798" s="53">
        <f t="shared" si="72"/>
        <v>0</v>
      </c>
    </row>
    <row r="799" spans="2:8" ht="12.75" hidden="1" customHeight="1">
      <c r="B799" s="46" t="str">
        <f t="shared" si="73"/>
        <v/>
      </c>
      <c r="C799" s="47" t="str">
        <f t="shared" si="74"/>
        <v/>
      </c>
      <c r="D799" s="52" t="str">
        <f t="shared" si="75"/>
        <v/>
      </c>
      <c r="E799" s="53" t="str">
        <f t="shared" si="76"/>
        <v/>
      </c>
      <c r="F799" s="53" t="str">
        <f t="shared" si="77"/>
        <v/>
      </c>
      <c r="G799" s="50"/>
      <c r="H799" s="53">
        <f t="shared" si="72"/>
        <v>0</v>
      </c>
    </row>
    <row r="800" spans="2:8" ht="12.75" hidden="1" customHeight="1">
      <c r="B800" s="46" t="str">
        <f t="shared" si="73"/>
        <v/>
      </c>
      <c r="C800" s="47" t="str">
        <f t="shared" si="74"/>
        <v/>
      </c>
      <c r="D800" s="52" t="str">
        <f t="shared" si="75"/>
        <v/>
      </c>
      <c r="E800" s="53" t="str">
        <f t="shared" si="76"/>
        <v/>
      </c>
      <c r="F800" s="53" t="str">
        <f t="shared" si="77"/>
        <v/>
      </c>
      <c r="G800" s="50"/>
      <c r="H800" s="53">
        <f t="shared" si="72"/>
        <v>0</v>
      </c>
    </row>
    <row r="801" spans="2:8" ht="12.75" hidden="1" customHeight="1">
      <c r="B801" s="46" t="str">
        <f t="shared" si="73"/>
        <v/>
      </c>
      <c r="C801" s="47" t="str">
        <f t="shared" si="74"/>
        <v/>
      </c>
      <c r="D801" s="52" t="str">
        <f t="shared" si="75"/>
        <v/>
      </c>
      <c r="E801" s="53" t="str">
        <f t="shared" si="76"/>
        <v/>
      </c>
      <c r="F801" s="53" t="str">
        <f t="shared" si="77"/>
        <v/>
      </c>
      <c r="G801" s="50"/>
      <c r="H801" s="53">
        <f t="shared" si="72"/>
        <v>0</v>
      </c>
    </row>
    <row r="802" spans="2:8" ht="12.75" hidden="1" customHeight="1">
      <c r="B802" s="46" t="str">
        <f t="shared" si="73"/>
        <v/>
      </c>
      <c r="C802" s="47" t="str">
        <f t="shared" si="74"/>
        <v/>
      </c>
      <c r="D802" s="52" t="str">
        <f t="shared" si="75"/>
        <v/>
      </c>
      <c r="E802" s="53" t="str">
        <f t="shared" si="76"/>
        <v/>
      </c>
      <c r="F802" s="53" t="str">
        <f t="shared" si="77"/>
        <v/>
      </c>
      <c r="G802" s="50"/>
      <c r="H802" s="53">
        <f t="shared" si="72"/>
        <v>0</v>
      </c>
    </row>
    <row r="803" spans="2:8" ht="12.75" hidden="1" customHeight="1">
      <c r="B803" s="46" t="str">
        <f t="shared" si="73"/>
        <v/>
      </c>
      <c r="C803" s="47" t="str">
        <f t="shared" si="74"/>
        <v/>
      </c>
      <c r="D803" s="52" t="str">
        <f t="shared" si="75"/>
        <v/>
      </c>
      <c r="E803" s="53" t="str">
        <f t="shared" si="76"/>
        <v/>
      </c>
      <c r="F803" s="53" t="str">
        <f t="shared" si="77"/>
        <v/>
      </c>
      <c r="G803" s="50"/>
      <c r="H803" s="53">
        <f t="shared" si="72"/>
        <v>0</v>
      </c>
    </row>
    <row r="804" spans="2:8" ht="12.75" hidden="1" customHeight="1">
      <c r="B804" s="46" t="str">
        <f t="shared" si="73"/>
        <v/>
      </c>
      <c r="C804" s="47" t="str">
        <f t="shared" si="74"/>
        <v/>
      </c>
      <c r="D804" s="52" t="str">
        <f t="shared" si="75"/>
        <v/>
      </c>
      <c r="E804" s="53" t="str">
        <f t="shared" si="76"/>
        <v/>
      </c>
      <c r="F804" s="53" t="str">
        <f t="shared" si="77"/>
        <v/>
      </c>
      <c r="G804" s="50"/>
      <c r="H804" s="53">
        <f t="shared" si="72"/>
        <v>0</v>
      </c>
    </row>
    <row r="805" spans="2:8" ht="12.75" hidden="1" customHeight="1">
      <c r="B805" s="46" t="str">
        <f t="shared" si="73"/>
        <v/>
      </c>
      <c r="C805" s="47" t="str">
        <f t="shared" si="74"/>
        <v/>
      </c>
      <c r="D805" s="52" t="str">
        <f t="shared" si="75"/>
        <v/>
      </c>
      <c r="E805" s="53" t="str">
        <f t="shared" si="76"/>
        <v/>
      </c>
      <c r="F805" s="53" t="str">
        <f t="shared" si="77"/>
        <v/>
      </c>
      <c r="G805" s="50"/>
      <c r="H805" s="53">
        <f t="shared" si="72"/>
        <v>0</v>
      </c>
    </row>
    <row r="806" spans="2:8" ht="12.75" hidden="1" customHeight="1">
      <c r="B806" s="46" t="str">
        <f t="shared" si="73"/>
        <v/>
      </c>
      <c r="C806" s="47" t="str">
        <f t="shared" si="74"/>
        <v/>
      </c>
      <c r="D806" s="52" t="str">
        <f t="shared" si="75"/>
        <v/>
      </c>
      <c r="E806" s="53" t="str">
        <f t="shared" si="76"/>
        <v/>
      </c>
      <c r="F806" s="53" t="str">
        <f t="shared" si="77"/>
        <v/>
      </c>
      <c r="G806" s="50"/>
      <c r="H806" s="53">
        <f t="shared" si="72"/>
        <v>0</v>
      </c>
    </row>
    <row r="807" spans="2:8" ht="12.75" hidden="1" customHeight="1">
      <c r="B807" s="46" t="str">
        <f t="shared" si="73"/>
        <v/>
      </c>
      <c r="C807" s="47" t="str">
        <f t="shared" si="74"/>
        <v/>
      </c>
      <c r="D807" s="52" t="str">
        <f t="shared" si="75"/>
        <v/>
      </c>
      <c r="E807" s="53" t="str">
        <f t="shared" si="76"/>
        <v/>
      </c>
      <c r="F807" s="53" t="str">
        <f t="shared" si="77"/>
        <v/>
      </c>
      <c r="G807" s="50"/>
      <c r="H807" s="53">
        <f t="shared" si="72"/>
        <v>0</v>
      </c>
    </row>
    <row r="808" spans="2:8" ht="12.75" hidden="1" customHeight="1">
      <c r="B808" s="46" t="str">
        <f t="shared" si="73"/>
        <v/>
      </c>
      <c r="C808" s="47" t="str">
        <f t="shared" si="74"/>
        <v/>
      </c>
      <c r="D808" s="52" t="str">
        <f t="shared" si="75"/>
        <v/>
      </c>
      <c r="E808" s="53" t="str">
        <f t="shared" si="76"/>
        <v/>
      </c>
      <c r="F808" s="53" t="str">
        <f t="shared" si="77"/>
        <v/>
      </c>
      <c r="G808" s="50"/>
      <c r="H808" s="53">
        <f t="shared" si="72"/>
        <v>0</v>
      </c>
    </row>
    <row r="809" spans="2:8" ht="12.75" hidden="1" customHeight="1">
      <c r="B809" s="46" t="str">
        <f t="shared" si="73"/>
        <v/>
      </c>
      <c r="C809" s="47" t="str">
        <f t="shared" si="74"/>
        <v/>
      </c>
      <c r="D809" s="52" t="str">
        <f t="shared" si="75"/>
        <v/>
      </c>
      <c r="E809" s="53" t="str">
        <f t="shared" si="76"/>
        <v/>
      </c>
      <c r="F809" s="53" t="str">
        <f t="shared" si="77"/>
        <v/>
      </c>
      <c r="G809" s="50"/>
      <c r="H809" s="53">
        <f t="shared" si="72"/>
        <v>0</v>
      </c>
    </row>
    <row r="810" spans="2:8" ht="12.75" hidden="1" customHeight="1">
      <c r="B810" s="46" t="str">
        <f t="shared" si="73"/>
        <v/>
      </c>
      <c r="C810" s="47" t="str">
        <f t="shared" si="74"/>
        <v/>
      </c>
      <c r="D810" s="52" t="str">
        <f t="shared" si="75"/>
        <v/>
      </c>
      <c r="E810" s="53" t="str">
        <f t="shared" si="76"/>
        <v/>
      </c>
      <c r="F810" s="53" t="str">
        <f t="shared" si="77"/>
        <v/>
      </c>
      <c r="G810" s="50"/>
      <c r="H810" s="53">
        <f t="shared" si="72"/>
        <v>0</v>
      </c>
    </row>
    <row r="811" spans="2:8" ht="12.75" hidden="1" customHeight="1">
      <c r="B811" s="46" t="str">
        <f t="shared" si="73"/>
        <v/>
      </c>
      <c r="C811" s="47" t="str">
        <f t="shared" si="74"/>
        <v/>
      </c>
      <c r="D811" s="52" t="str">
        <f t="shared" si="75"/>
        <v/>
      </c>
      <c r="E811" s="53" t="str">
        <f t="shared" si="76"/>
        <v/>
      </c>
      <c r="F811" s="53" t="str">
        <f t="shared" si="77"/>
        <v/>
      </c>
      <c r="G811" s="50"/>
      <c r="H811" s="53">
        <f t="shared" si="72"/>
        <v>0</v>
      </c>
    </row>
    <row r="812" spans="2:8" ht="12.75" hidden="1" customHeight="1">
      <c r="B812" s="46" t="str">
        <f t="shared" si="73"/>
        <v/>
      </c>
      <c r="C812" s="47" t="str">
        <f t="shared" si="74"/>
        <v/>
      </c>
      <c r="D812" s="52" t="str">
        <f t="shared" si="75"/>
        <v/>
      </c>
      <c r="E812" s="53" t="str">
        <f t="shared" si="76"/>
        <v/>
      </c>
      <c r="F812" s="53" t="str">
        <f t="shared" si="77"/>
        <v/>
      </c>
      <c r="G812" s="50"/>
      <c r="H812" s="53">
        <f t="shared" si="72"/>
        <v>0</v>
      </c>
    </row>
    <row r="813" spans="2:8" ht="12.75" hidden="1" customHeight="1">
      <c r="B813" s="46" t="str">
        <f t="shared" si="73"/>
        <v/>
      </c>
      <c r="C813" s="47" t="str">
        <f t="shared" si="74"/>
        <v/>
      </c>
      <c r="D813" s="52" t="str">
        <f t="shared" si="75"/>
        <v/>
      </c>
      <c r="E813" s="53" t="str">
        <f t="shared" si="76"/>
        <v/>
      </c>
      <c r="F813" s="53" t="str">
        <f t="shared" si="77"/>
        <v/>
      </c>
      <c r="G813" s="50"/>
      <c r="H813" s="53">
        <f t="shared" si="72"/>
        <v>0</v>
      </c>
    </row>
    <row r="814" spans="2:8" ht="12.75" hidden="1" customHeight="1">
      <c r="B814" s="46" t="str">
        <f t="shared" si="73"/>
        <v/>
      </c>
      <c r="C814" s="47" t="str">
        <f t="shared" si="74"/>
        <v/>
      </c>
      <c r="D814" s="52" t="str">
        <f t="shared" si="75"/>
        <v/>
      </c>
      <c r="E814" s="53" t="str">
        <f t="shared" si="76"/>
        <v/>
      </c>
      <c r="F814" s="53" t="str">
        <f t="shared" si="77"/>
        <v/>
      </c>
      <c r="G814" s="50"/>
      <c r="H814" s="53">
        <f t="shared" si="72"/>
        <v>0</v>
      </c>
    </row>
    <row r="815" spans="2:8" ht="12.75" hidden="1" customHeight="1">
      <c r="B815" s="46" t="str">
        <f t="shared" si="73"/>
        <v/>
      </c>
      <c r="C815" s="47" t="str">
        <f t="shared" si="74"/>
        <v/>
      </c>
      <c r="D815" s="52" t="str">
        <f t="shared" si="75"/>
        <v/>
      </c>
      <c r="E815" s="53" t="str">
        <f t="shared" si="76"/>
        <v/>
      </c>
      <c r="F815" s="53" t="str">
        <f t="shared" si="77"/>
        <v/>
      </c>
      <c r="G815" s="50"/>
      <c r="H815" s="53">
        <f t="shared" si="72"/>
        <v>0</v>
      </c>
    </row>
    <row r="816" spans="2:8" ht="12.75" hidden="1" customHeight="1">
      <c r="B816" s="46" t="str">
        <f t="shared" si="73"/>
        <v/>
      </c>
      <c r="C816" s="47" t="str">
        <f t="shared" si="74"/>
        <v/>
      </c>
      <c r="D816" s="52" t="str">
        <f t="shared" si="75"/>
        <v/>
      </c>
      <c r="E816" s="53" t="str">
        <f t="shared" si="76"/>
        <v/>
      </c>
      <c r="F816" s="53" t="str">
        <f t="shared" si="77"/>
        <v/>
      </c>
      <c r="G816" s="50"/>
      <c r="H816" s="53">
        <f t="shared" si="72"/>
        <v>0</v>
      </c>
    </row>
    <row r="817" spans="2:8" ht="12.75" hidden="1" customHeight="1">
      <c r="B817" s="46" t="str">
        <f t="shared" si="73"/>
        <v/>
      </c>
      <c r="C817" s="47" t="str">
        <f t="shared" si="74"/>
        <v/>
      </c>
      <c r="D817" s="52" t="str">
        <f t="shared" si="75"/>
        <v/>
      </c>
      <c r="E817" s="53" t="str">
        <f t="shared" si="76"/>
        <v/>
      </c>
      <c r="F817" s="53" t="str">
        <f t="shared" si="77"/>
        <v/>
      </c>
      <c r="G817" s="50"/>
      <c r="H817" s="53">
        <f t="shared" si="72"/>
        <v>0</v>
      </c>
    </row>
    <row r="818" spans="2:8" ht="12.75" hidden="1" customHeight="1">
      <c r="B818" s="46" t="str">
        <f t="shared" si="73"/>
        <v/>
      </c>
      <c r="C818" s="47" t="str">
        <f t="shared" si="74"/>
        <v/>
      </c>
      <c r="D818" s="52" t="str">
        <f t="shared" si="75"/>
        <v/>
      </c>
      <c r="E818" s="53" t="str">
        <f t="shared" si="76"/>
        <v/>
      </c>
      <c r="F818" s="53" t="str">
        <f t="shared" si="77"/>
        <v/>
      </c>
      <c r="G818" s="50"/>
      <c r="H818" s="53">
        <f t="shared" si="72"/>
        <v>0</v>
      </c>
    </row>
    <row r="819" spans="2:8" ht="12.75" hidden="1" customHeight="1">
      <c r="B819" s="46" t="str">
        <f t="shared" si="73"/>
        <v/>
      </c>
      <c r="C819" s="47" t="str">
        <f t="shared" si="74"/>
        <v/>
      </c>
      <c r="D819" s="52" t="str">
        <f t="shared" si="75"/>
        <v/>
      </c>
      <c r="E819" s="53" t="str">
        <f t="shared" si="76"/>
        <v/>
      </c>
      <c r="F819" s="53" t="str">
        <f t="shared" si="77"/>
        <v/>
      </c>
      <c r="G819" s="50"/>
      <c r="H819" s="53">
        <f t="shared" si="72"/>
        <v>0</v>
      </c>
    </row>
    <row r="820" spans="2:8" ht="12.75" hidden="1" customHeight="1">
      <c r="B820" s="46" t="str">
        <f t="shared" si="73"/>
        <v/>
      </c>
      <c r="C820" s="47" t="str">
        <f t="shared" si="74"/>
        <v/>
      </c>
      <c r="D820" s="52" t="str">
        <f t="shared" si="75"/>
        <v/>
      </c>
      <c r="E820" s="53" t="str">
        <f t="shared" si="76"/>
        <v/>
      </c>
      <c r="F820" s="53" t="str">
        <f t="shared" si="77"/>
        <v/>
      </c>
      <c r="G820" s="50"/>
      <c r="H820" s="53">
        <f t="shared" si="72"/>
        <v>0</v>
      </c>
    </row>
    <row r="821" spans="2:8" ht="12.75" hidden="1" customHeight="1">
      <c r="B821" s="46" t="str">
        <f t="shared" si="73"/>
        <v/>
      </c>
      <c r="C821" s="47" t="str">
        <f t="shared" si="74"/>
        <v/>
      </c>
      <c r="D821" s="52" t="str">
        <f t="shared" si="75"/>
        <v/>
      </c>
      <c r="E821" s="53" t="str">
        <f t="shared" si="76"/>
        <v/>
      </c>
      <c r="F821" s="53" t="str">
        <f t="shared" si="77"/>
        <v/>
      </c>
      <c r="G821" s="50"/>
      <c r="H821" s="53">
        <f t="shared" si="72"/>
        <v>0</v>
      </c>
    </row>
    <row r="822" spans="2:8" ht="12.75" hidden="1" customHeight="1">
      <c r="B822" s="46" t="str">
        <f t="shared" si="73"/>
        <v/>
      </c>
      <c r="C822" s="47" t="str">
        <f t="shared" si="74"/>
        <v/>
      </c>
      <c r="D822" s="52" t="str">
        <f t="shared" si="75"/>
        <v/>
      </c>
      <c r="E822" s="53" t="str">
        <f t="shared" si="76"/>
        <v/>
      </c>
      <c r="F822" s="53" t="str">
        <f t="shared" si="77"/>
        <v/>
      </c>
      <c r="G822" s="50"/>
      <c r="H822" s="53">
        <f t="shared" si="72"/>
        <v>0</v>
      </c>
    </row>
    <row r="823" spans="2:8" ht="12.75" hidden="1" customHeight="1">
      <c r="B823" s="46" t="str">
        <f t="shared" si="73"/>
        <v/>
      </c>
      <c r="C823" s="47" t="str">
        <f t="shared" si="74"/>
        <v/>
      </c>
      <c r="D823" s="52" t="str">
        <f t="shared" si="75"/>
        <v/>
      </c>
      <c r="E823" s="53" t="str">
        <f t="shared" si="76"/>
        <v/>
      </c>
      <c r="F823" s="53" t="str">
        <f t="shared" si="77"/>
        <v/>
      </c>
      <c r="G823" s="50"/>
      <c r="H823" s="53">
        <f t="shared" si="72"/>
        <v>0</v>
      </c>
    </row>
    <row r="824" spans="2:8" ht="12.75" hidden="1" customHeight="1">
      <c r="B824" s="46" t="str">
        <f t="shared" si="73"/>
        <v/>
      </c>
      <c r="C824" s="47" t="str">
        <f t="shared" si="74"/>
        <v/>
      </c>
      <c r="D824" s="52" t="str">
        <f t="shared" si="75"/>
        <v/>
      </c>
      <c r="E824" s="53" t="str">
        <f t="shared" si="76"/>
        <v/>
      </c>
      <c r="F824" s="53" t="str">
        <f t="shared" si="77"/>
        <v/>
      </c>
      <c r="G824" s="50"/>
      <c r="H824" s="53">
        <f t="shared" si="72"/>
        <v>0</v>
      </c>
    </row>
    <row r="825" spans="2:8" ht="12.75" hidden="1" customHeight="1">
      <c r="B825" s="46" t="str">
        <f t="shared" si="73"/>
        <v/>
      </c>
      <c r="C825" s="47" t="str">
        <f t="shared" si="74"/>
        <v/>
      </c>
      <c r="D825" s="52" t="str">
        <f t="shared" si="75"/>
        <v/>
      </c>
      <c r="E825" s="53" t="str">
        <f t="shared" si="76"/>
        <v/>
      </c>
      <c r="F825" s="53" t="str">
        <f t="shared" si="77"/>
        <v/>
      </c>
      <c r="G825" s="50"/>
      <c r="H825" s="53">
        <f t="shared" si="72"/>
        <v>0</v>
      </c>
    </row>
    <row r="826" spans="2:8" ht="12.75" hidden="1" customHeight="1">
      <c r="B826" s="46" t="str">
        <f t="shared" si="73"/>
        <v/>
      </c>
      <c r="C826" s="47" t="str">
        <f t="shared" si="74"/>
        <v/>
      </c>
      <c r="D826" s="52" t="str">
        <f t="shared" si="75"/>
        <v/>
      </c>
      <c r="E826" s="53" t="str">
        <f t="shared" si="76"/>
        <v/>
      </c>
      <c r="F826" s="53" t="str">
        <f t="shared" si="77"/>
        <v/>
      </c>
      <c r="G826" s="50"/>
      <c r="H826" s="53">
        <f t="shared" si="72"/>
        <v>0</v>
      </c>
    </row>
    <row r="827" spans="2:8" ht="12.75" hidden="1" customHeight="1">
      <c r="B827" s="46" t="str">
        <f t="shared" si="73"/>
        <v/>
      </c>
      <c r="C827" s="47" t="str">
        <f t="shared" si="74"/>
        <v/>
      </c>
      <c r="D827" s="52" t="str">
        <f t="shared" si="75"/>
        <v/>
      </c>
      <c r="E827" s="53" t="str">
        <f t="shared" si="76"/>
        <v/>
      </c>
      <c r="F827" s="53" t="str">
        <f t="shared" si="77"/>
        <v/>
      </c>
      <c r="G827" s="50"/>
      <c r="H827" s="53">
        <f t="shared" si="72"/>
        <v>0</v>
      </c>
    </row>
    <row r="828" spans="2:8" ht="12.75" hidden="1" customHeight="1">
      <c r="B828" s="46" t="str">
        <f t="shared" si="73"/>
        <v/>
      </c>
      <c r="C828" s="47" t="str">
        <f t="shared" si="74"/>
        <v/>
      </c>
      <c r="D828" s="52" t="str">
        <f t="shared" si="75"/>
        <v/>
      </c>
      <c r="E828" s="53" t="str">
        <f t="shared" si="76"/>
        <v/>
      </c>
      <c r="F828" s="53" t="str">
        <f t="shared" si="77"/>
        <v/>
      </c>
      <c r="G828" s="50"/>
      <c r="H828" s="53">
        <f t="shared" si="72"/>
        <v>0</v>
      </c>
    </row>
    <row r="829" spans="2:8" ht="12.75" hidden="1" customHeight="1">
      <c r="B829" s="46" t="str">
        <f t="shared" si="73"/>
        <v/>
      </c>
      <c r="C829" s="47" t="str">
        <f t="shared" si="74"/>
        <v/>
      </c>
      <c r="D829" s="52" t="str">
        <f t="shared" si="75"/>
        <v/>
      </c>
      <c r="E829" s="53" t="str">
        <f t="shared" si="76"/>
        <v/>
      </c>
      <c r="F829" s="53" t="str">
        <f t="shared" si="77"/>
        <v/>
      </c>
      <c r="G829" s="50"/>
      <c r="H829" s="53">
        <f t="shared" si="72"/>
        <v>0</v>
      </c>
    </row>
    <row r="830" spans="2:8" ht="12.75" hidden="1" customHeight="1">
      <c r="B830" s="46" t="str">
        <f t="shared" si="73"/>
        <v/>
      </c>
      <c r="C830" s="47" t="str">
        <f t="shared" si="74"/>
        <v/>
      </c>
      <c r="D830" s="52" t="str">
        <f t="shared" si="75"/>
        <v/>
      </c>
      <c r="E830" s="53" t="str">
        <f t="shared" si="76"/>
        <v/>
      </c>
      <c r="F830" s="53" t="str">
        <f t="shared" si="77"/>
        <v/>
      </c>
      <c r="G830" s="50"/>
      <c r="H830" s="53">
        <f t="shared" si="72"/>
        <v>0</v>
      </c>
    </row>
    <row r="831" spans="2:8" ht="12.75" hidden="1" customHeight="1">
      <c r="B831" s="46" t="str">
        <f t="shared" si="73"/>
        <v/>
      </c>
      <c r="C831" s="47" t="str">
        <f t="shared" si="74"/>
        <v/>
      </c>
      <c r="D831" s="52" t="str">
        <f t="shared" si="75"/>
        <v/>
      </c>
      <c r="E831" s="53" t="str">
        <f t="shared" si="76"/>
        <v/>
      </c>
      <c r="F831" s="53" t="str">
        <f t="shared" si="77"/>
        <v/>
      </c>
      <c r="G831" s="50"/>
      <c r="H831" s="53">
        <f t="shared" si="72"/>
        <v>0</v>
      </c>
    </row>
    <row r="832" spans="2:8" ht="12.75" hidden="1" customHeight="1">
      <c r="B832" s="46" t="str">
        <f t="shared" si="73"/>
        <v/>
      </c>
      <c r="C832" s="47" t="str">
        <f t="shared" si="74"/>
        <v/>
      </c>
      <c r="D832" s="52" t="str">
        <f t="shared" si="75"/>
        <v/>
      </c>
      <c r="E832" s="53" t="str">
        <f t="shared" si="76"/>
        <v/>
      </c>
      <c r="F832" s="53" t="str">
        <f t="shared" si="77"/>
        <v/>
      </c>
      <c r="G832" s="50"/>
      <c r="H832" s="53">
        <f t="shared" si="72"/>
        <v>0</v>
      </c>
    </row>
    <row r="833" spans="2:8" ht="12.75" hidden="1" customHeight="1">
      <c r="B833" s="46" t="str">
        <f t="shared" si="73"/>
        <v/>
      </c>
      <c r="C833" s="47" t="str">
        <f t="shared" si="74"/>
        <v/>
      </c>
      <c r="D833" s="52" t="str">
        <f t="shared" si="75"/>
        <v/>
      </c>
      <c r="E833" s="53" t="str">
        <f t="shared" si="76"/>
        <v/>
      </c>
      <c r="F833" s="53" t="str">
        <f t="shared" si="77"/>
        <v/>
      </c>
      <c r="G833" s="50"/>
      <c r="H833" s="53">
        <f t="shared" si="72"/>
        <v>0</v>
      </c>
    </row>
    <row r="834" spans="2:8" ht="12.75" hidden="1" customHeight="1">
      <c r="B834" s="46" t="str">
        <f t="shared" si="73"/>
        <v/>
      </c>
      <c r="C834" s="47" t="str">
        <f t="shared" si="74"/>
        <v/>
      </c>
      <c r="D834" s="52" t="str">
        <f t="shared" si="75"/>
        <v/>
      </c>
      <c r="E834" s="53" t="str">
        <f t="shared" si="76"/>
        <v/>
      </c>
      <c r="F834" s="53" t="str">
        <f t="shared" si="77"/>
        <v/>
      </c>
      <c r="G834" s="50"/>
      <c r="H834" s="53">
        <f t="shared" si="72"/>
        <v>0</v>
      </c>
    </row>
    <row r="835" spans="2:8" ht="12.75" hidden="1" customHeight="1">
      <c r="B835" s="46" t="str">
        <f t="shared" si="73"/>
        <v/>
      </c>
      <c r="C835" s="47" t="str">
        <f t="shared" si="74"/>
        <v/>
      </c>
      <c r="D835" s="52" t="str">
        <f t="shared" si="75"/>
        <v/>
      </c>
      <c r="E835" s="53" t="str">
        <f t="shared" si="76"/>
        <v/>
      </c>
      <c r="F835" s="53" t="str">
        <f t="shared" si="77"/>
        <v/>
      </c>
      <c r="G835" s="50"/>
      <c r="H835" s="53">
        <f t="shared" si="72"/>
        <v>0</v>
      </c>
    </row>
    <row r="836" spans="2:8" ht="12.75" hidden="1" customHeight="1">
      <c r="B836" s="46" t="str">
        <f t="shared" si="73"/>
        <v/>
      </c>
      <c r="C836" s="47" t="str">
        <f t="shared" si="74"/>
        <v/>
      </c>
      <c r="D836" s="52" t="str">
        <f t="shared" si="75"/>
        <v/>
      </c>
      <c r="E836" s="53" t="str">
        <f t="shared" si="76"/>
        <v/>
      </c>
      <c r="F836" s="53" t="str">
        <f t="shared" si="77"/>
        <v/>
      </c>
      <c r="G836" s="50"/>
      <c r="H836" s="53">
        <f t="shared" si="72"/>
        <v>0</v>
      </c>
    </row>
    <row r="837" spans="2:8" ht="12.75" hidden="1" customHeight="1">
      <c r="B837" s="46" t="str">
        <f t="shared" si="73"/>
        <v/>
      </c>
      <c r="C837" s="47" t="str">
        <f t="shared" si="74"/>
        <v/>
      </c>
      <c r="D837" s="52" t="str">
        <f t="shared" si="75"/>
        <v/>
      </c>
      <c r="E837" s="53" t="str">
        <f t="shared" si="76"/>
        <v/>
      </c>
      <c r="F837" s="53" t="str">
        <f t="shared" si="77"/>
        <v/>
      </c>
      <c r="G837" s="50"/>
      <c r="H837" s="53">
        <f t="shared" si="72"/>
        <v>0</v>
      </c>
    </row>
    <row r="838" spans="2:8" ht="12.75" hidden="1" customHeight="1">
      <c r="B838" s="46" t="str">
        <f t="shared" si="73"/>
        <v/>
      </c>
      <c r="C838" s="47" t="str">
        <f t="shared" si="74"/>
        <v/>
      </c>
      <c r="D838" s="52" t="str">
        <f t="shared" si="75"/>
        <v/>
      </c>
      <c r="E838" s="53" t="str">
        <f t="shared" si="76"/>
        <v/>
      </c>
      <c r="F838" s="53" t="str">
        <f t="shared" si="77"/>
        <v/>
      </c>
      <c r="G838" s="50"/>
      <c r="H838" s="53">
        <f t="shared" si="72"/>
        <v>0</v>
      </c>
    </row>
    <row r="839" spans="2:8" ht="12.75" hidden="1" customHeight="1">
      <c r="B839" s="46" t="str">
        <f t="shared" si="73"/>
        <v/>
      </c>
      <c r="C839" s="47" t="str">
        <f t="shared" si="74"/>
        <v/>
      </c>
      <c r="D839" s="52" t="str">
        <f t="shared" si="75"/>
        <v/>
      </c>
      <c r="E839" s="53" t="str">
        <f t="shared" si="76"/>
        <v/>
      </c>
      <c r="F839" s="53" t="str">
        <f t="shared" si="77"/>
        <v/>
      </c>
      <c r="G839" s="50"/>
      <c r="H839" s="53">
        <f t="shared" si="72"/>
        <v>0</v>
      </c>
    </row>
    <row r="840" spans="2:8" ht="12.75" hidden="1" customHeight="1">
      <c r="B840" s="46" t="str">
        <f t="shared" si="73"/>
        <v/>
      </c>
      <c r="C840" s="47" t="str">
        <f t="shared" si="74"/>
        <v/>
      </c>
      <c r="D840" s="52" t="str">
        <f t="shared" si="75"/>
        <v/>
      </c>
      <c r="E840" s="53" t="str">
        <f t="shared" si="76"/>
        <v/>
      </c>
      <c r="F840" s="53" t="str">
        <f t="shared" si="77"/>
        <v/>
      </c>
      <c r="G840" s="50"/>
      <c r="H840" s="53">
        <f t="shared" si="72"/>
        <v>0</v>
      </c>
    </row>
    <row r="841" spans="2:8" ht="12.75" hidden="1" customHeight="1">
      <c r="B841" s="46" t="str">
        <f t="shared" si="73"/>
        <v/>
      </c>
      <c r="C841" s="47" t="str">
        <f t="shared" si="74"/>
        <v/>
      </c>
      <c r="D841" s="52" t="str">
        <f t="shared" si="75"/>
        <v/>
      </c>
      <c r="E841" s="53" t="str">
        <f t="shared" si="76"/>
        <v/>
      </c>
      <c r="F841" s="53" t="str">
        <f t="shared" si="77"/>
        <v/>
      </c>
      <c r="G841" s="50"/>
      <c r="H841" s="53">
        <f t="shared" si="72"/>
        <v>0</v>
      </c>
    </row>
    <row r="842" spans="2:8" ht="12.75" hidden="1" customHeight="1">
      <c r="B842" s="46" t="str">
        <f t="shared" si="73"/>
        <v/>
      </c>
      <c r="C842" s="47" t="str">
        <f t="shared" si="74"/>
        <v/>
      </c>
      <c r="D842" s="52" t="str">
        <f t="shared" si="75"/>
        <v/>
      </c>
      <c r="E842" s="53" t="str">
        <f t="shared" si="76"/>
        <v/>
      </c>
      <c r="F842" s="53" t="str">
        <f t="shared" si="77"/>
        <v/>
      </c>
      <c r="G842" s="50"/>
      <c r="H842" s="53">
        <f t="shared" si="72"/>
        <v>0</v>
      </c>
    </row>
    <row r="843" spans="2:8" ht="12.75" hidden="1" customHeight="1">
      <c r="B843" s="46" t="str">
        <f t="shared" si="73"/>
        <v/>
      </c>
      <c r="C843" s="47" t="str">
        <f t="shared" si="74"/>
        <v/>
      </c>
      <c r="D843" s="52" t="str">
        <f t="shared" si="75"/>
        <v/>
      </c>
      <c r="E843" s="53" t="str">
        <f t="shared" si="76"/>
        <v/>
      </c>
      <c r="F843" s="53" t="str">
        <f t="shared" si="77"/>
        <v/>
      </c>
      <c r="G843" s="50"/>
      <c r="H843" s="53">
        <f t="shared" si="72"/>
        <v>0</v>
      </c>
    </row>
    <row r="844" spans="2:8" ht="12.75" hidden="1" customHeight="1">
      <c r="B844" s="46" t="str">
        <f t="shared" si="73"/>
        <v/>
      </c>
      <c r="C844" s="47" t="str">
        <f t="shared" si="74"/>
        <v/>
      </c>
      <c r="D844" s="52" t="str">
        <f t="shared" si="75"/>
        <v/>
      </c>
      <c r="E844" s="53" t="str">
        <f t="shared" si="76"/>
        <v/>
      </c>
      <c r="F844" s="53" t="str">
        <f t="shared" si="77"/>
        <v/>
      </c>
      <c r="G844" s="50"/>
      <c r="H844" s="53">
        <f t="shared" si="72"/>
        <v>0</v>
      </c>
    </row>
    <row r="845" spans="2:8" ht="12.75" hidden="1" customHeight="1">
      <c r="B845" s="46" t="str">
        <f t="shared" si="73"/>
        <v/>
      </c>
      <c r="C845" s="47" t="str">
        <f t="shared" si="74"/>
        <v/>
      </c>
      <c r="D845" s="52" t="str">
        <f t="shared" si="75"/>
        <v/>
      </c>
      <c r="E845" s="53" t="str">
        <f t="shared" si="76"/>
        <v/>
      </c>
      <c r="F845" s="53" t="str">
        <f t="shared" si="77"/>
        <v/>
      </c>
      <c r="G845" s="50"/>
      <c r="H845" s="53">
        <f t="shared" si="72"/>
        <v>0</v>
      </c>
    </row>
    <row r="846" spans="2:8" ht="12.75" hidden="1" customHeight="1">
      <c r="B846" s="46" t="str">
        <f t="shared" si="73"/>
        <v/>
      </c>
      <c r="C846" s="47" t="str">
        <f t="shared" si="74"/>
        <v/>
      </c>
      <c r="D846" s="52" t="str">
        <f t="shared" si="75"/>
        <v/>
      </c>
      <c r="E846" s="53" t="str">
        <f t="shared" si="76"/>
        <v/>
      </c>
      <c r="F846" s="53" t="str">
        <f t="shared" si="77"/>
        <v/>
      </c>
      <c r="G846" s="50"/>
      <c r="H846" s="53">
        <f t="shared" si="72"/>
        <v>0</v>
      </c>
    </row>
    <row r="847" spans="2:8" ht="12.75" hidden="1" customHeight="1">
      <c r="B847" s="46" t="str">
        <f t="shared" si="73"/>
        <v/>
      </c>
      <c r="C847" s="47" t="str">
        <f t="shared" si="74"/>
        <v/>
      </c>
      <c r="D847" s="52" t="str">
        <f t="shared" si="75"/>
        <v/>
      </c>
      <c r="E847" s="53" t="str">
        <f t="shared" si="76"/>
        <v/>
      </c>
      <c r="F847" s="53" t="str">
        <f t="shared" si="77"/>
        <v/>
      </c>
      <c r="G847" s="50"/>
      <c r="H847" s="53">
        <f t="shared" si="72"/>
        <v>0</v>
      </c>
    </row>
    <row r="848" spans="2:8" ht="12.75" hidden="1" customHeight="1">
      <c r="B848" s="46" t="str">
        <f t="shared" si="73"/>
        <v/>
      </c>
      <c r="C848" s="47" t="str">
        <f t="shared" si="74"/>
        <v/>
      </c>
      <c r="D848" s="52" t="str">
        <f t="shared" si="75"/>
        <v/>
      </c>
      <c r="E848" s="53" t="str">
        <f t="shared" si="76"/>
        <v/>
      </c>
      <c r="F848" s="53" t="str">
        <f t="shared" si="77"/>
        <v/>
      </c>
      <c r="G848" s="50"/>
      <c r="H848" s="53">
        <f t="shared" si="72"/>
        <v>0</v>
      </c>
    </row>
    <row r="849" spans="2:8" ht="12.75" hidden="1" customHeight="1">
      <c r="B849" s="46" t="str">
        <f t="shared" si="73"/>
        <v/>
      </c>
      <c r="C849" s="47" t="str">
        <f t="shared" si="74"/>
        <v/>
      </c>
      <c r="D849" s="52" t="str">
        <f t="shared" si="75"/>
        <v/>
      </c>
      <c r="E849" s="53" t="str">
        <f t="shared" si="76"/>
        <v/>
      </c>
      <c r="F849" s="53" t="str">
        <f t="shared" si="77"/>
        <v/>
      </c>
      <c r="G849" s="50"/>
      <c r="H849" s="53">
        <f t="shared" si="72"/>
        <v>0</v>
      </c>
    </row>
    <row r="850" spans="2:8" ht="12.75" hidden="1" customHeight="1">
      <c r="B850" s="46" t="str">
        <f t="shared" si="73"/>
        <v/>
      </c>
      <c r="C850" s="47" t="str">
        <f t="shared" si="74"/>
        <v/>
      </c>
      <c r="D850" s="52" t="str">
        <f t="shared" si="75"/>
        <v/>
      </c>
      <c r="E850" s="53" t="str">
        <f t="shared" si="76"/>
        <v/>
      </c>
      <c r="F850" s="53" t="str">
        <f t="shared" si="77"/>
        <v/>
      </c>
      <c r="G850" s="50"/>
      <c r="H850" s="53">
        <f t="shared" si="72"/>
        <v>0</v>
      </c>
    </row>
    <row r="851" spans="2:8" ht="12.75" hidden="1" customHeight="1">
      <c r="B851" s="46" t="str">
        <f t="shared" si="73"/>
        <v/>
      </c>
      <c r="C851" s="47" t="str">
        <f t="shared" si="74"/>
        <v/>
      </c>
      <c r="D851" s="52" t="str">
        <f t="shared" si="75"/>
        <v/>
      </c>
      <c r="E851" s="53" t="str">
        <f t="shared" si="76"/>
        <v/>
      </c>
      <c r="F851" s="53" t="str">
        <f t="shared" si="77"/>
        <v/>
      </c>
      <c r="G851" s="50"/>
      <c r="H851" s="53">
        <f t="shared" si="72"/>
        <v>0</v>
      </c>
    </row>
    <row r="852" spans="2:8" ht="12.75" hidden="1" customHeight="1">
      <c r="B852" s="46" t="str">
        <f t="shared" si="73"/>
        <v/>
      </c>
      <c r="C852" s="47" t="str">
        <f t="shared" si="74"/>
        <v/>
      </c>
      <c r="D852" s="52" t="str">
        <f t="shared" si="75"/>
        <v/>
      </c>
      <c r="E852" s="53" t="str">
        <f t="shared" si="76"/>
        <v/>
      </c>
      <c r="F852" s="53" t="str">
        <f t="shared" si="77"/>
        <v/>
      </c>
      <c r="G852" s="50"/>
      <c r="H852" s="53">
        <f t="shared" si="72"/>
        <v>0</v>
      </c>
    </row>
    <row r="853" spans="2:8" ht="12.75" hidden="1" customHeight="1">
      <c r="B853" s="46" t="str">
        <f t="shared" si="73"/>
        <v/>
      </c>
      <c r="C853" s="47" t="str">
        <f t="shared" si="74"/>
        <v/>
      </c>
      <c r="D853" s="52" t="str">
        <f t="shared" si="75"/>
        <v/>
      </c>
      <c r="E853" s="53" t="str">
        <f t="shared" si="76"/>
        <v/>
      </c>
      <c r="F853" s="53" t="str">
        <f t="shared" si="77"/>
        <v/>
      </c>
      <c r="G853" s="50"/>
      <c r="H853" s="53">
        <f t="shared" si="72"/>
        <v>0</v>
      </c>
    </row>
    <row r="854" spans="2:8" ht="12.75" hidden="1" customHeight="1">
      <c r="B854" s="46" t="str">
        <f t="shared" si="73"/>
        <v/>
      </c>
      <c r="C854" s="47" t="str">
        <f t="shared" si="74"/>
        <v/>
      </c>
      <c r="D854" s="52" t="str">
        <f t="shared" si="75"/>
        <v/>
      </c>
      <c r="E854" s="53" t="str">
        <f t="shared" si="76"/>
        <v/>
      </c>
      <c r="F854" s="53" t="str">
        <f t="shared" si="77"/>
        <v/>
      </c>
      <c r="G854" s="50"/>
      <c r="H854" s="53">
        <f t="shared" si="72"/>
        <v>0</v>
      </c>
    </row>
    <row r="855" spans="2:8" ht="12.75" hidden="1" customHeight="1">
      <c r="B855" s="46" t="str">
        <f t="shared" si="73"/>
        <v/>
      </c>
      <c r="C855" s="47" t="str">
        <f t="shared" si="74"/>
        <v/>
      </c>
      <c r="D855" s="52" t="str">
        <f t="shared" si="75"/>
        <v/>
      </c>
      <c r="E855" s="53" t="str">
        <f t="shared" si="76"/>
        <v/>
      </c>
      <c r="F855" s="53" t="str">
        <f t="shared" si="77"/>
        <v/>
      </c>
      <c r="G855" s="50"/>
      <c r="H855" s="53">
        <f t="shared" si="72"/>
        <v>0</v>
      </c>
    </row>
    <row r="856" spans="2:8" ht="12.75" hidden="1" customHeight="1">
      <c r="B856" s="46" t="str">
        <f t="shared" si="73"/>
        <v/>
      </c>
      <c r="C856" s="47" t="str">
        <f t="shared" si="74"/>
        <v/>
      </c>
      <c r="D856" s="52" t="str">
        <f t="shared" si="75"/>
        <v/>
      </c>
      <c r="E856" s="53" t="str">
        <f t="shared" si="76"/>
        <v/>
      </c>
      <c r="F856" s="53" t="str">
        <f t="shared" si="77"/>
        <v/>
      </c>
      <c r="G856" s="50"/>
      <c r="H856" s="53">
        <f t="shared" si="72"/>
        <v>0</v>
      </c>
    </row>
    <row r="857" spans="2:8" ht="12.75" hidden="1" customHeight="1">
      <c r="B857" s="46" t="str">
        <f t="shared" si="73"/>
        <v/>
      </c>
      <c r="C857" s="47" t="str">
        <f t="shared" si="74"/>
        <v/>
      </c>
      <c r="D857" s="52" t="str">
        <f t="shared" si="75"/>
        <v/>
      </c>
      <c r="E857" s="53" t="str">
        <f t="shared" si="76"/>
        <v/>
      </c>
      <c r="F857" s="53" t="str">
        <f t="shared" si="77"/>
        <v/>
      </c>
      <c r="G857" s="50"/>
      <c r="H857" s="53">
        <f t="shared" ref="H857:H920" si="78">IF(B857="",0,ROUND(H856-E857-G857,2))</f>
        <v>0</v>
      </c>
    </row>
    <row r="858" spans="2:8" ht="12.75" hidden="1" customHeight="1">
      <c r="B858" s="46" t="str">
        <f t="shared" ref="B858:B921" si="79">IF(B857&lt;$D$16,IF(H857&gt;0,B857+1,""),"")</f>
        <v/>
      </c>
      <c r="C858" s="47" t="str">
        <f t="shared" ref="C858:C921" si="80">IF(B858="","",IF(B858&lt;=$D$16,IF(payments_per_year=26,DATE(YEAR(start_date),MONTH(start_date),DAY(start_date)+14*B858),IF(payments_per_year=52,DATE(YEAR(start_date),MONTH(start_date),DAY(start_date)+7*B858),DATE(YEAR(start_date),MONTH(start_date)+B858*12/$D$11,DAY(start_date)))),""))</f>
        <v/>
      </c>
      <c r="D858" s="52" t="str">
        <f t="shared" ref="D858:D921" si="81">IF(C858="","",IF($D$15+F858&gt;H857,ROUND(H857+F858,2),$D$15))</f>
        <v/>
      </c>
      <c r="E858" s="53" t="str">
        <f t="shared" ref="E858:E921" si="82">IF(C858="","",D858-F858)</f>
        <v/>
      </c>
      <c r="F858" s="53" t="str">
        <f t="shared" ref="F858:F921" si="83">IF(C858="","",ROUND(H857*$D$9/payments_per_year,2))</f>
        <v/>
      </c>
      <c r="G858" s="50"/>
      <c r="H858" s="53">
        <f t="shared" si="78"/>
        <v>0</v>
      </c>
    </row>
    <row r="859" spans="2:8" ht="12.75" hidden="1" customHeight="1">
      <c r="B859" s="46" t="str">
        <f t="shared" si="79"/>
        <v/>
      </c>
      <c r="C859" s="47" t="str">
        <f t="shared" si="80"/>
        <v/>
      </c>
      <c r="D859" s="52" t="str">
        <f t="shared" si="81"/>
        <v/>
      </c>
      <c r="E859" s="53" t="str">
        <f t="shared" si="82"/>
        <v/>
      </c>
      <c r="F859" s="53" t="str">
        <f t="shared" si="83"/>
        <v/>
      </c>
      <c r="G859" s="50"/>
      <c r="H859" s="53">
        <f t="shared" si="78"/>
        <v>0</v>
      </c>
    </row>
    <row r="860" spans="2:8" ht="12.75" hidden="1" customHeight="1">
      <c r="B860" s="46" t="str">
        <f t="shared" si="79"/>
        <v/>
      </c>
      <c r="C860" s="47" t="str">
        <f t="shared" si="80"/>
        <v/>
      </c>
      <c r="D860" s="52" t="str">
        <f t="shared" si="81"/>
        <v/>
      </c>
      <c r="E860" s="53" t="str">
        <f t="shared" si="82"/>
        <v/>
      </c>
      <c r="F860" s="53" t="str">
        <f t="shared" si="83"/>
        <v/>
      </c>
      <c r="G860" s="50"/>
      <c r="H860" s="53">
        <f t="shared" si="78"/>
        <v>0</v>
      </c>
    </row>
    <row r="861" spans="2:8" ht="12.75" hidden="1" customHeight="1">
      <c r="B861" s="46" t="str">
        <f t="shared" si="79"/>
        <v/>
      </c>
      <c r="C861" s="47" t="str">
        <f t="shared" si="80"/>
        <v/>
      </c>
      <c r="D861" s="52" t="str">
        <f t="shared" si="81"/>
        <v/>
      </c>
      <c r="E861" s="53" t="str">
        <f t="shared" si="82"/>
        <v/>
      </c>
      <c r="F861" s="53" t="str">
        <f t="shared" si="83"/>
        <v/>
      </c>
      <c r="G861" s="50"/>
      <c r="H861" s="53">
        <f t="shared" si="78"/>
        <v>0</v>
      </c>
    </row>
    <row r="862" spans="2:8" ht="12.75" hidden="1" customHeight="1">
      <c r="B862" s="46" t="str">
        <f t="shared" si="79"/>
        <v/>
      </c>
      <c r="C862" s="47" t="str">
        <f t="shared" si="80"/>
        <v/>
      </c>
      <c r="D862" s="52" t="str">
        <f t="shared" si="81"/>
        <v/>
      </c>
      <c r="E862" s="53" t="str">
        <f t="shared" si="82"/>
        <v/>
      </c>
      <c r="F862" s="53" t="str">
        <f t="shared" si="83"/>
        <v/>
      </c>
      <c r="G862" s="50"/>
      <c r="H862" s="53">
        <f t="shared" si="78"/>
        <v>0</v>
      </c>
    </row>
    <row r="863" spans="2:8" ht="12.75" hidden="1" customHeight="1">
      <c r="B863" s="46" t="str">
        <f t="shared" si="79"/>
        <v/>
      </c>
      <c r="C863" s="47" t="str">
        <f t="shared" si="80"/>
        <v/>
      </c>
      <c r="D863" s="52" t="str">
        <f t="shared" si="81"/>
        <v/>
      </c>
      <c r="E863" s="53" t="str">
        <f t="shared" si="82"/>
        <v/>
      </c>
      <c r="F863" s="53" t="str">
        <f t="shared" si="83"/>
        <v/>
      </c>
      <c r="G863" s="50"/>
      <c r="H863" s="53">
        <f t="shared" si="78"/>
        <v>0</v>
      </c>
    </row>
    <row r="864" spans="2:8" ht="12.75" hidden="1" customHeight="1">
      <c r="B864" s="46" t="str">
        <f t="shared" si="79"/>
        <v/>
      </c>
      <c r="C864" s="47" t="str">
        <f t="shared" si="80"/>
        <v/>
      </c>
      <c r="D864" s="52" t="str">
        <f t="shared" si="81"/>
        <v/>
      </c>
      <c r="E864" s="53" t="str">
        <f t="shared" si="82"/>
        <v/>
      </c>
      <c r="F864" s="53" t="str">
        <f t="shared" si="83"/>
        <v/>
      </c>
      <c r="G864" s="50"/>
      <c r="H864" s="53">
        <f t="shared" si="78"/>
        <v>0</v>
      </c>
    </row>
    <row r="865" spans="2:8" ht="12.75" hidden="1" customHeight="1">
      <c r="B865" s="46" t="str">
        <f t="shared" si="79"/>
        <v/>
      </c>
      <c r="C865" s="47" t="str">
        <f t="shared" si="80"/>
        <v/>
      </c>
      <c r="D865" s="52" t="str">
        <f t="shared" si="81"/>
        <v/>
      </c>
      <c r="E865" s="53" t="str">
        <f t="shared" si="82"/>
        <v/>
      </c>
      <c r="F865" s="53" t="str">
        <f t="shared" si="83"/>
        <v/>
      </c>
      <c r="G865" s="50"/>
      <c r="H865" s="53">
        <f t="shared" si="78"/>
        <v>0</v>
      </c>
    </row>
    <row r="866" spans="2:8" ht="12.75" hidden="1" customHeight="1">
      <c r="B866" s="46" t="str">
        <f t="shared" si="79"/>
        <v/>
      </c>
      <c r="C866" s="47" t="str">
        <f t="shared" si="80"/>
        <v/>
      </c>
      <c r="D866" s="52" t="str">
        <f t="shared" si="81"/>
        <v/>
      </c>
      <c r="E866" s="53" t="str">
        <f t="shared" si="82"/>
        <v/>
      </c>
      <c r="F866" s="53" t="str">
        <f t="shared" si="83"/>
        <v/>
      </c>
      <c r="G866" s="50"/>
      <c r="H866" s="53">
        <f t="shared" si="78"/>
        <v>0</v>
      </c>
    </row>
    <row r="867" spans="2:8" ht="12.75" hidden="1" customHeight="1">
      <c r="B867" s="46" t="str">
        <f t="shared" si="79"/>
        <v/>
      </c>
      <c r="C867" s="47" t="str">
        <f t="shared" si="80"/>
        <v/>
      </c>
      <c r="D867" s="52" t="str">
        <f t="shared" si="81"/>
        <v/>
      </c>
      <c r="E867" s="53" t="str">
        <f t="shared" si="82"/>
        <v/>
      </c>
      <c r="F867" s="53" t="str">
        <f t="shared" si="83"/>
        <v/>
      </c>
      <c r="G867" s="50"/>
      <c r="H867" s="53">
        <f t="shared" si="78"/>
        <v>0</v>
      </c>
    </row>
    <row r="868" spans="2:8" ht="12.75" hidden="1" customHeight="1">
      <c r="B868" s="46" t="str">
        <f t="shared" si="79"/>
        <v/>
      </c>
      <c r="C868" s="47" t="str">
        <f t="shared" si="80"/>
        <v/>
      </c>
      <c r="D868" s="52" t="str">
        <f t="shared" si="81"/>
        <v/>
      </c>
      <c r="E868" s="53" t="str">
        <f t="shared" si="82"/>
        <v/>
      </c>
      <c r="F868" s="53" t="str">
        <f t="shared" si="83"/>
        <v/>
      </c>
      <c r="G868" s="50"/>
      <c r="H868" s="53">
        <f t="shared" si="78"/>
        <v>0</v>
      </c>
    </row>
    <row r="869" spans="2:8" ht="12.75" hidden="1" customHeight="1">
      <c r="B869" s="46" t="str">
        <f t="shared" si="79"/>
        <v/>
      </c>
      <c r="C869" s="47" t="str">
        <f t="shared" si="80"/>
        <v/>
      </c>
      <c r="D869" s="52" t="str">
        <f t="shared" si="81"/>
        <v/>
      </c>
      <c r="E869" s="53" t="str">
        <f t="shared" si="82"/>
        <v/>
      </c>
      <c r="F869" s="53" t="str">
        <f t="shared" si="83"/>
        <v/>
      </c>
      <c r="G869" s="50"/>
      <c r="H869" s="53">
        <f t="shared" si="78"/>
        <v>0</v>
      </c>
    </row>
    <row r="870" spans="2:8" ht="12.75" hidden="1" customHeight="1">
      <c r="B870" s="46" t="str">
        <f t="shared" si="79"/>
        <v/>
      </c>
      <c r="C870" s="47" t="str">
        <f t="shared" si="80"/>
        <v/>
      </c>
      <c r="D870" s="52" t="str">
        <f t="shared" si="81"/>
        <v/>
      </c>
      <c r="E870" s="53" t="str">
        <f t="shared" si="82"/>
        <v/>
      </c>
      <c r="F870" s="53" t="str">
        <f t="shared" si="83"/>
        <v/>
      </c>
      <c r="G870" s="50"/>
      <c r="H870" s="53">
        <f t="shared" si="78"/>
        <v>0</v>
      </c>
    </row>
    <row r="871" spans="2:8" ht="12.75" hidden="1" customHeight="1">
      <c r="B871" s="46" t="str">
        <f t="shared" si="79"/>
        <v/>
      </c>
      <c r="C871" s="47" t="str">
        <f t="shared" si="80"/>
        <v/>
      </c>
      <c r="D871" s="52" t="str">
        <f t="shared" si="81"/>
        <v/>
      </c>
      <c r="E871" s="53" t="str">
        <f t="shared" si="82"/>
        <v/>
      </c>
      <c r="F871" s="53" t="str">
        <f t="shared" si="83"/>
        <v/>
      </c>
      <c r="G871" s="50"/>
      <c r="H871" s="53">
        <f t="shared" si="78"/>
        <v>0</v>
      </c>
    </row>
    <row r="872" spans="2:8" ht="12.75" hidden="1" customHeight="1">
      <c r="B872" s="46" t="str">
        <f t="shared" si="79"/>
        <v/>
      </c>
      <c r="C872" s="47" t="str">
        <f t="shared" si="80"/>
        <v/>
      </c>
      <c r="D872" s="52" t="str">
        <f t="shared" si="81"/>
        <v/>
      </c>
      <c r="E872" s="53" t="str">
        <f t="shared" si="82"/>
        <v/>
      </c>
      <c r="F872" s="53" t="str">
        <f t="shared" si="83"/>
        <v/>
      </c>
      <c r="G872" s="50"/>
      <c r="H872" s="53">
        <f t="shared" si="78"/>
        <v>0</v>
      </c>
    </row>
    <row r="873" spans="2:8" ht="12.75" hidden="1" customHeight="1">
      <c r="B873" s="46" t="str">
        <f t="shared" si="79"/>
        <v/>
      </c>
      <c r="C873" s="47" t="str">
        <f t="shared" si="80"/>
        <v/>
      </c>
      <c r="D873" s="52" t="str">
        <f t="shared" si="81"/>
        <v/>
      </c>
      <c r="E873" s="53" t="str">
        <f t="shared" si="82"/>
        <v/>
      </c>
      <c r="F873" s="53" t="str">
        <f t="shared" si="83"/>
        <v/>
      </c>
      <c r="G873" s="50"/>
      <c r="H873" s="53">
        <f t="shared" si="78"/>
        <v>0</v>
      </c>
    </row>
    <row r="874" spans="2:8" ht="12.75" hidden="1" customHeight="1">
      <c r="B874" s="46" t="str">
        <f t="shared" si="79"/>
        <v/>
      </c>
      <c r="C874" s="47" t="str">
        <f t="shared" si="80"/>
        <v/>
      </c>
      <c r="D874" s="52" t="str">
        <f t="shared" si="81"/>
        <v/>
      </c>
      <c r="E874" s="53" t="str">
        <f t="shared" si="82"/>
        <v/>
      </c>
      <c r="F874" s="53" t="str">
        <f t="shared" si="83"/>
        <v/>
      </c>
      <c r="G874" s="50"/>
      <c r="H874" s="53">
        <f t="shared" si="78"/>
        <v>0</v>
      </c>
    </row>
    <row r="875" spans="2:8" ht="12.75" hidden="1" customHeight="1">
      <c r="B875" s="46" t="str">
        <f t="shared" si="79"/>
        <v/>
      </c>
      <c r="C875" s="47" t="str">
        <f t="shared" si="80"/>
        <v/>
      </c>
      <c r="D875" s="52" t="str">
        <f t="shared" si="81"/>
        <v/>
      </c>
      <c r="E875" s="53" t="str">
        <f t="shared" si="82"/>
        <v/>
      </c>
      <c r="F875" s="53" t="str">
        <f t="shared" si="83"/>
        <v/>
      </c>
      <c r="G875" s="50"/>
      <c r="H875" s="53">
        <f t="shared" si="78"/>
        <v>0</v>
      </c>
    </row>
    <row r="876" spans="2:8" ht="12.75" hidden="1" customHeight="1">
      <c r="B876" s="46" t="str">
        <f t="shared" si="79"/>
        <v/>
      </c>
      <c r="C876" s="47" t="str">
        <f t="shared" si="80"/>
        <v/>
      </c>
      <c r="D876" s="52" t="str">
        <f t="shared" si="81"/>
        <v/>
      </c>
      <c r="E876" s="53" t="str">
        <f t="shared" si="82"/>
        <v/>
      </c>
      <c r="F876" s="53" t="str">
        <f t="shared" si="83"/>
        <v/>
      </c>
      <c r="G876" s="50"/>
      <c r="H876" s="53">
        <f t="shared" si="78"/>
        <v>0</v>
      </c>
    </row>
    <row r="877" spans="2:8" ht="12.75" hidden="1" customHeight="1">
      <c r="B877" s="46" t="str">
        <f t="shared" si="79"/>
        <v/>
      </c>
      <c r="C877" s="47" t="str">
        <f t="shared" si="80"/>
        <v/>
      </c>
      <c r="D877" s="52" t="str">
        <f t="shared" si="81"/>
        <v/>
      </c>
      <c r="E877" s="53" t="str">
        <f t="shared" si="82"/>
        <v/>
      </c>
      <c r="F877" s="53" t="str">
        <f t="shared" si="83"/>
        <v/>
      </c>
      <c r="G877" s="50"/>
      <c r="H877" s="53">
        <f t="shared" si="78"/>
        <v>0</v>
      </c>
    </row>
    <row r="878" spans="2:8" ht="12.75" hidden="1" customHeight="1">
      <c r="B878" s="46" t="str">
        <f t="shared" si="79"/>
        <v/>
      </c>
      <c r="C878" s="47" t="str">
        <f t="shared" si="80"/>
        <v/>
      </c>
      <c r="D878" s="52" t="str">
        <f t="shared" si="81"/>
        <v/>
      </c>
      <c r="E878" s="53" t="str">
        <f t="shared" si="82"/>
        <v/>
      </c>
      <c r="F878" s="53" t="str">
        <f t="shared" si="83"/>
        <v/>
      </c>
      <c r="G878" s="50"/>
      <c r="H878" s="53">
        <f t="shared" si="78"/>
        <v>0</v>
      </c>
    </row>
    <row r="879" spans="2:8" ht="12.75" hidden="1" customHeight="1">
      <c r="B879" s="46" t="str">
        <f t="shared" si="79"/>
        <v/>
      </c>
      <c r="C879" s="47" t="str">
        <f t="shared" si="80"/>
        <v/>
      </c>
      <c r="D879" s="52" t="str">
        <f t="shared" si="81"/>
        <v/>
      </c>
      <c r="E879" s="53" t="str">
        <f t="shared" si="82"/>
        <v/>
      </c>
      <c r="F879" s="53" t="str">
        <f t="shared" si="83"/>
        <v/>
      </c>
      <c r="G879" s="50"/>
      <c r="H879" s="53">
        <f t="shared" si="78"/>
        <v>0</v>
      </c>
    </row>
    <row r="880" spans="2:8" ht="12.75" hidden="1" customHeight="1">
      <c r="B880" s="46" t="str">
        <f t="shared" si="79"/>
        <v/>
      </c>
      <c r="C880" s="47" t="str">
        <f t="shared" si="80"/>
        <v/>
      </c>
      <c r="D880" s="52" t="str">
        <f t="shared" si="81"/>
        <v/>
      </c>
      <c r="E880" s="53" t="str">
        <f t="shared" si="82"/>
        <v/>
      </c>
      <c r="F880" s="53" t="str">
        <f t="shared" si="83"/>
        <v/>
      </c>
      <c r="G880" s="50"/>
      <c r="H880" s="53">
        <f t="shared" si="78"/>
        <v>0</v>
      </c>
    </row>
    <row r="881" spans="2:8" ht="12.75" hidden="1" customHeight="1">
      <c r="B881" s="46" t="str">
        <f t="shared" si="79"/>
        <v/>
      </c>
      <c r="C881" s="47" t="str">
        <f t="shared" si="80"/>
        <v/>
      </c>
      <c r="D881" s="52" t="str">
        <f t="shared" si="81"/>
        <v/>
      </c>
      <c r="E881" s="53" t="str">
        <f t="shared" si="82"/>
        <v/>
      </c>
      <c r="F881" s="53" t="str">
        <f t="shared" si="83"/>
        <v/>
      </c>
      <c r="G881" s="50"/>
      <c r="H881" s="53">
        <f t="shared" si="78"/>
        <v>0</v>
      </c>
    </row>
    <row r="882" spans="2:8" ht="12.75" hidden="1" customHeight="1">
      <c r="B882" s="46" t="str">
        <f t="shared" si="79"/>
        <v/>
      </c>
      <c r="C882" s="47" t="str">
        <f t="shared" si="80"/>
        <v/>
      </c>
      <c r="D882" s="52" t="str">
        <f t="shared" si="81"/>
        <v/>
      </c>
      <c r="E882" s="53" t="str">
        <f t="shared" si="82"/>
        <v/>
      </c>
      <c r="F882" s="53" t="str">
        <f t="shared" si="83"/>
        <v/>
      </c>
      <c r="G882" s="50"/>
      <c r="H882" s="53">
        <f t="shared" si="78"/>
        <v>0</v>
      </c>
    </row>
    <row r="883" spans="2:8" ht="12.75" hidden="1" customHeight="1">
      <c r="B883" s="46" t="str">
        <f t="shared" si="79"/>
        <v/>
      </c>
      <c r="C883" s="47" t="str">
        <f t="shared" si="80"/>
        <v/>
      </c>
      <c r="D883" s="52" t="str">
        <f t="shared" si="81"/>
        <v/>
      </c>
      <c r="E883" s="53" t="str">
        <f t="shared" si="82"/>
        <v/>
      </c>
      <c r="F883" s="53" t="str">
        <f t="shared" si="83"/>
        <v/>
      </c>
      <c r="G883" s="50"/>
      <c r="H883" s="53">
        <f t="shared" si="78"/>
        <v>0</v>
      </c>
    </row>
    <row r="884" spans="2:8" ht="12.75" hidden="1" customHeight="1">
      <c r="B884" s="46" t="str">
        <f t="shared" si="79"/>
        <v/>
      </c>
      <c r="C884" s="47" t="str">
        <f t="shared" si="80"/>
        <v/>
      </c>
      <c r="D884" s="52" t="str">
        <f t="shared" si="81"/>
        <v/>
      </c>
      <c r="E884" s="53" t="str">
        <f t="shared" si="82"/>
        <v/>
      </c>
      <c r="F884" s="53" t="str">
        <f t="shared" si="83"/>
        <v/>
      </c>
      <c r="G884" s="50"/>
      <c r="H884" s="53">
        <f t="shared" si="78"/>
        <v>0</v>
      </c>
    </row>
    <row r="885" spans="2:8" ht="12.75" hidden="1" customHeight="1">
      <c r="B885" s="46" t="str">
        <f t="shared" si="79"/>
        <v/>
      </c>
      <c r="C885" s="47" t="str">
        <f t="shared" si="80"/>
        <v/>
      </c>
      <c r="D885" s="52" t="str">
        <f t="shared" si="81"/>
        <v/>
      </c>
      <c r="E885" s="53" t="str">
        <f t="shared" si="82"/>
        <v/>
      </c>
      <c r="F885" s="53" t="str">
        <f t="shared" si="83"/>
        <v/>
      </c>
      <c r="G885" s="50"/>
      <c r="H885" s="53">
        <f t="shared" si="78"/>
        <v>0</v>
      </c>
    </row>
    <row r="886" spans="2:8" ht="12.75" hidden="1" customHeight="1">
      <c r="B886" s="46" t="str">
        <f t="shared" si="79"/>
        <v/>
      </c>
      <c r="C886" s="47" t="str">
        <f t="shared" si="80"/>
        <v/>
      </c>
      <c r="D886" s="52" t="str">
        <f t="shared" si="81"/>
        <v/>
      </c>
      <c r="E886" s="53" t="str">
        <f t="shared" si="82"/>
        <v/>
      </c>
      <c r="F886" s="53" t="str">
        <f t="shared" si="83"/>
        <v/>
      </c>
      <c r="G886" s="50"/>
      <c r="H886" s="53">
        <f t="shared" si="78"/>
        <v>0</v>
      </c>
    </row>
    <row r="887" spans="2:8" ht="12.75" hidden="1" customHeight="1">
      <c r="B887" s="46" t="str">
        <f t="shared" si="79"/>
        <v/>
      </c>
      <c r="C887" s="47" t="str">
        <f t="shared" si="80"/>
        <v/>
      </c>
      <c r="D887" s="52" t="str">
        <f t="shared" si="81"/>
        <v/>
      </c>
      <c r="E887" s="53" t="str">
        <f t="shared" si="82"/>
        <v/>
      </c>
      <c r="F887" s="53" t="str">
        <f t="shared" si="83"/>
        <v/>
      </c>
      <c r="G887" s="50"/>
      <c r="H887" s="53">
        <f t="shared" si="78"/>
        <v>0</v>
      </c>
    </row>
    <row r="888" spans="2:8" ht="12.75" hidden="1" customHeight="1">
      <c r="B888" s="46" t="str">
        <f t="shared" si="79"/>
        <v/>
      </c>
      <c r="C888" s="47" t="str">
        <f t="shared" si="80"/>
        <v/>
      </c>
      <c r="D888" s="52" t="str">
        <f t="shared" si="81"/>
        <v/>
      </c>
      <c r="E888" s="53" t="str">
        <f t="shared" si="82"/>
        <v/>
      </c>
      <c r="F888" s="53" t="str">
        <f t="shared" si="83"/>
        <v/>
      </c>
      <c r="G888" s="50"/>
      <c r="H888" s="53">
        <f t="shared" si="78"/>
        <v>0</v>
      </c>
    </row>
    <row r="889" spans="2:8" ht="12.75" hidden="1" customHeight="1">
      <c r="B889" s="46" t="str">
        <f t="shared" si="79"/>
        <v/>
      </c>
      <c r="C889" s="47" t="str">
        <f t="shared" si="80"/>
        <v/>
      </c>
      <c r="D889" s="52" t="str">
        <f t="shared" si="81"/>
        <v/>
      </c>
      <c r="E889" s="53" t="str">
        <f t="shared" si="82"/>
        <v/>
      </c>
      <c r="F889" s="53" t="str">
        <f t="shared" si="83"/>
        <v/>
      </c>
      <c r="G889" s="50"/>
      <c r="H889" s="53">
        <f t="shared" si="78"/>
        <v>0</v>
      </c>
    </row>
    <row r="890" spans="2:8" ht="12.75" hidden="1" customHeight="1">
      <c r="B890" s="46" t="str">
        <f t="shared" si="79"/>
        <v/>
      </c>
      <c r="C890" s="47" t="str">
        <f t="shared" si="80"/>
        <v/>
      </c>
      <c r="D890" s="52" t="str">
        <f t="shared" si="81"/>
        <v/>
      </c>
      <c r="E890" s="53" t="str">
        <f t="shared" si="82"/>
        <v/>
      </c>
      <c r="F890" s="53" t="str">
        <f t="shared" si="83"/>
        <v/>
      </c>
      <c r="G890" s="50"/>
      <c r="H890" s="53">
        <f t="shared" si="78"/>
        <v>0</v>
      </c>
    </row>
    <row r="891" spans="2:8" ht="12.75" hidden="1" customHeight="1">
      <c r="B891" s="46" t="str">
        <f t="shared" si="79"/>
        <v/>
      </c>
      <c r="C891" s="47" t="str">
        <f t="shared" si="80"/>
        <v/>
      </c>
      <c r="D891" s="52" t="str">
        <f t="shared" si="81"/>
        <v/>
      </c>
      <c r="E891" s="53" t="str">
        <f t="shared" si="82"/>
        <v/>
      </c>
      <c r="F891" s="53" t="str">
        <f t="shared" si="83"/>
        <v/>
      </c>
      <c r="G891" s="50"/>
      <c r="H891" s="53">
        <f t="shared" si="78"/>
        <v>0</v>
      </c>
    </row>
    <row r="892" spans="2:8" ht="12.75" hidden="1" customHeight="1">
      <c r="B892" s="46" t="str">
        <f t="shared" si="79"/>
        <v/>
      </c>
      <c r="C892" s="47" t="str">
        <f t="shared" si="80"/>
        <v/>
      </c>
      <c r="D892" s="52" t="str">
        <f t="shared" si="81"/>
        <v/>
      </c>
      <c r="E892" s="53" t="str">
        <f t="shared" si="82"/>
        <v/>
      </c>
      <c r="F892" s="53" t="str">
        <f t="shared" si="83"/>
        <v/>
      </c>
      <c r="G892" s="50"/>
      <c r="H892" s="53">
        <f t="shared" si="78"/>
        <v>0</v>
      </c>
    </row>
    <row r="893" spans="2:8" ht="12.75" hidden="1" customHeight="1">
      <c r="B893" s="46" t="str">
        <f t="shared" si="79"/>
        <v/>
      </c>
      <c r="C893" s="47" t="str">
        <f t="shared" si="80"/>
        <v/>
      </c>
      <c r="D893" s="52" t="str">
        <f t="shared" si="81"/>
        <v/>
      </c>
      <c r="E893" s="53" t="str">
        <f t="shared" si="82"/>
        <v/>
      </c>
      <c r="F893" s="53" t="str">
        <f t="shared" si="83"/>
        <v/>
      </c>
      <c r="G893" s="50"/>
      <c r="H893" s="53">
        <f t="shared" si="78"/>
        <v>0</v>
      </c>
    </row>
    <row r="894" spans="2:8" ht="12.75" hidden="1" customHeight="1">
      <c r="B894" s="46" t="str">
        <f t="shared" si="79"/>
        <v/>
      </c>
      <c r="C894" s="47" t="str">
        <f t="shared" si="80"/>
        <v/>
      </c>
      <c r="D894" s="52" t="str">
        <f t="shared" si="81"/>
        <v/>
      </c>
      <c r="E894" s="53" t="str">
        <f t="shared" si="82"/>
        <v/>
      </c>
      <c r="F894" s="53" t="str">
        <f t="shared" si="83"/>
        <v/>
      </c>
      <c r="G894" s="50"/>
      <c r="H894" s="53">
        <f t="shared" si="78"/>
        <v>0</v>
      </c>
    </row>
    <row r="895" spans="2:8" ht="12.75" hidden="1" customHeight="1">
      <c r="B895" s="46" t="str">
        <f t="shared" si="79"/>
        <v/>
      </c>
      <c r="C895" s="47" t="str">
        <f t="shared" si="80"/>
        <v/>
      </c>
      <c r="D895" s="52" t="str">
        <f t="shared" si="81"/>
        <v/>
      </c>
      <c r="E895" s="53" t="str">
        <f t="shared" si="82"/>
        <v/>
      </c>
      <c r="F895" s="53" t="str">
        <f t="shared" si="83"/>
        <v/>
      </c>
      <c r="G895" s="50"/>
      <c r="H895" s="53">
        <f t="shared" si="78"/>
        <v>0</v>
      </c>
    </row>
    <row r="896" spans="2:8" ht="12.75" hidden="1" customHeight="1">
      <c r="B896" s="46" t="str">
        <f t="shared" si="79"/>
        <v/>
      </c>
      <c r="C896" s="47" t="str">
        <f t="shared" si="80"/>
        <v/>
      </c>
      <c r="D896" s="52" t="str">
        <f t="shared" si="81"/>
        <v/>
      </c>
      <c r="E896" s="53" t="str">
        <f t="shared" si="82"/>
        <v/>
      </c>
      <c r="F896" s="53" t="str">
        <f t="shared" si="83"/>
        <v/>
      </c>
      <c r="G896" s="50"/>
      <c r="H896" s="53">
        <f t="shared" si="78"/>
        <v>0</v>
      </c>
    </row>
    <row r="897" spans="2:8" ht="12.75" hidden="1" customHeight="1">
      <c r="B897" s="46" t="str">
        <f t="shared" si="79"/>
        <v/>
      </c>
      <c r="C897" s="47" t="str">
        <f t="shared" si="80"/>
        <v/>
      </c>
      <c r="D897" s="52" t="str">
        <f t="shared" si="81"/>
        <v/>
      </c>
      <c r="E897" s="53" t="str">
        <f t="shared" si="82"/>
        <v/>
      </c>
      <c r="F897" s="53" t="str">
        <f t="shared" si="83"/>
        <v/>
      </c>
      <c r="G897" s="50"/>
      <c r="H897" s="53">
        <f t="shared" si="78"/>
        <v>0</v>
      </c>
    </row>
    <row r="898" spans="2:8" ht="12.75" hidden="1" customHeight="1">
      <c r="B898" s="46" t="str">
        <f t="shared" si="79"/>
        <v/>
      </c>
      <c r="C898" s="47" t="str">
        <f t="shared" si="80"/>
        <v/>
      </c>
      <c r="D898" s="52" t="str">
        <f t="shared" si="81"/>
        <v/>
      </c>
      <c r="E898" s="53" t="str">
        <f t="shared" si="82"/>
        <v/>
      </c>
      <c r="F898" s="53" t="str">
        <f t="shared" si="83"/>
        <v/>
      </c>
      <c r="G898" s="50"/>
      <c r="H898" s="53">
        <f t="shared" si="78"/>
        <v>0</v>
      </c>
    </row>
    <row r="899" spans="2:8" ht="12.75" hidden="1" customHeight="1">
      <c r="B899" s="46" t="str">
        <f t="shared" si="79"/>
        <v/>
      </c>
      <c r="C899" s="47" t="str">
        <f t="shared" si="80"/>
        <v/>
      </c>
      <c r="D899" s="52" t="str">
        <f t="shared" si="81"/>
        <v/>
      </c>
      <c r="E899" s="53" t="str">
        <f t="shared" si="82"/>
        <v/>
      </c>
      <c r="F899" s="53" t="str">
        <f t="shared" si="83"/>
        <v/>
      </c>
      <c r="G899" s="50"/>
      <c r="H899" s="53">
        <f t="shared" si="78"/>
        <v>0</v>
      </c>
    </row>
    <row r="900" spans="2:8" ht="12.75" hidden="1" customHeight="1">
      <c r="B900" s="46" t="str">
        <f t="shared" si="79"/>
        <v/>
      </c>
      <c r="C900" s="47" t="str">
        <f t="shared" si="80"/>
        <v/>
      </c>
      <c r="D900" s="52" t="str">
        <f t="shared" si="81"/>
        <v/>
      </c>
      <c r="E900" s="53" t="str">
        <f t="shared" si="82"/>
        <v/>
      </c>
      <c r="F900" s="53" t="str">
        <f t="shared" si="83"/>
        <v/>
      </c>
      <c r="G900" s="50"/>
      <c r="H900" s="53">
        <f t="shared" si="78"/>
        <v>0</v>
      </c>
    </row>
    <row r="901" spans="2:8" ht="12.75" hidden="1" customHeight="1">
      <c r="B901" s="46" t="str">
        <f t="shared" si="79"/>
        <v/>
      </c>
      <c r="C901" s="47" t="str">
        <f t="shared" si="80"/>
        <v/>
      </c>
      <c r="D901" s="52" t="str">
        <f t="shared" si="81"/>
        <v/>
      </c>
      <c r="E901" s="53" t="str">
        <f t="shared" si="82"/>
        <v/>
      </c>
      <c r="F901" s="53" t="str">
        <f t="shared" si="83"/>
        <v/>
      </c>
      <c r="G901" s="50"/>
      <c r="H901" s="53">
        <f t="shared" si="78"/>
        <v>0</v>
      </c>
    </row>
    <row r="902" spans="2:8" ht="12.75" hidden="1" customHeight="1">
      <c r="B902" s="46" t="str">
        <f t="shared" si="79"/>
        <v/>
      </c>
      <c r="C902" s="47" t="str">
        <f t="shared" si="80"/>
        <v/>
      </c>
      <c r="D902" s="52" t="str">
        <f t="shared" si="81"/>
        <v/>
      </c>
      <c r="E902" s="53" t="str">
        <f t="shared" si="82"/>
        <v/>
      </c>
      <c r="F902" s="53" t="str">
        <f t="shared" si="83"/>
        <v/>
      </c>
      <c r="G902" s="50"/>
      <c r="H902" s="53">
        <f t="shared" si="78"/>
        <v>0</v>
      </c>
    </row>
    <row r="903" spans="2:8" ht="12.75" hidden="1" customHeight="1">
      <c r="B903" s="46" t="str">
        <f t="shared" si="79"/>
        <v/>
      </c>
      <c r="C903" s="47" t="str">
        <f t="shared" si="80"/>
        <v/>
      </c>
      <c r="D903" s="52" t="str">
        <f t="shared" si="81"/>
        <v/>
      </c>
      <c r="E903" s="53" t="str">
        <f t="shared" si="82"/>
        <v/>
      </c>
      <c r="F903" s="53" t="str">
        <f t="shared" si="83"/>
        <v/>
      </c>
      <c r="G903" s="50"/>
      <c r="H903" s="53">
        <f t="shared" si="78"/>
        <v>0</v>
      </c>
    </row>
    <row r="904" spans="2:8" ht="12.75" hidden="1" customHeight="1">
      <c r="B904" s="46" t="str">
        <f t="shared" si="79"/>
        <v/>
      </c>
      <c r="C904" s="47" t="str">
        <f t="shared" si="80"/>
        <v/>
      </c>
      <c r="D904" s="52" t="str">
        <f t="shared" si="81"/>
        <v/>
      </c>
      <c r="E904" s="53" t="str">
        <f t="shared" si="82"/>
        <v/>
      </c>
      <c r="F904" s="53" t="str">
        <f t="shared" si="83"/>
        <v/>
      </c>
      <c r="G904" s="50"/>
      <c r="H904" s="53">
        <f t="shared" si="78"/>
        <v>0</v>
      </c>
    </row>
    <row r="905" spans="2:8" ht="12.75" hidden="1" customHeight="1">
      <c r="B905" s="46" t="str">
        <f t="shared" si="79"/>
        <v/>
      </c>
      <c r="C905" s="47" t="str">
        <f t="shared" si="80"/>
        <v/>
      </c>
      <c r="D905" s="52" t="str">
        <f t="shared" si="81"/>
        <v/>
      </c>
      <c r="E905" s="53" t="str">
        <f t="shared" si="82"/>
        <v/>
      </c>
      <c r="F905" s="53" t="str">
        <f t="shared" si="83"/>
        <v/>
      </c>
      <c r="G905" s="50"/>
      <c r="H905" s="53">
        <f t="shared" si="78"/>
        <v>0</v>
      </c>
    </row>
    <row r="906" spans="2:8" ht="12.75" hidden="1" customHeight="1">
      <c r="B906" s="46" t="str">
        <f t="shared" si="79"/>
        <v/>
      </c>
      <c r="C906" s="47" t="str">
        <f t="shared" si="80"/>
        <v/>
      </c>
      <c r="D906" s="52" t="str">
        <f t="shared" si="81"/>
        <v/>
      </c>
      <c r="E906" s="53" t="str">
        <f t="shared" si="82"/>
        <v/>
      </c>
      <c r="F906" s="53" t="str">
        <f t="shared" si="83"/>
        <v/>
      </c>
      <c r="G906" s="50"/>
      <c r="H906" s="53">
        <f t="shared" si="78"/>
        <v>0</v>
      </c>
    </row>
    <row r="907" spans="2:8" ht="12.75" hidden="1" customHeight="1">
      <c r="B907" s="46" t="str">
        <f t="shared" si="79"/>
        <v/>
      </c>
      <c r="C907" s="47" t="str">
        <f t="shared" si="80"/>
        <v/>
      </c>
      <c r="D907" s="52" t="str">
        <f t="shared" si="81"/>
        <v/>
      </c>
      <c r="E907" s="53" t="str">
        <f t="shared" si="82"/>
        <v/>
      </c>
      <c r="F907" s="53" t="str">
        <f t="shared" si="83"/>
        <v/>
      </c>
      <c r="G907" s="50"/>
      <c r="H907" s="53">
        <f t="shared" si="78"/>
        <v>0</v>
      </c>
    </row>
    <row r="908" spans="2:8" ht="12.75" hidden="1" customHeight="1">
      <c r="B908" s="46" t="str">
        <f t="shared" si="79"/>
        <v/>
      </c>
      <c r="C908" s="47" t="str">
        <f t="shared" si="80"/>
        <v/>
      </c>
      <c r="D908" s="52" t="str">
        <f t="shared" si="81"/>
        <v/>
      </c>
      <c r="E908" s="53" t="str">
        <f t="shared" si="82"/>
        <v/>
      </c>
      <c r="F908" s="53" t="str">
        <f t="shared" si="83"/>
        <v/>
      </c>
      <c r="G908" s="50"/>
      <c r="H908" s="53">
        <f t="shared" si="78"/>
        <v>0</v>
      </c>
    </row>
    <row r="909" spans="2:8" ht="12.75" hidden="1" customHeight="1">
      <c r="B909" s="46" t="str">
        <f t="shared" si="79"/>
        <v/>
      </c>
      <c r="C909" s="47" t="str">
        <f t="shared" si="80"/>
        <v/>
      </c>
      <c r="D909" s="52" t="str">
        <f t="shared" si="81"/>
        <v/>
      </c>
      <c r="E909" s="53" t="str">
        <f t="shared" si="82"/>
        <v/>
      </c>
      <c r="F909" s="53" t="str">
        <f t="shared" si="83"/>
        <v/>
      </c>
      <c r="G909" s="50"/>
      <c r="H909" s="53">
        <f t="shared" si="78"/>
        <v>0</v>
      </c>
    </row>
    <row r="910" spans="2:8" ht="12.75" hidden="1" customHeight="1">
      <c r="B910" s="46" t="str">
        <f t="shared" si="79"/>
        <v/>
      </c>
      <c r="C910" s="47" t="str">
        <f t="shared" si="80"/>
        <v/>
      </c>
      <c r="D910" s="52" t="str">
        <f t="shared" si="81"/>
        <v/>
      </c>
      <c r="E910" s="53" t="str">
        <f t="shared" si="82"/>
        <v/>
      </c>
      <c r="F910" s="53" t="str">
        <f t="shared" si="83"/>
        <v/>
      </c>
      <c r="G910" s="50"/>
      <c r="H910" s="53">
        <f t="shared" si="78"/>
        <v>0</v>
      </c>
    </row>
    <row r="911" spans="2:8" ht="12.75" hidden="1" customHeight="1">
      <c r="B911" s="46" t="str">
        <f t="shared" si="79"/>
        <v/>
      </c>
      <c r="C911" s="47" t="str">
        <f t="shared" si="80"/>
        <v/>
      </c>
      <c r="D911" s="52" t="str">
        <f t="shared" si="81"/>
        <v/>
      </c>
      <c r="E911" s="53" t="str">
        <f t="shared" si="82"/>
        <v/>
      </c>
      <c r="F911" s="53" t="str">
        <f t="shared" si="83"/>
        <v/>
      </c>
      <c r="G911" s="50"/>
      <c r="H911" s="53">
        <f t="shared" si="78"/>
        <v>0</v>
      </c>
    </row>
    <row r="912" spans="2:8" ht="12.75" hidden="1" customHeight="1">
      <c r="B912" s="46" t="str">
        <f t="shared" si="79"/>
        <v/>
      </c>
      <c r="C912" s="47" t="str">
        <f t="shared" si="80"/>
        <v/>
      </c>
      <c r="D912" s="52" t="str">
        <f t="shared" si="81"/>
        <v/>
      </c>
      <c r="E912" s="53" t="str">
        <f t="shared" si="82"/>
        <v/>
      </c>
      <c r="F912" s="53" t="str">
        <f t="shared" si="83"/>
        <v/>
      </c>
      <c r="G912" s="50"/>
      <c r="H912" s="53">
        <f t="shared" si="78"/>
        <v>0</v>
      </c>
    </row>
    <row r="913" spans="2:8" ht="12.75" hidden="1" customHeight="1">
      <c r="B913" s="46" t="str">
        <f t="shared" si="79"/>
        <v/>
      </c>
      <c r="C913" s="47" t="str">
        <f t="shared" si="80"/>
        <v/>
      </c>
      <c r="D913" s="52" t="str">
        <f t="shared" si="81"/>
        <v/>
      </c>
      <c r="E913" s="53" t="str">
        <f t="shared" si="82"/>
        <v/>
      </c>
      <c r="F913" s="53" t="str">
        <f t="shared" si="83"/>
        <v/>
      </c>
      <c r="G913" s="50"/>
      <c r="H913" s="53">
        <f t="shared" si="78"/>
        <v>0</v>
      </c>
    </row>
    <row r="914" spans="2:8" ht="12.75" hidden="1" customHeight="1">
      <c r="B914" s="46" t="str">
        <f t="shared" si="79"/>
        <v/>
      </c>
      <c r="C914" s="47" t="str">
        <f t="shared" si="80"/>
        <v/>
      </c>
      <c r="D914" s="52" t="str">
        <f t="shared" si="81"/>
        <v/>
      </c>
      <c r="E914" s="53" t="str">
        <f t="shared" si="82"/>
        <v/>
      </c>
      <c r="F914" s="53" t="str">
        <f t="shared" si="83"/>
        <v/>
      </c>
      <c r="G914" s="50"/>
      <c r="H914" s="53">
        <f t="shared" si="78"/>
        <v>0</v>
      </c>
    </row>
    <row r="915" spans="2:8" ht="12.75" hidden="1" customHeight="1">
      <c r="B915" s="46" t="str">
        <f t="shared" si="79"/>
        <v/>
      </c>
      <c r="C915" s="47" t="str">
        <f t="shared" si="80"/>
        <v/>
      </c>
      <c r="D915" s="52" t="str">
        <f t="shared" si="81"/>
        <v/>
      </c>
      <c r="E915" s="53" t="str">
        <f t="shared" si="82"/>
        <v/>
      </c>
      <c r="F915" s="53" t="str">
        <f t="shared" si="83"/>
        <v/>
      </c>
      <c r="G915" s="50"/>
      <c r="H915" s="53">
        <f t="shared" si="78"/>
        <v>0</v>
      </c>
    </row>
    <row r="916" spans="2:8" ht="12.75" hidden="1" customHeight="1">
      <c r="B916" s="46" t="str">
        <f t="shared" si="79"/>
        <v/>
      </c>
      <c r="C916" s="47" t="str">
        <f t="shared" si="80"/>
        <v/>
      </c>
      <c r="D916" s="52" t="str">
        <f t="shared" si="81"/>
        <v/>
      </c>
      <c r="E916" s="53" t="str">
        <f t="shared" si="82"/>
        <v/>
      </c>
      <c r="F916" s="53" t="str">
        <f t="shared" si="83"/>
        <v/>
      </c>
      <c r="G916" s="50"/>
      <c r="H916" s="53">
        <f t="shared" si="78"/>
        <v>0</v>
      </c>
    </row>
    <row r="917" spans="2:8" ht="12.75" hidden="1" customHeight="1">
      <c r="B917" s="46" t="str">
        <f t="shared" si="79"/>
        <v/>
      </c>
      <c r="C917" s="47" t="str">
        <f t="shared" si="80"/>
        <v/>
      </c>
      <c r="D917" s="52" t="str">
        <f t="shared" si="81"/>
        <v/>
      </c>
      <c r="E917" s="53" t="str">
        <f t="shared" si="82"/>
        <v/>
      </c>
      <c r="F917" s="53" t="str">
        <f t="shared" si="83"/>
        <v/>
      </c>
      <c r="G917" s="50"/>
      <c r="H917" s="53">
        <f t="shared" si="78"/>
        <v>0</v>
      </c>
    </row>
    <row r="918" spans="2:8" ht="12.75" hidden="1" customHeight="1">
      <c r="B918" s="46" t="str">
        <f t="shared" si="79"/>
        <v/>
      </c>
      <c r="C918" s="47" t="str">
        <f t="shared" si="80"/>
        <v/>
      </c>
      <c r="D918" s="52" t="str">
        <f t="shared" si="81"/>
        <v/>
      </c>
      <c r="E918" s="53" t="str">
        <f t="shared" si="82"/>
        <v/>
      </c>
      <c r="F918" s="53" t="str">
        <f t="shared" si="83"/>
        <v/>
      </c>
      <c r="G918" s="50"/>
      <c r="H918" s="53">
        <f t="shared" si="78"/>
        <v>0</v>
      </c>
    </row>
    <row r="919" spans="2:8" ht="12.75" hidden="1" customHeight="1">
      <c r="B919" s="46" t="str">
        <f t="shared" si="79"/>
        <v/>
      </c>
      <c r="C919" s="47" t="str">
        <f t="shared" si="80"/>
        <v/>
      </c>
      <c r="D919" s="52" t="str">
        <f t="shared" si="81"/>
        <v/>
      </c>
      <c r="E919" s="53" t="str">
        <f t="shared" si="82"/>
        <v/>
      </c>
      <c r="F919" s="53" t="str">
        <f t="shared" si="83"/>
        <v/>
      </c>
      <c r="G919" s="50"/>
      <c r="H919" s="53">
        <f t="shared" si="78"/>
        <v>0</v>
      </c>
    </row>
    <row r="920" spans="2:8" ht="12.75" hidden="1" customHeight="1">
      <c r="B920" s="46" t="str">
        <f t="shared" si="79"/>
        <v/>
      </c>
      <c r="C920" s="47" t="str">
        <f t="shared" si="80"/>
        <v/>
      </c>
      <c r="D920" s="52" t="str">
        <f t="shared" si="81"/>
        <v/>
      </c>
      <c r="E920" s="53" t="str">
        <f t="shared" si="82"/>
        <v/>
      </c>
      <c r="F920" s="53" t="str">
        <f t="shared" si="83"/>
        <v/>
      </c>
      <c r="G920" s="50"/>
      <c r="H920" s="53">
        <f t="shared" si="78"/>
        <v>0</v>
      </c>
    </row>
    <row r="921" spans="2:8" ht="12.75" hidden="1" customHeight="1">
      <c r="B921" s="46" t="str">
        <f t="shared" si="79"/>
        <v/>
      </c>
      <c r="C921" s="47" t="str">
        <f t="shared" si="80"/>
        <v/>
      </c>
      <c r="D921" s="52" t="str">
        <f t="shared" si="81"/>
        <v/>
      </c>
      <c r="E921" s="53" t="str">
        <f t="shared" si="82"/>
        <v/>
      </c>
      <c r="F921" s="53" t="str">
        <f t="shared" si="83"/>
        <v/>
      </c>
      <c r="G921" s="50"/>
      <c r="H921" s="53">
        <f t="shared" ref="H921:H984" si="84">IF(B921="",0,ROUND(H920-E921-G921,2))</f>
        <v>0</v>
      </c>
    </row>
    <row r="922" spans="2:8" ht="12.75" hidden="1" customHeight="1">
      <c r="B922" s="46" t="str">
        <f t="shared" ref="B922:B985" si="85">IF(B921&lt;$D$16,IF(H921&gt;0,B921+1,""),"")</f>
        <v/>
      </c>
      <c r="C922" s="47" t="str">
        <f t="shared" ref="C922:C985" si="86">IF(B922="","",IF(B922&lt;=$D$16,IF(payments_per_year=26,DATE(YEAR(start_date),MONTH(start_date),DAY(start_date)+14*B922),IF(payments_per_year=52,DATE(YEAR(start_date),MONTH(start_date),DAY(start_date)+7*B922),DATE(YEAR(start_date),MONTH(start_date)+B922*12/$D$11,DAY(start_date)))),""))</f>
        <v/>
      </c>
      <c r="D922" s="52" t="str">
        <f t="shared" ref="D922:D985" si="87">IF(C922="","",IF($D$15+F922&gt;H921,ROUND(H921+F922,2),$D$15))</f>
        <v/>
      </c>
      <c r="E922" s="53" t="str">
        <f t="shared" ref="E922:E985" si="88">IF(C922="","",D922-F922)</f>
        <v/>
      </c>
      <c r="F922" s="53" t="str">
        <f t="shared" ref="F922:F985" si="89">IF(C922="","",ROUND(H921*$D$9/payments_per_year,2))</f>
        <v/>
      </c>
      <c r="G922" s="50"/>
      <c r="H922" s="53">
        <f t="shared" si="84"/>
        <v>0</v>
      </c>
    </row>
    <row r="923" spans="2:8" ht="12.75" hidden="1" customHeight="1">
      <c r="B923" s="46" t="str">
        <f t="shared" si="85"/>
        <v/>
      </c>
      <c r="C923" s="47" t="str">
        <f t="shared" si="86"/>
        <v/>
      </c>
      <c r="D923" s="52" t="str">
        <f t="shared" si="87"/>
        <v/>
      </c>
      <c r="E923" s="53" t="str">
        <f t="shared" si="88"/>
        <v/>
      </c>
      <c r="F923" s="53" t="str">
        <f t="shared" si="89"/>
        <v/>
      </c>
      <c r="G923" s="50"/>
      <c r="H923" s="53">
        <f t="shared" si="84"/>
        <v>0</v>
      </c>
    </row>
    <row r="924" spans="2:8" ht="12.75" hidden="1" customHeight="1">
      <c r="B924" s="46" t="str">
        <f t="shared" si="85"/>
        <v/>
      </c>
      <c r="C924" s="47" t="str">
        <f t="shared" si="86"/>
        <v/>
      </c>
      <c r="D924" s="52" t="str">
        <f t="shared" si="87"/>
        <v/>
      </c>
      <c r="E924" s="53" t="str">
        <f t="shared" si="88"/>
        <v/>
      </c>
      <c r="F924" s="53" t="str">
        <f t="shared" si="89"/>
        <v/>
      </c>
      <c r="G924" s="50"/>
      <c r="H924" s="53">
        <f t="shared" si="84"/>
        <v>0</v>
      </c>
    </row>
    <row r="925" spans="2:8" ht="12.75" hidden="1" customHeight="1">
      <c r="B925" s="46" t="str">
        <f t="shared" si="85"/>
        <v/>
      </c>
      <c r="C925" s="47" t="str">
        <f t="shared" si="86"/>
        <v/>
      </c>
      <c r="D925" s="52" t="str">
        <f t="shared" si="87"/>
        <v/>
      </c>
      <c r="E925" s="53" t="str">
        <f t="shared" si="88"/>
        <v/>
      </c>
      <c r="F925" s="53" t="str">
        <f t="shared" si="89"/>
        <v/>
      </c>
      <c r="G925" s="50"/>
      <c r="H925" s="53">
        <f t="shared" si="84"/>
        <v>0</v>
      </c>
    </row>
    <row r="926" spans="2:8" ht="12.75" hidden="1" customHeight="1">
      <c r="B926" s="46" t="str">
        <f t="shared" si="85"/>
        <v/>
      </c>
      <c r="C926" s="47" t="str">
        <f t="shared" si="86"/>
        <v/>
      </c>
      <c r="D926" s="52" t="str">
        <f t="shared" si="87"/>
        <v/>
      </c>
      <c r="E926" s="53" t="str">
        <f t="shared" si="88"/>
        <v/>
      </c>
      <c r="F926" s="53" t="str">
        <f t="shared" si="89"/>
        <v/>
      </c>
      <c r="G926" s="50"/>
      <c r="H926" s="53">
        <f t="shared" si="84"/>
        <v>0</v>
      </c>
    </row>
    <row r="927" spans="2:8" ht="12.75" hidden="1" customHeight="1">
      <c r="B927" s="46" t="str">
        <f t="shared" si="85"/>
        <v/>
      </c>
      <c r="C927" s="47" t="str">
        <f t="shared" si="86"/>
        <v/>
      </c>
      <c r="D927" s="52" t="str">
        <f t="shared" si="87"/>
        <v/>
      </c>
      <c r="E927" s="53" t="str">
        <f t="shared" si="88"/>
        <v/>
      </c>
      <c r="F927" s="53" t="str">
        <f t="shared" si="89"/>
        <v/>
      </c>
      <c r="G927" s="50"/>
      <c r="H927" s="53">
        <f t="shared" si="84"/>
        <v>0</v>
      </c>
    </row>
    <row r="928" spans="2:8" ht="12.75" hidden="1" customHeight="1">
      <c r="B928" s="46" t="str">
        <f t="shared" si="85"/>
        <v/>
      </c>
      <c r="C928" s="47" t="str">
        <f t="shared" si="86"/>
        <v/>
      </c>
      <c r="D928" s="52" t="str">
        <f t="shared" si="87"/>
        <v/>
      </c>
      <c r="E928" s="53" t="str">
        <f t="shared" si="88"/>
        <v/>
      </c>
      <c r="F928" s="53" t="str">
        <f t="shared" si="89"/>
        <v/>
      </c>
      <c r="G928" s="50"/>
      <c r="H928" s="53">
        <f t="shared" si="84"/>
        <v>0</v>
      </c>
    </row>
    <row r="929" spans="2:8" ht="12.75" hidden="1" customHeight="1">
      <c r="B929" s="46" t="str">
        <f t="shared" si="85"/>
        <v/>
      </c>
      <c r="C929" s="47" t="str">
        <f t="shared" si="86"/>
        <v/>
      </c>
      <c r="D929" s="52" t="str">
        <f t="shared" si="87"/>
        <v/>
      </c>
      <c r="E929" s="53" t="str">
        <f t="shared" si="88"/>
        <v/>
      </c>
      <c r="F929" s="53" t="str">
        <f t="shared" si="89"/>
        <v/>
      </c>
      <c r="G929" s="50"/>
      <c r="H929" s="53">
        <f t="shared" si="84"/>
        <v>0</v>
      </c>
    </row>
    <row r="930" spans="2:8" ht="12.75" hidden="1" customHeight="1">
      <c r="B930" s="46" t="str">
        <f t="shared" si="85"/>
        <v/>
      </c>
      <c r="C930" s="47" t="str">
        <f t="shared" si="86"/>
        <v/>
      </c>
      <c r="D930" s="52" t="str">
        <f t="shared" si="87"/>
        <v/>
      </c>
      <c r="E930" s="53" t="str">
        <f t="shared" si="88"/>
        <v/>
      </c>
      <c r="F930" s="53" t="str">
        <f t="shared" si="89"/>
        <v/>
      </c>
      <c r="G930" s="50"/>
      <c r="H930" s="53">
        <f t="shared" si="84"/>
        <v>0</v>
      </c>
    </row>
    <row r="931" spans="2:8" ht="12.75" hidden="1" customHeight="1">
      <c r="B931" s="46" t="str">
        <f t="shared" si="85"/>
        <v/>
      </c>
      <c r="C931" s="47" t="str">
        <f t="shared" si="86"/>
        <v/>
      </c>
      <c r="D931" s="52" t="str">
        <f t="shared" si="87"/>
        <v/>
      </c>
      <c r="E931" s="53" t="str">
        <f t="shared" si="88"/>
        <v/>
      </c>
      <c r="F931" s="53" t="str">
        <f t="shared" si="89"/>
        <v/>
      </c>
      <c r="G931" s="50"/>
      <c r="H931" s="53">
        <f t="shared" si="84"/>
        <v>0</v>
      </c>
    </row>
    <row r="932" spans="2:8" ht="12.75" hidden="1" customHeight="1">
      <c r="B932" s="46" t="str">
        <f t="shared" si="85"/>
        <v/>
      </c>
      <c r="C932" s="47" t="str">
        <f t="shared" si="86"/>
        <v/>
      </c>
      <c r="D932" s="52" t="str">
        <f t="shared" si="87"/>
        <v/>
      </c>
      <c r="E932" s="53" t="str">
        <f t="shared" si="88"/>
        <v/>
      </c>
      <c r="F932" s="53" t="str">
        <f t="shared" si="89"/>
        <v/>
      </c>
      <c r="G932" s="50"/>
      <c r="H932" s="53">
        <f t="shared" si="84"/>
        <v>0</v>
      </c>
    </row>
    <row r="933" spans="2:8" ht="12.75" hidden="1" customHeight="1">
      <c r="B933" s="46" t="str">
        <f t="shared" si="85"/>
        <v/>
      </c>
      <c r="C933" s="47" t="str">
        <f t="shared" si="86"/>
        <v/>
      </c>
      <c r="D933" s="52" t="str">
        <f t="shared" si="87"/>
        <v/>
      </c>
      <c r="E933" s="53" t="str">
        <f t="shared" si="88"/>
        <v/>
      </c>
      <c r="F933" s="53" t="str">
        <f t="shared" si="89"/>
        <v/>
      </c>
      <c r="G933" s="50"/>
      <c r="H933" s="53">
        <f t="shared" si="84"/>
        <v>0</v>
      </c>
    </row>
    <row r="934" spans="2:8" ht="12.75" hidden="1" customHeight="1">
      <c r="B934" s="46" t="str">
        <f t="shared" si="85"/>
        <v/>
      </c>
      <c r="C934" s="47" t="str">
        <f t="shared" si="86"/>
        <v/>
      </c>
      <c r="D934" s="52" t="str">
        <f t="shared" si="87"/>
        <v/>
      </c>
      <c r="E934" s="53" t="str">
        <f t="shared" si="88"/>
        <v/>
      </c>
      <c r="F934" s="53" t="str">
        <f t="shared" si="89"/>
        <v/>
      </c>
      <c r="G934" s="50"/>
      <c r="H934" s="53">
        <f t="shared" si="84"/>
        <v>0</v>
      </c>
    </row>
    <row r="935" spans="2:8" ht="12.75" hidden="1" customHeight="1">
      <c r="B935" s="46" t="str">
        <f t="shared" si="85"/>
        <v/>
      </c>
      <c r="C935" s="47" t="str">
        <f t="shared" si="86"/>
        <v/>
      </c>
      <c r="D935" s="52" t="str">
        <f t="shared" si="87"/>
        <v/>
      </c>
      <c r="E935" s="53" t="str">
        <f t="shared" si="88"/>
        <v/>
      </c>
      <c r="F935" s="53" t="str">
        <f t="shared" si="89"/>
        <v/>
      </c>
      <c r="G935" s="50"/>
      <c r="H935" s="53">
        <f t="shared" si="84"/>
        <v>0</v>
      </c>
    </row>
    <row r="936" spans="2:8" ht="12.75" hidden="1" customHeight="1">
      <c r="B936" s="46" t="str">
        <f t="shared" si="85"/>
        <v/>
      </c>
      <c r="C936" s="47" t="str">
        <f t="shared" si="86"/>
        <v/>
      </c>
      <c r="D936" s="52" t="str">
        <f t="shared" si="87"/>
        <v/>
      </c>
      <c r="E936" s="53" t="str">
        <f t="shared" si="88"/>
        <v/>
      </c>
      <c r="F936" s="53" t="str">
        <f t="shared" si="89"/>
        <v/>
      </c>
      <c r="G936" s="50"/>
      <c r="H936" s="53">
        <f t="shared" si="84"/>
        <v>0</v>
      </c>
    </row>
    <row r="937" spans="2:8" ht="12.75" hidden="1" customHeight="1">
      <c r="B937" s="46" t="str">
        <f t="shared" si="85"/>
        <v/>
      </c>
      <c r="C937" s="47" t="str">
        <f t="shared" si="86"/>
        <v/>
      </c>
      <c r="D937" s="52" t="str">
        <f t="shared" si="87"/>
        <v/>
      </c>
      <c r="E937" s="53" t="str">
        <f t="shared" si="88"/>
        <v/>
      </c>
      <c r="F937" s="53" t="str">
        <f t="shared" si="89"/>
        <v/>
      </c>
      <c r="G937" s="50"/>
      <c r="H937" s="53">
        <f t="shared" si="84"/>
        <v>0</v>
      </c>
    </row>
    <row r="938" spans="2:8" ht="12.75" hidden="1" customHeight="1">
      <c r="B938" s="46" t="str">
        <f t="shared" si="85"/>
        <v/>
      </c>
      <c r="C938" s="47" t="str">
        <f t="shared" si="86"/>
        <v/>
      </c>
      <c r="D938" s="52" t="str">
        <f t="shared" si="87"/>
        <v/>
      </c>
      <c r="E938" s="53" t="str">
        <f t="shared" si="88"/>
        <v/>
      </c>
      <c r="F938" s="53" t="str">
        <f t="shared" si="89"/>
        <v/>
      </c>
      <c r="G938" s="50"/>
      <c r="H938" s="53">
        <f t="shared" si="84"/>
        <v>0</v>
      </c>
    </row>
    <row r="939" spans="2:8" ht="12.75" hidden="1" customHeight="1">
      <c r="B939" s="46" t="str">
        <f t="shared" si="85"/>
        <v/>
      </c>
      <c r="C939" s="47" t="str">
        <f t="shared" si="86"/>
        <v/>
      </c>
      <c r="D939" s="52" t="str">
        <f t="shared" si="87"/>
        <v/>
      </c>
      <c r="E939" s="53" t="str">
        <f t="shared" si="88"/>
        <v/>
      </c>
      <c r="F939" s="53" t="str">
        <f t="shared" si="89"/>
        <v/>
      </c>
      <c r="G939" s="50"/>
      <c r="H939" s="53">
        <f t="shared" si="84"/>
        <v>0</v>
      </c>
    </row>
    <row r="940" spans="2:8" ht="12.75" hidden="1" customHeight="1">
      <c r="B940" s="46" t="str">
        <f t="shared" si="85"/>
        <v/>
      </c>
      <c r="C940" s="47" t="str">
        <f t="shared" si="86"/>
        <v/>
      </c>
      <c r="D940" s="52" t="str">
        <f t="shared" si="87"/>
        <v/>
      </c>
      <c r="E940" s="53" t="str">
        <f t="shared" si="88"/>
        <v/>
      </c>
      <c r="F940" s="53" t="str">
        <f t="shared" si="89"/>
        <v/>
      </c>
      <c r="G940" s="50"/>
      <c r="H940" s="53">
        <f t="shared" si="84"/>
        <v>0</v>
      </c>
    </row>
    <row r="941" spans="2:8" ht="12.75" hidden="1" customHeight="1">
      <c r="B941" s="46" t="str">
        <f t="shared" si="85"/>
        <v/>
      </c>
      <c r="C941" s="47" t="str">
        <f t="shared" si="86"/>
        <v/>
      </c>
      <c r="D941" s="52" t="str">
        <f t="shared" si="87"/>
        <v/>
      </c>
      <c r="E941" s="53" t="str">
        <f t="shared" si="88"/>
        <v/>
      </c>
      <c r="F941" s="53" t="str">
        <f t="shared" si="89"/>
        <v/>
      </c>
      <c r="G941" s="50"/>
      <c r="H941" s="53">
        <f t="shared" si="84"/>
        <v>0</v>
      </c>
    </row>
    <row r="942" spans="2:8" ht="12.75" hidden="1" customHeight="1">
      <c r="B942" s="46" t="str">
        <f t="shared" si="85"/>
        <v/>
      </c>
      <c r="C942" s="47" t="str">
        <f t="shared" si="86"/>
        <v/>
      </c>
      <c r="D942" s="52" t="str">
        <f t="shared" si="87"/>
        <v/>
      </c>
      <c r="E942" s="53" t="str">
        <f t="shared" si="88"/>
        <v/>
      </c>
      <c r="F942" s="53" t="str">
        <f t="shared" si="89"/>
        <v/>
      </c>
      <c r="G942" s="50"/>
      <c r="H942" s="53">
        <f t="shared" si="84"/>
        <v>0</v>
      </c>
    </row>
    <row r="943" spans="2:8" ht="12.75" hidden="1" customHeight="1">
      <c r="B943" s="46" t="str">
        <f t="shared" si="85"/>
        <v/>
      </c>
      <c r="C943" s="47" t="str">
        <f t="shared" si="86"/>
        <v/>
      </c>
      <c r="D943" s="52" t="str">
        <f t="shared" si="87"/>
        <v/>
      </c>
      <c r="E943" s="53" t="str">
        <f t="shared" si="88"/>
        <v/>
      </c>
      <c r="F943" s="53" t="str">
        <f t="shared" si="89"/>
        <v/>
      </c>
      <c r="G943" s="50"/>
      <c r="H943" s="53">
        <f t="shared" si="84"/>
        <v>0</v>
      </c>
    </row>
    <row r="944" spans="2:8" ht="12.75" hidden="1" customHeight="1">
      <c r="B944" s="46" t="str">
        <f t="shared" si="85"/>
        <v/>
      </c>
      <c r="C944" s="47" t="str">
        <f t="shared" si="86"/>
        <v/>
      </c>
      <c r="D944" s="52" t="str">
        <f t="shared" si="87"/>
        <v/>
      </c>
      <c r="E944" s="53" t="str">
        <f t="shared" si="88"/>
        <v/>
      </c>
      <c r="F944" s="53" t="str">
        <f t="shared" si="89"/>
        <v/>
      </c>
      <c r="G944" s="50"/>
      <c r="H944" s="53">
        <f t="shared" si="84"/>
        <v>0</v>
      </c>
    </row>
    <row r="945" spans="2:8" ht="12.75" hidden="1" customHeight="1">
      <c r="B945" s="46" t="str">
        <f t="shared" si="85"/>
        <v/>
      </c>
      <c r="C945" s="47" t="str">
        <f t="shared" si="86"/>
        <v/>
      </c>
      <c r="D945" s="52" t="str">
        <f t="shared" si="87"/>
        <v/>
      </c>
      <c r="E945" s="53" t="str">
        <f t="shared" si="88"/>
        <v/>
      </c>
      <c r="F945" s="53" t="str">
        <f t="shared" si="89"/>
        <v/>
      </c>
      <c r="G945" s="50"/>
      <c r="H945" s="53">
        <f t="shared" si="84"/>
        <v>0</v>
      </c>
    </row>
    <row r="946" spans="2:8" ht="12.75" hidden="1" customHeight="1">
      <c r="B946" s="46" t="str">
        <f t="shared" si="85"/>
        <v/>
      </c>
      <c r="C946" s="47" t="str">
        <f t="shared" si="86"/>
        <v/>
      </c>
      <c r="D946" s="52" t="str">
        <f t="shared" si="87"/>
        <v/>
      </c>
      <c r="E946" s="53" t="str">
        <f t="shared" si="88"/>
        <v/>
      </c>
      <c r="F946" s="53" t="str">
        <f t="shared" si="89"/>
        <v/>
      </c>
      <c r="G946" s="50"/>
      <c r="H946" s="53">
        <f t="shared" si="84"/>
        <v>0</v>
      </c>
    </row>
    <row r="947" spans="2:8" ht="12.75" hidden="1" customHeight="1">
      <c r="B947" s="46" t="str">
        <f t="shared" si="85"/>
        <v/>
      </c>
      <c r="C947" s="47" t="str">
        <f t="shared" si="86"/>
        <v/>
      </c>
      <c r="D947" s="52" t="str">
        <f t="shared" si="87"/>
        <v/>
      </c>
      <c r="E947" s="53" t="str">
        <f t="shared" si="88"/>
        <v/>
      </c>
      <c r="F947" s="53" t="str">
        <f t="shared" si="89"/>
        <v/>
      </c>
      <c r="G947" s="50"/>
      <c r="H947" s="53">
        <f t="shared" si="84"/>
        <v>0</v>
      </c>
    </row>
    <row r="948" spans="2:8" ht="12.75" hidden="1" customHeight="1">
      <c r="B948" s="46" t="str">
        <f t="shared" si="85"/>
        <v/>
      </c>
      <c r="C948" s="47" t="str">
        <f t="shared" si="86"/>
        <v/>
      </c>
      <c r="D948" s="52" t="str">
        <f t="shared" si="87"/>
        <v/>
      </c>
      <c r="E948" s="53" t="str">
        <f t="shared" si="88"/>
        <v/>
      </c>
      <c r="F948" s="53" t="str">
        <f t="shared" si="89"/>
        <v/>
      </c>
      <c r="G948" s="50"/>
      <c r="H948" s="53">
        <f t="shared" si="84"/>
        <v>0</v>
      </c>
    </row>
    <row r="949" spans="2:8" ht="12.75" hidden="1" customHeight="1">
      <c r="B949" s="46" t="str">
        <f t="shared" si="85"/>
        <v/>
      </c>
      <c r="C949" s="47" t="str">
        <f t="shared" si="86"/>
        <v/>
      </c>
      <c r="D949" s="52" t="str">
        <f t="shared" si="87"/>
        <v/>
      </c>
      <c r="E949" s="53" t="str">
        <f t="shared" si="88"/>
        <v/>
      </c>
      <c r="F949" s="53" t="str">
        <f t="shared" si="89"/>
        <v/>
      </c>
      <c r="G949" s="50"/>
      <c r="H949" s="53">
        <f t="shared" si="84"/>
        <v>0</v>
      </c>
    </row>
    <row r="950" spans="2:8" ht="12.75" hidden="1" customHeight="1">
      <c r="B950" s="46" t="str">
        <f t="shared" si="85"/>
        <v/>
      </c>
      <c r="C950" s="47" t="str">
        <f t="shared" si="86"/>
        <v/>
      </c>
      <c r="D950" s="52" t="str">
        <f t="shared" si="87"/>
        <v/>
      </c>
      <c r="E950" s="53" t="str">
        <f t="shared" si="88"/>
        <v/>
      </c>
      <c r="F950" s="53" t="str">
        <f t="shared" si="89"/>
        <v/>
      </c>
      <c r="G950" s="50"/>
      <c r="H950" s="53">
        <f t="shared" si="84"/>
        <v>0</v>
      </c>
    </row>
    <row r="951" spans="2:8" ht="12.75" hidden="1" customHeight="1">
      <c r="B951" s="46" t="str">
        <f t="shared" si="85"/>
        <v/>
      </c>
      <c r="C951" s="47" t="str">
        <f t="shared" si="86"/>
        <v/>
      </c>
      <c r="D951" s="52" t="str">
        <f t="shared" si="87"/>
        <v/>
      </c>
      <c r="E951" s="53" t="str">
        <f t="shared" si="88"/>
        <v/>
      </c>
      <c r="F951" s="53" t="str">
        <f t="shared" si="89"/>
        <v/>
      </c>
      <c r="G951" s="50"/>
      <c r="H951" s="53">
        <f t="shared" si="84"/>
        <v>0</v>
      </c>
    </row>
    <row r="952" spans="2:8" ht="12.75" hidden="1" customHeight="1">
      <c r="B952" s="46" t="str">
        <f t="shared" si="85"/>
        <v/>
      </c>
      <c r="C952" s="47" t="str">
        <f t="shared" si="86"/>
        <v/>
      </c>
      <c r="D952" s="52" t="str">
        <f t="shared" si="87"/>
        <v/>
      </c>
      <c r="E952" s="53" t="str">
        <f t="shared" si="88"/>
        <v/>
      </c>
      <c r="F952" s="53" t="str">
        <f t="shared" si="89"/>
        <v/>
      </c>
      <c r="G952" s="50"/>
      <c r="H952" s="53">
        <f t="shared" si="84"/>
        <v>0</v>
      </c>
    </row>
    <row r="953" spans="2:8" ht="12.75" hidden="1" customHeight="1">
      <c r="B953" s="46" t="str">
        <f t="shared" si="85"/>
        <v/>
      </c>
      <c r="C953" s="47" t="str">
        <f t="shared" si="86"/>
        <v/>
      </c>
      <c r="D953" s="52" t="str">
        <f t="shared" si="87"/>
        <v/>
      </c>
      <c r="E953" s="53" t="str">
        <f t="shared" si="88"/>
        <v/>
      </c>
      <c r="F953" s="53" t="str">
        <f t="shared" si="89"/>
        <v/>
      </c>
      <c r="G953" s="50"/>
      <c r="H953" s="53">
        <f t="shared" si="84"/>
        <v>0</v>
      </c>
    </row>
    <row r="954" spans="2:8" ht="12.75" hidden="1" customHeight="1">
      <c r="B954" s="46" t="str">
        <f t="shared" si="85"/>
        <v/>
      </c>
      <c r="C954" s="47" t="str">
        <f t="shared" si="86"/>
        <v/>
      </c>
      <c r="D954" s="52" t="str">
        <f t="shared" si="87"/>
        <v/>
      </c>
      <c r="E954" s="53" t="str">
        <f t="shared" si="88"/>
        <v/>
      </c>
      <c r="F954" s="53" t="str">
        <f t="shared" si="89"/>
        <v/>
      </c>
      <c r="G954" s="50"/>
      <c r="H954" s="53">
        <f t="shared" si="84"/>
        <v>0</v>
      </c>
    </row>
    <row r="955" spans="2:8" ht="12.75" hidden="1" customHeight="1">
      <c r="B955" s="46" t="str">
        <f t="shared" si="85"/>
        <v/>
      </c>
      <c r="C955" s="47" t="str">
        <f t="shared" si="86"/>
        <v/>
      </c>
      <c r="D955" s="52" t="str">
        <f t="shared" si="87"/>
        <v/>
      </c>
      <c r="E955" s="53" t="str">
        <f t="shared" si="88"/>
        <v/>
      </c>
      <c r="F955" s="53" t="str">
        <f t="shared" si="89"/>
        <v/>
      </c>
      <c r="G955" s="50"/>
      <c r="H955" s="53">
        <f t="shared" si="84"/>
        <v>0</v>
      </c>
    </row>
    <row r="956" spans="2:8" ht="12.75" hidden="1" customHeight="1">
      <c r="B956" s="46" t="str">
        <f t="shared" si="85"/>
        <v/>
      </c>
      <c r="C956" s="47" t="str">
        <f t="shared" si="86"/>
        <v/>
      </c>
      <c r="D956" s="52" t="str">
        <f t="shared" si="87"/>
        <v/>
      </c>
      <c r="E956" s="53" t="str">
        <f t="shared" si="88"/>
        <v/>
      </c>
      <c r="F956" s="53" t="str">
        <f t="shared" si="89"/>
        <v/>
      </c>
      <c r="G956" s="50"/>
      <c r="H956" s="53">
        <f t="shared" si="84"/>
        <v>0</v>
      </c>
    </row>
    <row r="957" spans="2:8" ht="12.75" hidden="1" customHeight="1">
      <c r="B957" s="46" t="str">
        <f t="shared" si="85"/>
        <v/>
      </c>
      <c r="C957" s="47" t="str">
        <f t="shared" si="86"/>
        <v/>
      </c>
      <c r="D957" s="52" t="str">
        <f t="shared" si="87"/>
        <v/>
      </c>
      <c r="E957" s="53" t="str">
        <f t="shared" si="88"/>
        <v/>
      </c>
      <c r="F957" s="53" t="str">
        <f t="shared" si="89"/>
        <v/>
      </c>
      <c r="G957" s="50"/>
      <c r="H957" s="53">
        <f t="shared" si="84"/>
        <v>0</v>
      </c>
    </row>
    <row r="958" spans="2:8" ht="12.75" hidden="1" customHeight="1">
      <c r="B958" s="46" t="str">
        <f t="shared" si="85"/>
        <v/>
      </c>
      <c r="C958" s="47" t="str">
        <f t="shared" si="86"/>
        <v/>
      </c>
      <c r="D958" s="52" t="str">
        <f t="shared" si="87"/>
        <v/>
      </c>
      <c r="E958" s="53" t="str">
        <f t="shared" si="88"/>
        <v/>
      </c>
      <c r="F958" s="53" t="str">
        <f t="shared" si="89"/>
        <v/>
      </c>
      <c r="G958" s="50"/>
      <c r="H958" s="53">
        <f t="shared" si="84"/>
        <v>0</v>
      </c>
    </row>
    <row r="959" spans="2:8" ht="12.75" hidden="1" customHeight="1">
      <c r="B959" s="46" t="str">
        <f t="shared" si="85"/>
        <v/>
      </c>
      <c r="C959" s="47" t="str">
        <f t="shared" si="86"/>
        <v/>
      </c>
      <c r="D959" s="52" t="str">
        <f t="shared" si="87"/>
        <v/>
      </c>
      <c r="E959" s="53" t="str">
        <f t="shared" si="88"/>
        <v/>
      </c>
      <c r="F959" s="53" t="str">
        <f t="shared" si="89"/>
        <v/>
      </c>
      <c r="G959" s="50"/>
      <c r="H959" s="53">
        <f t="shared" si="84"/>
        <v>0</v>
      </c>
    </row>
    <row r="960" spans="2:8" ht="12.75" hidden="1" customHeight="1">
      <c r="B960" s="46" t="str">
        <f t="shared" si="85"/>
        <v/>
      </c>
      <c r="C960" s="47" t="str">
        <f t="shared" si="86"/>
        <v/>
      </c>
      <c r="D960" s="52" t="str">
        <f t="shared" si="87"/>
        <v/>
      </c>
      <c r="E960" s="53" t="str">
        <f t="shared" si="88"/>
        <v/>
      </c>
      <c r="F960" s="53" t="str">
        <f t="shared" si="89"/>
        <v/>
      </c>
      <c r="G960" s="50"/>
      <c r="H960" s="53">
        <f t="shared" si="84"/>
        <v>0</v>
      </c>
    </row>
    <row r="961" spans="2:8" ht="12.75" hidden="1" customHeight="1">
      <c r="B961" s="46" t="str">
        <f t="shared" si="85"/>
        <v/>
      </c>
      <c r="C961" s="47" t="str">
        <f t="shared" si="86"/>
        <v/>
      </c>
      <c r="D961" s="52" t="str">
        <f t="shared" si="87"/>
        <v/>
      </c>
      <c r="E961" s="53" t="str">
        <f t="shared" si="88"/>
        <v/>
      </c>
      <c r="F961" s="53" t="str">
        <f t="shared" si="89"/>
        <v/>
      </c>
      <c r="G961" s="50"/>
      <c r="H961" s="53">
        <f t="shared" si="84"/>
        <v>0</v>
      </c>
    </row>
    <row r="962" spans="2:8" ht="12.75" hidden="1" customHeight="1">
      <c r="B962" s="46" t="str">
        <f t="shared" si="85"/>
        <v/>
      </c>
      <c r="C962" s="47" t="str">
        <f t="shared" si="86"/>
        <v/>
      </c>
      <c r="D962" s="52" t="str">
        <f t="shared" si="87"/>
        <v/>
      </c>
      <c r="E962" s="53" t="str">
        <f t="shared" si="88"/>
        <v/>
      </c>
      <c r="F962" s="53" t="str">
        <f t="shared" si="89"/>
        <v/>
      </c>
      <c r="G962" s="50"/>
      <c r="H962" s="53">
        <f t="shared" si="84"/>
        <v>0</v>
      </c>
    </row>
    <row r="963" spans="2:8" ht="12.75" hidden="1" customHeight="1">
      <c r="B963" s="46" t="str">
        <f t="shared" si="85"/>
        <v/>
      </c>
      <c r="C963" s="47" t="str">
        <f t="shared" si="86"/>
        <v/>
      </c>
      <c r="D963" s="52" t="str">
        <f t="shared" si="87"/>
        <v/>
      </c>
      <c r="E963" s="53" t="str">
        <f t="shared" si="88"/>
        <v/>
      </c>
      <c r="F963" s="53" t="str">
        <f t="shared" si="89"/>
        <v/>
      </c>
      <c r="G963" s="50"/>
      <c r="H963" s="53">
        <f t="shared" si="84"/>
        <v>0</v>
      </c>
    </row>
    <row r="964" spans="2:8" ht="12.75" hidden="1" customHeight="1">
      <c r="B964" s="46" t="str">
        <f t="shared" si="85"/>
        <v/>
      </c>
      <c r="C964" s="47" t="str">
        <f t="shared" si="86"/>
        <v/>
      </c>
      <c r="D964" s="52" t="str">
        <f t="shared" si="87"/>
        <v/>
      </c>
      <c r="E964" s="53" t="str">
        <f t="shared" si="88"/>
        <v/>
      </c>
      <c r="F964" s="53" t="str">
        <f t="shared" si="89"/>
        <v/>
      </c>
      <c r="G964" s="50"/>
      <c r="H964" s="53">
        <f t="shared" si="84"/>
        <v>0</v>
      </c>
    </row>
    <row r="965" spans="2:8" ht="12.75" hidden="1" customHeight="1">
      <c r="B965" s="46" t="str">
        <f t="shared" si="85"/>
        <v/>
      </c>
      <c r="C965" s="47" t="str">
        <f t="shared" si="86"/>
        <v/>
      </c>
      <c r="D965" s="52" t="str">
        <f t="shared" si="87"/>
        <v/>
      </c>
      <c r="E965" s="53" t="str">
        <f t="shared" si="88"/>
        <v/>
      </c>
      <c r="F965" s="53" t="str">
        <f t="shared" si="89"/>
        <v/>
      </c>
      <c r="G965" s="50"/>
      <c r="H965" s="53">
        <f t="shared" si="84"/>
        <v>0</v>
      </c>
    </row>
    <row r="966" spans="2:8" ht="12.75" hidden="1" customHeight="1">
      <c r="B966" s="46" t="str">
        <f t="shared" si="85"/>
        <v/>
      </c>
      <c r="C966" s="47" t="str">
        <f t="shared" si="86"/>
        <v/>
      </c>
      <c r="D966" s="52" t="str">
        <f t="shared" si="87"/>
        <v/>
      </c>
      <c r="E966" s="53" t="str">
        <f t="shared" si="88"/>
        <v/>
      </c>
      <c r="F966" s="53" t="str">
        <f t="shared" si="89"/>
        <v/>
      </c>
      <c r="G966" s="50"/>
      <c r="H966" s="53">
        <f t="shared" si="84"/>
        <v>0</v>
      </c>
    </row>
    <row r="967" spans="2:8" ht="12.75" hidden="1" customHeight="1">
      <c r="B967" s="46" t="str">
        <f t="shared" si="85"/>
        <v/>
      </c>
      <c r="C967" s="47" t="str">
        <f t="shared" si="86"/>
        <v/>
      </c>
      <c r="D967" s="52" t="str">
        <f t="shared" si="87"/>
        <v/>
      </c>
      <c r="E967" s="53" t="str">
        <f t="shared" si="88"/>
        <v/>
      </c>
      <c r="F967" s="53" t="str">
        <f t="shared" si="89"/>
        <v/>
      </c>
      <c r="G967" s="50"/>
      <c r="H967" s="53">
        <f t="shared" si="84"/>
        <v>0</v>
      </c>
    </row>
    <row r="968" spans="2:8" ht="12.75" hidden="1" customHeight="1">
      <c r="B968" s="46" t="str">
        <f t="shared" si="85"/>
        <v/>
      </c>
      <c r="C968" s="47" t="str">
        <f t="shared" si="86"/>
        <v/>
      </c>
      <c r="D968" s="52" t="str">
        <f t="shared" si="87"/>
        <v/>
      </c>
      <c r="E968" s="53" t="str">
        <f t="shared" si="88"/>
        <v/>
      </c>
      <c r="F968" s="53" t="str">
        <f t="shared" si="89"/>
        <v/>
      </c>
      <c r="G968" s="50"/>
      <c r="H968" s="53">
        <f t="shared" si="84"/>
        <v>0</v>
      </c>
    </row>
    <row r="969" spans="2:8" ht="12.75" hidden="1" customHeight="1">
      <c r="B969" s="46" t="str">
        <f t="shared" si="85"/>
        <v/>
      </c>
      <c r="C969" s="47" t="str">
        <f t="shared" si="86"/>
        <v/>
      </c>
      <c r="D969" s="52" t="str">
        <f t="shared" si="87"/>
        <v/>
      </c>
      <c r="E969" s="53" t="str">
        <f t="shared" si="88"/>
        <v/>
      </c>
      <c r="F969" s="53" t="str">
        <f t="shared" si="89"/>
        <v/>
      </c>
      <c r="G969" s="50"/>
      <c r="H969" s="53">
        <f t="shared" si="84"/>
        <v>0</v>
      </c>
    </row>
    <row r="970" spans="2:8" ht="12.75" hidden="1" customHeight="1">
      <c r="B970" s="46" t="str">
        <f t="shared" si="85"/>
        <v/>
      </c>
      <c r="C970" s="47" t="str">
        <f t="shared" si="86"/>
        <v/>
      </c>
      <c r="D970" s="52" t="str">
        <f t="shared" si="87"/>
        <v/>
      </c>
      <c r="E970" s="53" t="str">
        <f t="shared" si="88"/>
        <v/>
      </c>
      <c r="F970" s="53" t="str">
        <f t="shared" si="89"/>
        <v/>
      </c>
      <c r="G970" s="50"/>
      <c r="H970" s="53">
        <f t="shared" si="84"/>
        <v>0</v>
      </c>
    </row>
    <row r="971" spans="2:8" ht="12.75" hidden="1" customHeight="1">
      <c r="B971" s="46" t="str">
        <f t="shared" si="85"/>
        <v/>
      </c>
      <c r="C971" s="47" t="str">
        <f t="shared" si="86"/>
        <v/>
      </c>
      <c r="D971" s="52" t="str">
        <f t="shared" si="87"/>
        <v/>
      </c>
      <c r="E971" s="53" t="str">
        <f t="shared" si="88"/>
        <v/>
      </c>
      <c r="F971" s="53" t="str">
        <f t="shared" si="89"/>
        <v/>
      </c>
      <c r="G971" s="50"/>
      <c r="H971" s="53">
        <f t="shared" si="84"/>
        <v>0</v>
      </c>
    </row>
    <row r="972" spans="2:8" ht="12.75" hidden="1" customHeight="1">
      <c r="B972" s="46" t="str">
        <f t="shared" si="85"/>
        <v/>
      </c>
      <c r="C972" s="47" t="str">
        <f t="shared" si="86"/>
        <v/>
      </c>
      <c r="D972" s="52" t="str">
        <f t="shared" si="87"/>
        <v/>
      </c>
      <c r="E972" s="53" t="str">
        <f t="shared" si="88"/>
        <v/>
      </c>
      <c r="F972" s="53" t="str">
        <f t="shared" si="89"/>
        <v/>
      </c>
      <c r="G972" s="50"/>
      <c r="H972" s="53">
        <f t="shared" si="84"/>
        <v>0</v>
      </c>
    </row>
    <row r="973" spans="2:8" ht="12.75" hidden="1" customHeight="1">
      <c r="B973" s="46" t="str">
        <f t="shared" si="85"/>
        <v/>
      </c>
      <c r="C973" s="47" t="str">
        <f t="shared" si="86"/>
        <v/>
      </c>
      <c r="D973" s="52" t="str">
        <f t="shared" si="87"/>
        <v/>
      </c>
      <c r="E973" s="53" t="str">
        <f t="shared" si="88"/>
        <v/>
      </c>
      <c r="F973" s="53" t="str">
        <f t="shared" si="89"/>
        <v/>
      </c>
      <c r="G973" s="50"/>
      <c r="H973" s="53">
        <f t="shared" si="84"/>
        <v>0</v>
      </c>
    </row>
    <row r="974" spans="2:8" ht="12.75" hidden="1" customHeight="1">
      <c r="B974" s="46" t="str">
        <f t="shared" si="85"/>
        <v/>
      </c>
      <c r="C974" s="47" t="str">
        <f t="shared" si="86"/>
        <v/>
      </c>
      <c r="D974" s="52" t="str">
        <f t="shared" si="87"/>
        <v/>
      </c>
      <c r="E974" s="53" t="str">
        <f t="shared" si="88"/>
        <v/>
      </c>
      <c r="F974" s="53" t="str">
        <f t="shared" si="89"/>
        <v/>
      </c>
      <c r="G974" s="50"/>
      <c r="H974" s="53">
        <f t="shared" si="84"/>
        <v>0</v>
      </c>
    </row>
    <row r="975" spans="2:8" ht="12.75" hidden="1" customHeight="1">
      <c r="B975" s="46" t="str">
        <f t="shared" si="85"/>
        <v/>
      </c>
      <c r="C975" s="47" t="str">
        <f t="shared" si="86"/>
        <v/>
      </c>
      <c r="D975" s="52" t="str">
        <f t="shared" si="87"/>
        <v/>
      </c>
      <c r="E975" s="53" t="str">
        <f t="shared" si="88"/>
        <v/>
      </c>
      <c r="F975" s="53" t="str">
        <f t="shared" si="89"/>
        <v/>
      </c>
      <c r="G975" s="50"/>
      <c r="H975" s="53">
        <f t="shared" si="84"/>
        <v>0</v>
      </c>
    </row>
    <row r="976" spans="2:8" ht="12.75" hidden="1" customHeight="1">
      <c r="B976" s="46" t="str">
        <f t="shared" si="85"/>
        <v/>
      </c>
      <c r="C976" s="47" t="str">
        <f t="shared" si="86"/>
        <v/>
      </c>
      <c r="D976" s="52" t="str">
        <f t="shared" si="87"/>
        <v/>
      </c>
      <c r="E976" s="53" t="str">
        <f t="shared" si="88"/>
        <v/>
      </c>
      <c r="F976" s="53" t="str">
        <f t="shared" si="89"/>
        <v/>
      </c>
      <c r="G976" s="50"/>
      <c r="H976" s="53">
        <f t="shared" si="84"/>
        <v>0</v>
      </c>
    </row>
    <row r="977" spans="2:8" ht="12.75" hidden="1" customHeight="1">
      <c r="B977" s="46" t="str">
        <f t="shared" si="85"/>
        <v/>
      </c>
      <c r="C977" s="47" t="str">
        <f t="shared" si="86"/>
        <v/>
      </c>
      <c r="D977" s="52" t="str">
        <f t="shared" si="87"/>
        <v/>
      </c>
      <c r="E977" s="53" t="str">
        <f t="shared" si="88"/>
        <v/>
      </c>
      <c r="F977" s="53" t="str">
        <f t="shared" si="89"/>
        <v/>
      </c>
      <c r="G977" s="50"/>
      <c r="H977" s="53">
        <f t="shared" si="84"/>
        <v>0</v>
      </c>
    </row>
    <row r="978" spans="2:8" ht="12.75" hidden="1" customHeight="1">
      <c r="B978" s="46" t="str">
        <f t="shared" si="85"/>
        <v/>
      </c>
      <c r="C978" s="47" t="str">
        <f t="shared" si="86"/>
        <v/>
      </c>
      <c r="D978" s="52" t="str">
        <f t="shared" si="87"/>
        <v/>
      </c>
      <c r="E978" s="53" t="str">
        <f t="shared" si="88"/>
        <v/>
      </c>
      <c r="F978" s="53" t="str">
        <f t="shared" si="89"/>
        <v/>
      </c>
      <c r="G978" s="50"/>
      <c r="H978" s="53">
        <f t="shared" si="84"/>
        <v>0</v>
      </c>
    </row>
    <row r="979" spans="2:8" ht="12.75" hidden="1" customHeight="1">
      <c r="B979" s="46" t="str">
        <f t="shared" si="85"/>
        <v/>
      </c>
      <c r="C979" s="47" t="str">
        <f t="shared" si="86"/>
        <v/>
      </c>
      <c r="D979" s="52" t="str">
        <f t="shared" si="87"/>
        <v/>
      </c>
      <c r="E979" s="53" t="str">
        <f t="shared" si="88"/>
        <v/>
      </c>
      <c r="F979" s="53" t="str">
        <f t="shared" si="89"/>
        <v/>
      </c>
      <c r="G979" s="50"/>
      <c r="H979" s="53">
        <f t="shared" si="84"/>
        <v>0</v>
      </c>
    </row>
    <row r="980" spans="2:8" ht="12.75" hidden="1" customHeight="1">
      <c r="B980" s="46" t="str">
        <f t="shared" si="85"/>
        <v/>
      </c>
      <c r="C980" s="47" t="str">
        <f t="shared" si="86"/>
        <v/>
      </c>
      <c r="D980" s="52" t="str">
        <f t="shared" si="87"/>
        <v/>
      </c>
      <c r="E980" s="53" t="str">
        <f t="shared" si="88"/>
        <v/>
      </c>
      <c r="F980" s="53" t="str">
        <f t="shared" si="89"/>
        <v/>
      </c>
      <c r="G980" s="50"/>
      <c r="H980" s="53">
        <f t="shared" si="84"/>
        <v>0</v>
      </c>
    </row>
    <row r="981" spans="2:8" ht="12.75" hidden="1" customHeight="1">
      <c r="B981" s="46" t="str">
        <f t="shared" si="85"/>
        <v/>
      </c>
      <c r="C981" s="47" t="str">
        <f t="shared" si="86"/>
        <v/>
      </c>
      <c r="D981" s="52" t="str">
        <f t="shared" si="87"/>
        <v/>
      </c>
      <c r="E981" s="53" t="str">
        <f t="shared" si="88"/>
        <v/>
      </c>
      <c r="F981" s="53" t="str">
        <f t="shared" si="89"/>
        <v/>
      </c>
      <c r="G981" s="50"/>
      <c r="H981" s="53">
        <f t="shared" si="84"/>
        <v>0</v>
      </c>
    </row>
    <row r="982" spans="2:8" ht="12.75" hidden="1" customHeight="1">
      <c r="B982" s="46" t="str">
        <f t="shared" si="85"/>
        <v/>
      </c>
      <c r="C982" s="47" t="str">
        <f t="shared" si="86"/>
        <v/>
      </c>
      <c r="D982" s="52" t="str">
        <f t="shared" si="87"/>
        <v/>
      </c>
      <c r="E982" s="53" t="str">
        <f t="shared" si="88"/>
        <v/>
      </c>
      <c r="F982" s="53" t="str">
        <f t="shared" si="89"/>
        <v/>
      </c>
      <c r="G982" s="50"/>
      <c r="H982" s="53">
        <f t="shared" si="84"/>
        <v>0</v>
      </c>
    </row>
    <row r="983" spans="2:8" ht="12.75" hidden="1" customHeight="1">
      <c r="B983" s="46" t="str">
        <f t="shared" si="85"/>
        <v/>
      </c>
      <c r="C983" s="47" t="str">
        <f t="shared" si="86"/>
        <v/>
      </c>
      <c r="D983" s="52" t="str">
        <f t="shared" si="87"/>
        <v/>
      </c>
      <c r="E983" s="53" t="str">
        <f t="shared" si="88"/>
        <v/>
      </c>
      <c r="F983" s="53" t="str">
        <f t="shared" si="89"/>
        <v/>
      </c>
      <c r="G983" s="50"/>
      <c r="H983" s="53">
        <f t="shared" si="84"/>
        <v>0</v>
      </c>
    </row>
    <row r="984" spans="2:8" ht="12.75" hidden="1" customHeight="1">
      <c r="B984" s="46" t="str">
        <f t="shared" si="85"/>
        <v/>
      </c>
      <c r="C984" s="47" t="str">
        <f t="shared" si="86"/>
        <v/>
      </c>
      <c r="D984" s="52" t="str">
        <f t="shared" si="87"/>
        <v/>
      </c>
      <c r="E984" s="53" t="str">
        <f t="shared" si="88"/>
        <v/>
      </c>
      <c r="F984" s="53" t="str">
        <f t="shared" si="89"/>
        <v/>
      </c>
      <c r="G984" s="50"/>
      <c r="H984" s="53">
        <f t="shared" si="84"/>
        <v>0</v>
      </c>
    </row>
    <row r="985" spans="2:8" ht="12.75" hidden="1" customHeight="1">
      <c r="B985" s="46" t="str">
        <f t="shared" si="85"/>
        <v/>
      </c>
      <c r="C985" s="47" t="str">
        <f t="shared" si="86"/>
        <v/>
      </c>
      <c r="D985" s="52" t="str">
        <f t="shared" si="87"/>
        <v/>
      </c>
      <c r="E985" s="53" t="str">
        <f t="shared" si="88"/>
        <v/>
      </c>
      <c r="F985" s="53" t="str">
        <f t="shared" si="89"/>
        <v/>
      </c>
      <c r="G985" s="50"/>
      <c r="H985" s="53">
        <f t="shared" ref="H985:H1048" si="90">IF(B985="",0,ROUND(H984-E985-G985,2))</f>
        <v>0</v>
      </c>
    </row>
    <row r="986" spans="2:8" ht="12.75" hidden="1" customHeight="1">
      <c r="B986" s="46" t="str">
        <f t="shared" ref="B986:B1049" si="91">IF(B985&lt;$D$16,IF(H985&gt;0,B985+1,""),"")</f>
        <v/>
      </c>
      <c r="C986" s="47" t="str">
        <f t="shared" ref="C986:C1049" si="92">IF(B986="","",IF(B986&lt;=$D$16,IF(payments_per_year=26,DATE(YEAR(start_date),MONTH(start_date),DAY(start_date)+14*B986),IF(payments_per_year=52,DATE(YEAR(start_date),MONTH(start_date),DAY(start_date)+7*B986),DATE(YEAR(start_date),MONTH(start_date)+B986*12/$D$11,DAY(start_date)))),""))</f>
        <v/>
      </c>
      <c r="D986" s="52" t="str">
        <f t="shared" ref="D986:D1049" si="93">IF(C986="","",IF($D$15+F986&gt;H985,ROUND(H985+F986,2),$D$15))</f>
        <v/>
      </c>
      <c r="E986" s="53" t="str">
        <f t="shared" ref="E986:E1049" si="94">IF(C986="","",D986-F986)</f>
        <v/>
      </c>
      <c r="F986" s="53" t="str">
        <f t="shared" ref="F986:F1049" si="95">IF(C986="","",ROUND(H985*$D$9/payments_per_year,2))</f>
        <v/>
      </c>
      <c r="G986" s="50"/>
      <c r="H986" s="53">
        <f t="shared" si="90"/>
        <v>0</v>
      </c>
    </row>
    <row r="987" spans="2:8" ht="12.75" hidden="1" customHeight="1">
      <c r="B987" s="46" t="str">
        <f t="shared" si="91"/>
        <v/>
      </c>
      <c r="C987" s="47" t="str">
        <f t="shared" si="92"/>
        <v/>
      </c>
      <c r="D987" s="52" t="str">
        <f t="shared" si="93"/>
        <v/>
      </c>
      <c r="E987" s="53" t="str">
        <f t="shared" si="94"/>
        <v/>
      </c>
      <c r="F987" s="53" t="str">
        <f t="shared" si="95"/>
        <v/>
      </c>
      <c r="G987" s="50"/>
      <c r="H987" s="53">
        <f t="shared" si="90"/>
        <v>0</v>
      </c>
    </row>
    <row r="988" spans="2:8" ht="12.75" hidden="1" customHeight="1">
      <c r="B988" s="46" t="str">
        <f t="shared" si="91"/>
        <v/>
      </c>
      <c r="C988" s="47" t="str">
        <f t="shared" si="92"/>
        <v/>
      </c>
      <c r="D988" s="52" t="str">
        <f t="shared" si="93"/>
        <v/>
      </c>
      <c r="E988" s="53" t="str">
        <f t="shared" si="94"/>
        <v/>
      </c>
      <c r="F988" s="53" t="str">
        <f t="shared" si="95"/>
        <v/>
      </c>
      <c r="G988" s="50"/>
      <c r="H988" s="53">
        <f t="shared" si="90"/>
        <v>0</v>
      </c>
    </row>
    <row r="989" spans="2:8" ht="12.75" hidden="1" customHeight="1">
      <c r="B989" s="46" t="str">
        <f t="shared" si="91"/>
        <v/>
      </c>
      <c r="C989" s="47" t="str">
        <f t="shared" si="92"/>
        <v/>
      </c>
      <c r="D989" s="52" t="str">
        <f t="shared" si="93"/>
        <v/>
      </c>
      <c r="E989" s="53" t="str">
        <f t="shared" si="94"/>
        <v/>
      </c>
      <c r="F989" s="53" t="str">
        <f t="shared" si="95"/>
        <v/>
      </c>
      <c r="G989" s="50"/>
      <c r="H989" s="53">
        <f t="shared" si="90"/>
        <v>0</v>
      </c>
    </row>
    <row r="990" spans="2:8" ht="12.75" hidden="1" customHeight="1">
      <c r="B990" s="46" t="str">
        <f t="shared" si="91"/>
        <v/>
      </c>
      <c r="C990" s="47" t="str">
        <f t="shared" si="92"/>
        <v/>
      </c>
      <c r="D990" s="52" t="str">
        <f t="shared" si="93"/>
        <v/>
      </c>
      <c r="E990" s="53" t="str">
        <f t="shared" si="94"/>
        <v/>
      </c>
      <c r="F990" s="53" t="str">
        <f t="shared" si="95"/>
        <v/>
      </c>
      <c r="G990" s="50"/>
      <c r="H990" s="53">
        <f t="shared" si="90"/>
        <v>0</v>
      </c>
    </row>
    <row r="991" spans="2:8" ht="12.75" hidden="1" customHeight="1">
      <c r="B991" s="46" t="str">
        <f t="shared" si="91"/>
        <v/>
      </c>
      <c r="C991" s="47" t="str">
        <f t="shared" si="92"/>
        <v/>
      </c>
      <c r="D991" s="52" t="str">
        <f t="shared" si="93"/>
        <v/>
      </c>
      <c r="E991" s="53" t="str">
        <f t="shared" si="94"/>
        <v/>
      </c>
      <c r="F991" s="53" t="str">
        <f t="shared" si="95"/>
        <v/>
      </c>
      <c r="G991" s="50"/>
      <c r="H991" s="53">
        <f t="shared" si="90"/>
        <v>0</v>
      </c>
    </row>
    <row r="992" spans="2:8" ht="12.75" hidden="1" customHeight="1">
      <c r="B992" s="46" t="str">
        <f t="shared" si="91"/>
        <v/>
      </c>
      <c r="C992" s="47" t="str">
        <f t="shared" si="92"/>
        <v/>
      </c>
      <c r="D992" s="52" t="str">
        <f t="shared" si="93"/>
        <v/>
      </c>
      <c r="E992" s="53" t="str">
        <f t="shared" si="94"/>
        <v/>
      </c>
      <c r="F992" s="53" t="str">
        <f t="shared" si="95"/>
        <v/>
      </c>
      <c r="G992" s="50"/>
      <c r="H992" s="53">
        <f t="shared" si="90"/>
        <v>0</v>
      </c>
    </row>
    <row r="993" spans="2:8" ht="12.75" hidden="1" customHeight="1">
      <c r="B993" s="46" t="str">
        <f t="shared" si="91"/>
        <v/>
      </c>
      <c r="C993" s="47" t="str">
        <f t="shared" si="92"/>
        <v/>
      </c>
      <c r="D993" s="52" t="str">
        <f t="shared" si="93"/>
        <v/>
      </c>
      <c r="E993" s="53" t="str">
        <f t="shared" si="94"/>
        <v/>
      </c>
      <c r="F993" s="53" t="str">
        <f t="shared" si="95"/>
        <v/>
      </c>
      <c r="G993" s="50"/>
      <c r="H993" s="53">
        <f t="shared" si="90"/>
        <v>0</v>
      </c>
    </row>
    <row r="994" spans="2:8" ht="12.75" hidden="1" customHeight="1">
      <c r="B994" s="46" t="str">
        <f t="shared" si="91"/>
        <v/>
      </c>
      <c r="C994" s="47" t="str">
        <f t="shared" si="92"/>
        <v/>
      </c>
      <c r="D994" s="52" t="str">
        <f t="shared" si="93"/>
        <v/>
      </c>
      <c r="E994" s="53" t="str">
        <f t="shared" si="94"/>
        <v/>
      </c>
      <c r="F994" s="53" t="str">
        <f t="shared" si="95"/>
        <v/>
      </c>
      <c r="G994" s="50"/>
      <c r="H994" s="53">
        <f t="shared" si="90"/>
        <v>0</v>
      </c>
    </row>
    <row r="995" spans="2:8" ht="12.75" hidden="1" customHeight="1">
      <c r="B995" s="46" t="str">
        <f t="shared" si="91"/>
        <v/>
      </c>
      <c r="C995" s="47" t="str">
        <f t="shared" si="92"/>
        <v/>
      </c>
      <c r="D995" s="52" t="str">
        <f t="shared" si="93"/>
        <v/>
      </c>
      <c r="E995" s="53" t="str">
        <f t="shared" si="94"/>
        <v/>
      </c>
      <c r="F995" s="53" t="str">
        <f t="shared" si="95"/>
        <v/>
      </c>
      <c r="G995" s="50"/>
      <c r="H995" s="53">
        <f t="shared" si="90"/>
        <v>0</v>
      </c>
    </row>
    <row r="996" spans="2:8" ht="12.75" hidden="1" customHeight="1">
      <c r="B996" s="46" t="str">
        <f t="shared" si="91"/>
        <v/>
      </c>
      <c r="C996" s="47" t="str">
        <f t="shared" si="92"/>
        <v/>
      </c>
      <c r="D996" s="52" t="str">
        <f t="shared" si="93"/>
        <v/>
      </c>
      <c r="E996" s="53" t="str">
        <f t="shared" si="94"/>
        <v/>
      </c>
      <c r="F996" s="53" t="str">
        <f t="shared" si="95"/>
        <v/>
      </c>
      <c r="G996" s="50"/>
      <c r="H996" s="53">
        <f t="shared" si="90"/>
        <v>0</v>
      </c>
    </row>
    <row r="997" spans="2:8" ht="12.75" hidden="1" customHeight="1">
      <c r="B997" s="46" t="str">
        <f t="shared" si="91"/>
        <v/>
      </c>
      <c r="C997" s="47" t="str">
        <f t="shared" si="92"/>
        <v/>
      </c>
      <c r="D997" s="52" t="str">
        <f t="shared" si="93"/>
        <v/>
      </c>
      <c r="E997" s="53" t="str">
        <f t="shared" si="94"/>
        <v/>
      </c>
      <c r="F997" s="53" t="str">
        <f t="shared" si="95"/>
        <v/>
      </c>
      <c r="G997" s="50"/>
      <c r="H997" s="53">
        <f t="shared" si="90"/>
        <v>0</v>
      </c>
    </row>
    <row r="998" spans="2:8" ht="12.75" hidden="1" customHeight="1">
      <c r="B998" s="46" t="str">
        <f t="shared" si="91"/>
        <v/>
      </c>
      <c r="C998" s="47" t="str">
        <f t="shared" si="92"/>
        <v/>
      </c>
      <c r="D998" s="52" t="str">
        <f t="shared" si="93"/>
        <v/>
      </c>
      <c r="E998" s="53" t="str">
        <f t="shared" si="94"/>
        <v/>
      </c>
      <c r="F998" s="53" t="str">
        <f t="shared" si="95"/>
        <v/>
      </c>
      <c r="G998" s="50"/>
      <c r="H998" s="53">
        <f t="shared" si="90"/>
        <v>0</v>
      </c>
    </row>
    <row r="999" spans="2:8" ht="12.75" hidden="1" customHeight="1">
      <c r="B999" s="46" t="str">
        <f t="shared" si="91"/>
        <v/>
      </c>
      <c r="C999" s="47" t="str">
        <f t="shared" si="92"/>
        <v/>
      </c>
      <c r="D999" s="52" t="str">
        <f t="shared" si="93"/>
        <v/>
      </c>
      <c r="E999" s="53" t="str">
        <f t="shared" si="94"/>
        <v/>
      </c>
      <c r="F999" s="53" t="str">
        <f t="shared" si="95"/>
        <v/>
      </c>
      <c r="G999" s="50"/>
      <c r="H999" s="53">
        <f t="shared" si="90"/>
        <v>0</v>
      </c>
    </row>
    <row r="1000" spans="2:8" ht="12.75" hidden="1" customHeight="1">
      <c r="B1000" s="46" t="str">
        <f t="shared" si="91"/>
        <v/>
      </c>
      <c r="C1000" s="47" t="str">
        <f t="shared" si="92"/>
        <v/>
      </c>
      <c r="D1000" s="52" t="str">
        <f t="shared" si="93"/>
        <v/>
      </c>
      <c r="E1000" s="53" t="str">
        <f t="shared" si="94"/>
        <v/>
      </c>
      <c r="F1000" s="53" t="str">
        <f t="shared" si="95"/>
        <v/>
      </c>
      <c r="G1000" s="50"/>
      <c r="H1000" s="53">
        <f t="shared" si="90"/>
        <v>0</v>
      </c>
    </row>
    <row r="1001" spans="2:8" ht="12.75" hidden="1" customHeight="1">
      <c r="B1001" s="46" t="str">
        <f t="shared" si="91"/>
        <v/>
      </c>
      <c r="C1001" s="47" t="str">
        <f t="shared" si="92"/>
        <v/>
      </c>
      <c r="D1001" s="52" t="str">
        <f t="shared" si="93"/>
        <v/>
      </c>
      <c r="E1001" s="53" t="str">
        <f t="shared" si="94"/>
        <v/>
      </c>
      <c r="F1001" s="53" t="str">
        <f t="shared" si="95"/>
        <v/>
      </c>
      <c r="G1001" s="50"/>
      <c r="H1001" s="53">
        <f t="shared" si="90"/>
        <v>0</v>
      </c>
    </row>
    <row r="1002" spans="2:8" ht="12.75" hidden="1" customHeight="1">
      <c r="B1002" s="46" t="str">
        <f t="shared" si="91"/>
        <v/>
      </c>
      <c r="C1002" s="47" t="str">
        <f t="shared" si="92"/>
        <v/>
      </c>
      <c r="D1002" s="52" t="str">
        <f t="shared" si="93"/>
        <v/>
      </c>
      <c r="E1002" s="53" t="str">
        <f t="shared" si="94"/>
        <v/>
      </c>
      <c r="F1002" s="53" t="str">
        <f t="shared" si="95"/>
        <v/>
      </c>
      <c r="G1002" s="50"/>
      <c r="H1002" s="53">
        <f t="shared" si="90"/>
        <v>0</v>
      </c>
    </row>
    <row r="1003" spans="2:8" ht="12.75" hidden="1" customHeight="1">
      <c r="B1003" s="46" t="str">
        <f t="shared" si="91"/>
        <v/>
      </c>
      <c r="C1003" s="47" t="str">
        <f t="shared" si="92"/>
        <v/>
      </c>
      <c r="D1003" s="52" t="str">
        <f t="shared" si="93"/>
        <v/>
      </c>
      <c r="E1003" s="53" t="str">
        <f t="shared" si="94"/>
        <v/>
      </c>
      <c r="F1003" s="53" t="str">
        <f t="shared" si="95"/>
        <v/>
      </c>
      <c r="G1003" s="50"/>
      <c r="H1003" s="53">
        <f t="shared" si="90"/>
        <v>0</v>
      </c>
    </row>
    <row r="1004" spans="2:8" ht="12.75" hidden="1" customHeight="1">
      <c r="B1004" s="46" t="str">
        <f t="shared" si="91"/>
        <v/>
      </c>
      <c r="C1004" s="47" t="str">
        <f t="shared" si="92"/>
        <v/>
      </c>
      <c r="D1004" s="52" t="str">
        <f t="shared" si="93"/>
        <v/>
      </c>
      <c r="E1004" s="53" t="str">
        <f t="shared" si="94"/>
        <v/>
      </c>
      <c r="F1004" s="53" t="str">
        <f t="shared" si="95"/>
        <v/>
      </c>
      <c r="G1004" s="50"/>
      <c r="H1004" s="53">
        <f t="shared" si="90"/>
        <v>0</v>
      </c>
    </row>
    <row r="1005" spans="2:8" ht="12.75" hidden="1" customHeight="1">
      <c r="B1005" s="46" t="str">
        <f t="shared" si="91"/>
        <v/>
      </c>
      <c r="C1005" s="47" t="str">
        <f t="shared" si="92"/>
        <v/>
      </c>
      <c r="D1005" s="52" t="str">
        <f t="shared" si="93"/>
        <v/>
      </c>
      <c r="E1005" s="53" t="str">
        <f t="shared" si="94"/>
        <v/>
      </c>
      <c r="F1005" s="53" t="str">
        <f t="shared" si="95"/>
        <v/>
      </c>
      <c r="G1005" s="50"/>
      <c r="H1005" s="53">
        <f t="shared" si="90"/>
        <v>0</v>
      </c>
    </row>
    <row r="1006" spans="2:8" ht="12.75" hidden="1" customHeight="1">
      <c r="B1006" s="46" t="str">
        <f t="shared" si="91"/>
        <v/>
      </c>
      <c r="C1006" s="47" t="str">
        <f t="shared" si="92"/>
        <v/>
      </c>
      <c r="D1006" s="52" t="str">
        <f t="shared" si="93"/>
        <v/>
      </c>
      <c r="E1006" s="53" t="str">
        <f t="shared" si="94"/>
        <v/>
      </c>
      <c r="F1006" s="53" t="str">
        <f t="shared" si="95"/>
        <v/>
      </c>
      <c r="G1006" s="50"/>
      <c r="H1006" s="53">
        <f t="shared" si="90"/>
        <v>0</v>
      </c>
    </row>
    <row r="1007" spans="2:8" ht="12.75" hidden="1" customHeight="1">
      <c r="B1007" s="46" t="str">
        <f t="shared" si="91"/>
        <v/>
      </c>
      <c r="C1007" s="47" t="str">
        <f t="shared" si="92"/>
        <v/>
      </c>
      <c r="D1007" s="52" t="str">
        <f t="shared" si="93"/>
        <v/>
      </c>
      <c r="E1007" s="53" t="str">
        <f t="shared" si="94"/>
        <v/>
      </c>
      <c r="F1007" s="53" t="str">
        <f t="shared" si="95"/>
        <v/>
      </c>
      <c r="G1007" s="50"/>
      <c r="H1007" s="53">
        <f t="shared" si="90"/>
        <v>0</v>
      </c>
    </row>
    <row r="1008" spans="2:8" ht="12.75" hidden="1" customHeight="1">
      <c r="B1008" s="46" t="str">
        <f t="shared" si="91"/>
        <v/>
      </c>
      <c r="C1008" s="47" t="str">
        <f t="shared" si="92"/>
        <v/>
      </c>
      <c r="D1008" s="52" t="str">
        <f t="shared" si="93"/>
        <v/>
      </c>
      <c r="E1008" s="53" t="str">
        <f t="shared" si="94"/>
        <v/>
      </c>
      <c r="F1008" s="53" t="str">
        <f t="shared" si="95"/>
        <v/>
      </c>
      <c r="G1008" s="50"/>
      <c r="H1008" s="53">
        <f t="shared" si="90"/>
        <v>0</v>
      </c>
    </row>
    <row r="1009" spans="2:8" ht="12.75" hidden="1" customHeight="1">
      <c r="B1009" s="46" t="str">
        <f t="shared" si="91"/>
        <v/>
      </c>
      <c r="C1009" s="47" t="str">
        <f t="shared" si="92"/>
        <v/>
      </c>
      <c r="D1009" s="52" t="str">
        <f t="shared" si="93"/>
        <v/>
      </c>
      <c r="E1009" s="53" t="str">
        <f t="shared" si="94"/>
        <v/>
      </c>
      <c r="F1009" s="53" t="str">
        <f t="shared" si="95"/>
        <v/>
      </c>
      <c r="G1009" s="50"/>
      <c r="H1009" s="53">
        <f t="shared" si="90"/>
        <v>0</v>
      </c>
    </row>
    <row r="1010" spans="2:8" ht="12.75" hidden="1" customHeight="1">
      <c r="B1010" s="46" t="str">
        <f t="shared" si="91"/>
        <v/>
      </c>
      <c r="C1010" s="47" t="str">
        <f t="shared" si="92"/>
        <v/>
      </c>
      <c r="D1010" s="52" t="str">
        <f t="shared" si="93"/>
        <v/>
      </c>
      <c r="E1010" s="53" t="str">
        <f t="shared" si="94"/>
        <v/>
      </c>
      <c r="F1010" s="53" t="str">
        <f t="shared" si="95"/>
        <v/>
      </c>
      <c r="G1010" s="50"/>
      <c r="H1010" s="53">
        <f t="shared" si="90"/>
        <v>0</v>
      </c>
    </row>
    <row r="1011" spans="2:8" ht="12.75" hidden="1" customHeight="1">
      <c r="B1011" s="46" t="str">
        <f t="shared" si="91"/>
        <v/>
      </c>
      <c r="C1011" s="47" t="str">
        <f t="shared" si="92"/>
        <v/>
      </c>
      <c r="D1011" s="52" t="str">
        <f t="shared" si="93"/>
        <v/>
      </c>
      <c r="E1011" s="53" t="str">
        <f t="shared" si="94"/>
        <v/>
      </c>
      <c r="F1011" s="53" t="str">
        <f t="shared" si="95"/>
        <v/>
      </c>
      <c r="G1011" s="50"/>
      <c r="H1011" s="53">
        <f t="shared" si="90"/>
        <v>0</v>
      </c>
    </row>
    <row r="1012" spans="2:8" ht="12.75" hidden="1" customHeight="1">
      <c r="B1012" s="46" t="str">
        <f t="shared" si="91"/>
        <v/>
      </c>
      <c r="C1012" s="47" t="str">
        <f t="shared" si="92"/>
        <v/>
      </c>
      <c r="D1012" s="52" t="str">
        <f t="shared" si="93"/>
        <v/>
      </c>
      <c r="E1012" s="53" t="str">
        <f t="shared" si="94"/>
        <v/>
      </c>
      <c r="F1012" s="53" t="str">
        <f t="shared" si="95"/>
        <v/>
      </c>
      <c r="G1012" s="50"/>
      <c r="H1012" s="53">
        <f t="shared" si="90"/>
        <v>0</v>
      </c>
    </row>
    <row r="1013" spans="2:8" ht="12.75" hidden="1" customHeight="1">
      <c r="B1013" s="46" t="str">
        <f t="shared" si="91"/>
        <v/>
      </c>
      <c r="C1013" s="47" t="str">
        <f t="shared" si="92"/>
        <v/>
      </c>
      <c r="D1013" s="52" t="str">
        <f t="shared" si="93"/>
        <v/>
      </c>
      <c r="E1013" s="53" t="str">
        <f t="shared" si="94"/>
        <v/>
      </c>
      <c r="F1013" s="53" t="str">
        <f t="shared" si="95"/>
        <v/>
      </c>
      <c r="G1013" s="50"/>
      <c r="H1013" s="53">
        <f t="shared" si="90"/>
        <v>0</v>
      </c>
    </row>
    <row r="1014" spans="2:8" ht="12.75" hidden="1" customHeight="1">
      <c r="B1014" s="46" t="str">
        <f t="shared" si="91"/>
        <v/>
      </c>
      <c r="C1014" s="47" t="str">
        <f t="shared" si="92"/>
        <v/>
      </c>
      <c r="D1014" s="52" t="str">
        <f t="shared" si="93"/>
        <v/>
      </c>
      <c r="E1014" s="53" t="str">
        <f t="shared" si="94"/>
        <v/>
      </c>
      <c r="F1014" s="53" t="str">
        <f t="shared" si="95"/>
        <v/>
      </c>
      <c r="G1014" s="50"/>
      <c r="H1014" s="53">
        <f t="shared" si="90"/>
        <v>0</v>
      </c>
    </row>
    <row r="1015" spans="2:8" ht="12.75" hidden="1" customHeight="1">
      <c r="B1015" s="46" t="str">
        <f t="shared" si="91"/>
        <v/>
      </c>
      <c r="C1015" s="47" t="str">
        <f t="shared" si="92"/>
        <v/>
      </c>
      <c r="D1015" s="52" t="str">
        <f t="shared" si="93"/>
        <v/>
      </c>
      <c r="E1015" s="53" t="str">
        <f t="shared" si="94"/>
        <v/>
      </c>
      <c r="F1015" s="53" t="str">
        <f t="shared" si="95"/>
        <v/>
      </c>
      <c r="G1015" s="50"/>
      <c r="H1015" s="53">
        <f t="shared" si="90"/>
        <v>0</v>
      </c>
    </row>
    <row r="1016" spans="2:8" ht="12.75" hidden="1" customHeight="1">
      <c r="B1016" s="46" t="str">
        <f t="shared" si="91"/>
        <v/>
      </c>
      <c r="C1016" s="47" t="str">
        <f t="shared" si="92"/>
        <v/>
      </c>
      <c r="D1016" s="52" t="str">
        <f t="shared" si="93"/>
        <v/>
      </c>
      <c r="E1016" s="53" t="str">
        <f t="shared" si="94"/>
        <v/>
      </c>
      <c r="F1016" s="53" t="str">
        <f t="shared" si="95"/>
        <v/>
      </c>
      <c r="G1016" s="50"/>
      <c r="H1016" s="53">
        <f t="shared" si="90"/>
        <v>0</v>
      </c>
    </row>
    <row r="1017" spans="2:8" ht="12.75" hidden="1" customHeight="1">
      <c r="B1017" s="46" t="str">
        <f t="shared" si="91"/>
        <v/>
      </c>
      <c r="C1017" s="47" t="str">
        <f t="shared" si="92"/>
        <v/>
      </c>
      <c r="D1017" s="52" t="str">
        <f t="shared" si="93"/>
        <v/>
      </c>
      <c r="E1017" s="53" t="str">
        <f t="shared" si="94"/>
        <v/>
      </c>
      <c r="F1017" s="53" t="str">
        <f t="shared" si="95"/>
        <v/>
      </c>
      <c r="G1017" s="50"/>
      <c r="H1017" s="53">
        <f t="shared" si="90"/>
        <v>0</v>
      </c>
    </row>
    <row r="1018" spans="2:8" ht="12.75" hidden="1" customHeight="1">
      <c r="B1018" s="46" t="str">
        <f t="shared" si="91"/>
        <v/>
      </c>
      <c r="C1018" s="47" t="str">
        <f t="shared" si="92"/>
        <v/>
      </c>
      <c r="D1018" s="52" t="str">
        <f t="shared" si="93"/>
        <v/>
      </c>
      <c r="E1018" s="53" t="str">
        <f t="shared" si="94"/>
        <v/>
      </c>
      <c r="F1018" s="53" t="str">
        <f t="shared" si="95"/>
        <v/>
      </c>
      <c r="G1018" s="50"/>
      <c r="H1018" s="53">
        <f t="shared" si="90"/>
        <v>0</v>
      </c>
    </row>
    <row r="1019" spans="2:8" ht="12.75" hidden="1" customHeight="1">
      <c r="B1019" s="46" t="str">
        <f t="shared" si="91"/>
        <v/>
      </c>
      <c r="C1019" s="47" t="str">
        <f t="shared" si="92"/>
        <v/>
      </c>
      <c r="D1019" s="52" t="str">
        <f t="shared" si="93"/>
        <v/>
      </c>
      <c r="E1019" s="53" t="str">
        <f t="shared" si="94"/>
        <v/>
      </c>
      <c r="F1019" s="53" t="str">
        <f t="shared" si="95"/>
        <v/>
      </c>
      <c r="G1019" s="50"/>
      <c r="H1019" s="53">
        <f t="shared" si="90"/>
        <v>0</v>
      </c>
    </row>
    <row r="1020" spans="2:8" ht="12.75" hidden="1" customHeight="1">
      <c r="B1020" s="46" t="str">
        <f t="shared" si="91"/>
        <v/>
      </c>
      <c r="C1020" s="47" t="str">
        <f t="shared" si="92"/>
        <v/>
      </c>
      <c r="D1020" s="52" t="str">
        <f t="shared" si="93"/>
        <v/>
      </c>
      <c r="E1020" s="53" t="str">
        <f t="shared" si="94"/>
        <v/>
      </c>
      <c r="F1020" s="53" t="str">
        <f t="shared" si="95"/>
        <v/>
      </c>
      <c r="G1020" s="50"/>
      <c r="H1020" s="53">
        <f t="shared" si="90"/>
        <v>0</v>
      </c>
    </row>
    <row r="1021" spans="2:8" ht="12.75" hidden="1" customHeight="1">
      <c r="B1021" s="46" t="str">
        <f t="shared" si="91"/>
        <v/>
      </c>
      <c r="C1021" s="47" t="str">
        <f t="shared" si="92"/>
        <v/>
      </c>
      <c r="D1021" s="52" t="str">
        <f t="shared" si="93"/>
        <v/>
      </c>
      <c r="E1021" s="53" t="str">
        <f t="shared" si="94"/>
        <v/>
      </c>
      <c r="F1021" s="53" t="str">
        <f t="shared" si="95"/>
        <v/>
      </c>
      <c r="G1021" s="50"/>
      <c r="H1021" s="53">
        <f t="shared" si="90"/>
        <v>0</v>
      </c>
    </row>
    <row r="1022" spans="2:8" ht="12.75" hidden="1" customHeight="1">
      <c r="B1022" s="46" t="str">
        <f t="shared" si="91"/>
        <v/>
      </c>
      <c r="C1022" s="47" t="str">
        <f t="shared" si="92"/>
        <v/>
      </c>
      <c r="D1022" s="52" t="str">
        <f t="shared" si="93"/>
        <v/>
      </c>
      <c r="E1022" s="53" t="str">
        <f t="shared" si="94"/>
        <v/>
      </c>
      <c r="F1022" s="53" t="str">
        <f t="shared" si="95"/>
        <v/>
      </c>
      <c r="G1022" s="50"/>
      <c r="H1022" s="53">
        <f t="shared" si="90"/>
        <v>0</v>
      </c>
    </row>
    <row r="1023" spans="2:8" ht="12.75" hidden="1" customHeight="1">
      <c r="B1023" s="46" t="str">
        <f t="shared" si="91"/>
        <v/>
      </c>
      <c r="C1023" s="47" t="str">
        <f t="shared" si="92"/>
        <v/>
      </c>
      <c r="D1023" s="52" t="str">
        <f t="shared" si="93"/>
        <v/>
      </c>
      <c r="E1023" s="53" t="str">
        <f t="shared" si="94"/>
        <v/>
      </c>
      <c r="F1023" s="53" t="str">
        <f t="shared" si="95"/>
        <v/>
      </c>
      <c r="G1023" s="50"/>
      <c r="H1023" s="53">
        <f t="shared" si="90"/>
        <v>0</v>
      </c>
    </row>
    <row r="1024" spans="2:8" ht="12.75" hidden="1" customHeight="1">
      <c r="B1024" s="46" t="str">
        <f t="shared" si="91"/>
        <v/>
      </c>
      <c r="C1024" s="47" t="str">
        <f t="shared" si="92"/>
        <v/>
      </c>
      <c r="D1024" s="52" t="str">
        <f t="shared" si="93"/>
        <v/>
      </c>
      <c r="E1024" s="53" t="str">
        <f t="shared" si="94"/>
        <v/>
      </c>
      <c r="F1024" s="53" t="str">
        <f t="shared" si="95"/>
        <v/>
      </c>
      <c r="G1024" s="50"/>
      <c r="H1024" s="53">
        <f t="shared" si="90"/>
        <v>0</v>
      </c>
    </row>
    <row r="1025" spans="2:8" ht="12.75" hidden="1" customHeight="1">
      <c r="B1025" s="46" t="str">
        <f t="shared" si="91"/>
        <v/>
      </c>
      <c r="C1025" s="47" t="str">
        <f t="shared" si="92"/>
        <v/>
      </c>
      <c r="D1025" s="52" t="str">
        <f t="shared" si="93"/>
        <v/>
      </c>
      <c r="E1025" s="53" t="str">
        <f t="shared" si="94"/>
        <v/>
      </c>
      <c r="F1025" s="53" t="str">
        <f t="shared" si="95"/>
        <v/>
      </c>
      <c r="G1025" s="50"/>
      <c r="H1025" s="53">
        <f t="shared" si="90"/>
        <v>0</v>
      </c>
    </row>
    <row r="1026" spans="2:8" ht="12.75" hidden="1" customHeight="1">
      <c r="B1026" s="46" t="str">
        <f t="shared" si="91"/>
        <v/>
      </c>
      <c r="C1026" s="47" t="str">
        <f t="shared" si="92"/>
        <v/>
      </c>
      <c r="D1026" s="52" t="str">
        <f t="shared" si="93"/>
        <v/>
      </c>
      <c r="E1026" s="53" t="str">
        <f t="shared" si="94"/>
        <v/>
      </c>
      <c r="F1026" s="53" t="str">
        <f t="shared" si="95"/>
        <v/>
      </c>
      <c r="G1026" s="50"/>
      <c r="H1026" s="53">
        <f t="shared" si="90"/>
        <v>0</v>
      </c>
    </row>
    <row r="1027" spans="2:8" ht="12.75" hidden="1" customHeight="1">
      <c r="B1027" s="46" t="str">
        <f t="shared" si="91"/>
        <v/>
      </c>
      <c r="C1027" s="47" t="str">
        <f t="shared" si="92"/>
        <v/>
      </c>
      <c r="D1027" s="52" t="str">
        <f t="shared" si="93"/>
        <v/>
      </c>
      <c r="E1027" s="53" t="str">
        <f t="shared" si="94"/>
        <v/>
      </c>
      <c r="F1027" s="53" t="str">
        <f t="shared" si="95"/>
        <v/>
      </c>
      <c r="G1027" s="50"/>
      <c r="H1027" s="53">
        <f t="shared" si="90"/>
        <v>0</v>
      </c>
    </row>
    <row r="1028" spans="2:8" ht="12.75" hidden="1" customHeight="1">
      <c r="B1028" s="46" t="str">
        <f t="shared" si="91"/>
        <v/>
      </c>
      <c r="C1028" s="47" t="str">
        <f t="shared" si="92"/>
        <v/>
      </c>
      <c r="D1028" s="52" t="str">
        <f t="shared" si="93"/>
        <v/>
      </c>
      <c r="E1028" s="53" t="str">
        <f t="shared" si="94"/>
        <v/>
      </c>
      <c r="F1028" s="53" t="str">
        <f t="shared" si="95"/>
        <v/>
      </c>
      <c r="G1028" s="50"/>
      <c r="H1028" s="53">
        <f t="shared" si="90"/>
        <v>0</v>
      </c>
    </row>
    <row r="1029" spans="2:8" ht="12.75" hidden="1" customHeight="1">
      <c r="B1029" s="46" t="str">
        <f t="shared" si="91"/>
        <v/>
      </c>
      <c r="C1029" s="47" t="str">
        <f t="shared" si="92"/>
        <v/>
      </c>
      <c r="D1029" s="52" t="str">
        <f t="shared" si="93"/>
        <v/>
      </c>
      <c r="E1029" s="53" t="str">
        <f t="shared" si="94"/>
        <v/>
      </c>
      <c r="F1029" s="53" t="str">
        <f t="shared" si="95"/>
        <v/>
      </c>
      <c r="G1029" s="50"/>
      <c r="H1029" s="53">
        <f t="shared" si="90"/>
        <v>0</v>
      </c>
    </row>
    <row r="1030" spans="2:8" ht="12.75" hidden="1" customHeight="1">
      <c r="B1030" s="46" t="str">
        <f t="shared" si="91"/>
        <v/>
      </c>
      <c r="C1030" s="47" t="str">
        <f t="shared" si="92"/>
        <v/>
      </c>
      <c r="D1030" s="52" t="str">
        <f t="shared" si="93"/>
        <v/>
      </c>
      <c r="E1030" s="53" t="str">
        <f t="shared" si="94"/>
        <v/>
      </c>
      <c r="F1030" s="53" t="str">
        <f t="shared" si="95"/>
        <v/>
      </c>
      <c r="G1030" s="50"/>
      <c r="H1030" s="53">
        <f t="shared" si="90"/>
        <v>0</v>
      </c>
    </row>
    <row r="1031" spans="2:8" ht="12.75" hidden="1" customHeight="1">
      <c r="B1031" s="46" t="str">
        <f t="shared" si="91"/>
        <v/>
      </c>
      <c r="C1031" s="47" t="str">
        <f t="shared" si="92"/>
        <v/>
      </c>
      <c r="D1031" s="52" t="str">
        <f t="shared" si="93"/>
        <v/>
      </c>
      <c r="E1031" s="53" t="str">
        <f t="shared" si="94"/>
        <v/>
      </c>
      <c r="F1031" s="53" t="str">
        <f t="shared" si="95"/>
        <v/>
      </c>
      <c r="G1031" s="50"/>
      <c r="H1031" s="53">
        <f t="shared" si="90"/>
        <v>0</v>
      </c>
    </row>
    <row r="1032" spans="2:8" ht="12.75" hidden="1" customHeight="1">
      <c r="B1032" s="46" t="str">
        <f t="shared" si="91"/>
        <v/>
      </c>
      <c r="C1032" s="47" t="str">
        <f t="shared" si="92"/>
        <v/>
      </c>
      <c r="D1032" s="52" t="str">
        <f t="shared" si="93"/>
        <v/>
      </c>
      <c r="E1032" s="53" t="str">
        <f t="shared" si="94"/>
        <v/>
      </c>
      <c r="F1032" s="53" t="str">
        <f t="shared" si="95"/>
        <v/>
      </c>
      <c r="G1032" s="50"/>
      <c r="H1032" s="53">
        <f t="shared" si="90"/>
        <v>0</v>
      </c>
    </row>
    <row r="1033" spans="2:8" ht="12.75" hidden="1" customHeight="1">
      <c r="B1033" s="46" t="str">
        <f t="shared" si="91"/>
        <v/>
      </c>
      <c r="C1033" s="47" t="str">
        <f t="shared" si="92"/>
        <v/>
      </c>
      <c r="D1033" s="52" t="str">
        <f t="shared" si="93"/>
        <v/>
      </c>
      <c r="E1033" s="53" t="str">
        <f t="shared" si="94"/>
        <v/>
      </c>
      <c r="F1033" s="53" t="str">
        <f t="shared" si="95"/>
        <v/>
      </c>
      <c r="G1033" s="50"/>
      <c r="H1033" s="53">
        <f t="shared" si="90"/>
        <v>0</v>
      </c>
    </row>
    <row r="1034" spans="2:8" ht="12.75" hidden="1" customHeight="1">
      <c r="B1034" s="46" t="str">
        <f t="shared" si="91"/>
        <v/>
      </c>
      <c r="C1034" s="47" t="str">
        <f t="shared" si="92"/>
        <v/>
      </c>
      <c r="D1034" s="52" t="str">
        <f t="shared" si="93"/>
        <v/>
      </c>
      <c r="E1034" s="53" t="str">
        <f t="shared" si="94"/>
        <v/>
      </c>
      <c r="F1034" s="53" t="str">
        <f t="shared" si="95"/>
        <v/>
      </c>
      <c r="G1034" s="50"/>
      <c r="H1034" s="53">
        <f t="shared" si="90"/>
        <v>0</v>
      </c>
    </row>
    <row r="1035" spans="2:8" ht="12.75" hidden="1" customHeight="1">
      <c r="B1035" s="46" t="str">
        <f t="shared" si="91"/>
        <v/>
      </c>
      <c r="C1035" s="47" t="str">
        <f t="shared" si="92"/>
        <v/>
      </c>
      <c r="D1035" s="52" t="str">
        <f t="shared" si="93"/>
        <v/>
      </c>
      <c r="E1035" s="53" t="str">
        <f t="shared" si="94"/>
        <v/>
      </c>
      <c r="F1035" s="53" t="str">
        <f t="shared" si="95"/>
        <v/>
      </c>
      <c r="G1035" s="50"/>
      <c r="H1035" s="53">
        <f t="shared" si="90"/>
        <v>0</v>
      </c>
    </row>
    <row r="1036" spans="2:8" ht="12.75" hidden="1" customHeight="1">
      <c r="B1036" s="46" t="str">
        <f t="shared" si="91"/>
        <v/>
      </c>
      <c r="C1036" s="47" t="str">
        <f t="shared" si="92"/>
        <v/>
      </c>
      <c r="D1036" s="52" t="str">
        <f t="shared" si="93"/>
        <v/>
      </c>
      <c r="E1036" s="53" t="str">
        <f t="shared" si="94"/>
        <v/>
      </c>
      <c r="F1036" s="53" t="str">
        <f t="shared" si="95"/>
        <v/>
      </c>
      <c r="G1036" s="50"/>
      <c r="H1036" s="53">
        <f t="shared" si="90"/>
        <v>0</v>
      </c>
    </row>
    <row r="1037" spans="2:8" ht="12.75" hidden="1" customHeight="1">
      <c r="B1037" s="46" t="str">
        <f t="shared" si="91"/>
        <v/>
      </c>
      <c r="C1037" s="47" t="str">
        <f t="shared" si="92"/>
        <v/>
      </c>
      <c r="D1037" s="52" t="str">
        <f t="shared" si="93"/>
        <v/>
      </c>
      <c r="E1037" s="53" t="str">
        <f t="shared" si="94"/>
        <v/>
      </c>
      <c r="F1037" s="53" t="str">
        <f t="shared" si="95"/>
        <v/>
      </c>
      <c r="G1037" s="50"/>
      <c r="H1037" s="53">
        <f t="shared" si="90"/>
        <v>0</v>
      </c>
    </row>
    <row r="1038" spans="2:8" ht="12.75" hidden="1" customHeight="1">
      <c r="B1038" s="46" t="str">
        <f t="shared" si="91"/>
        <v/>
      </c>
      <c r="C1038" s="47" t="str">
        <f t="shared" si="92"/>
        <v/>
      </c>
      <c r="D1038" s="52" t="str">
        <f t="shared" si="93"/>
        <v/>
      </c>
      <c r="E1038" s="53" t="str">
        <f t="shared" si="94"/>
        <v/>
      </c>
      <c r="F1038" s="53" t="str">
        <f t="shared" si="95"/>
        <v/>
      </c>
      <c r="G1038" s="50"/>
      <c r="H1038" s="53">
        <f t="shared" si="90"/>
        <v>0</v>
      </c>
    </row>
    <row r="1039" spans="2:8" ht="12.75" hidden="1" customHeight="1">
      <c r="B1039" s="46" t="str">
        <f t="shared" si="91"/>
        <v/>
      </c>
      <c r="C1039" s="47" t="str">
        <f t="shared" si="92"/>
        <v/>
      </c>
      <c r="D1039" s="52" t="str">
        <f t="shared" si="93"/>
        <v/>
      </c>
      <c r="E1039" s="53" t="str">
        <f t="shared" si="94"/>
        <v/>
      </c>
      <c r="F1039" s="53" t="str">
        <f t="shared" si="95"/>
        <v/>
      </c>
      <c r="G1039" s="50"/>
      <c r="H1039" s="53">
        <f t="shared" si="90"/>
        <v>0</v>
      </c>
    </row>
    <row r="1040" spans="2:8" ht="12.75" hidden="1" customHeight="1">
      <c r="B1040" s="46" t="str">
        <f t="shared" si="91"/>
        <v/>
      </c>
      <c r="C1040" s="47" t="str">
        <f t="shared" si="92"/>
        <v/>
      </c>
      <c r="D1040" s="52" t="str">
        <f t="shared" si="93"/>
        <v/>
      </c>
      <c r="E1040" s="53" t="str">
        <f t="shared" si="94"/>
        <v/>
      </c>
      <c r="F1040" s="53" t="str">
        <f t="shared" si="95"/>
        <v/>
      </c>
      <c r="G1040" s="50"/>
      <c r="H1040" s="53">
        <f t="shared" si="90"/>
        <v>0</v>
      </c>
    </row>
    <row r="1041" spans="2:8" ht="12.75" hidden="1" customHeight="1">
      <c r="B1041" s="46" t="str">
        <f t="shared" si="91"/>
        <v/>
      </c>
      <c r="C1041" s="47" t="str">
        <f t="shared" si="92"/>
        <v/>
      </c>
      <c r="D1041" s="52" t="str">
        <f t="shared" si="93"/>
        <v/>
      </c>
      <c r="E1041" s="53" t="str">
        <f t="shared" si="94"/>
        <v/>
      </c>
      <c r="F1041" s="53" t="str">
        <f t="shared" si="95"/>
        <v/>
      </c>
      <c r="G1041" s="50"/>
      <c r="H1041" s="53">
        <f t="shared" si="90"/>
        <v>0</v>
      </c>
    </row>
    <row r="1042" spans="2:8" ht="12.75" hidden="1" customHeight="1">
      <c r="B1042" s="46" t="str">
        <f t="shared" si="91"/>
        <v/>
      </c>
      <c r="C1042" s="47" t="str">
        <f t="shared" si="92"/>
        <v/>
      </c>
      <c r="D1042" s="52" t="str">
        <f t="shared" si="93"/>
        <v/>
      </c>
      <c r="E1042" s="53" t="str">
        <f t="shared" si="94"/>
        <v/>
      </c>
      <c r="F1042" s="53" t="str">
        <f t="shared" si="95"/>
        <v/>
      </c>
      <c r="G1042" s="50"/>
      <c r="H1042" s="53">
        <f t="shared" si="90"/>
        <v>0</v>
      </c>
    </row>
    <row r="1043" spans="2:8" ht="12.75" hidden="1" customHeight="1">
      <c r="B1043" s="46" t="str">
        <f t="shared" si="91"/>
        <v/>
      </c>
      <c r="C1043" s="47" t="str">
        <f t="shared" si="92"/>
        <v/>
      </c>
      <c r="D1043" s="52" t="str">
        <f t="shared" si="93"/>
        <v/>
      </c>
      <c r="E1043" s="53" t="str">
        <f t="shared" si="94"/>
        <v/>
      </c>
      <c r="F1043" s="53" t="str">
        <f t="shared" si="95"/>
        <v/>
      </c>
      <c r="G1043" s="50"/>
      <c r="H1043" s="53">
        <f t="shared" si="90"/>
        <v>0</v>
      </c>
    </row>
    <row r="1044" spans="2:8" ht="12.75" hidden="1" customHeight="1">
      <c r="B1044" s="46" t="str">
        <f t="shared" si="91"/>
        <v/>
      </c>
      <c r="C1044" s="47" t="str">
        <f t="shared" si="92"/>
        <v/>
      </c>
      <c r="D1044" s="52" t="str">
        <f t="shared" si="93"/>
        <v/>
      </c>
      <c r="E1044" s="53" t="str">
        <f t="shared" si="94"/>
        <v/>
      </c>
      <c r="F1044" s="53" t="str">
        <f t="shared" si="95"/>
        <v/>
      </c>
      <c r="G1044" s="50"/>
      <c r="H1044" s="53">
        <f t="shared" si="90"/>
        <v>0</v>
      </c>
    </row>
    <row r="1045" spans="2:8" ht="12.75" hidden="1" customHeight="1">
      <c r="B1045" s="46" t="str">
        <f t="shared" si="91"/>
        <v/>
      </c>
      <c r="C1045" s="47" t="str">
        <f t="shared" si="92"/>
        <v/>
      </c>
      <c r="D1045" s="52" t="str">
        <f t="shared" si="93"/>
        <v/>
      </c>
      <c r="E1045" s="53" t="str">
        <f t="shared" si="94"/>
        <v/>
      </c>
      <c r="F1045" s="53" t="str">
        <f t="shared" si="95"/>
        <v/>
      </c>
      <c r="G1045" s="50"/>
      <c r="H1045" s="53">
        <f t="shared" si="90"/>
        <v>0</v>
      </c>
    </row>
    <row r="1046" spans="2:8" ht="12.75" hidden="1" customHeight="1">
      <c r="B1046" s="46" t="str">
        <f t="shared" si="91"/>
        <v/>
      </c>
      <c r="C1046" s="47" t="str">
        <f t="shared" si="92"/>
        <v/>
      </c>
      <c r="D1046" s="52" t="str">
        <f t="shared" si="93"/>
        <v/>
      </c>
      <c r="E1046" s="53" t="str">
        <f t="shared" si="94"/>
        <v/>
      </c>
      <c r="F1046" s="53" t="str">
        <f t="shared" si="95"/>
        <v/>
      </c>
      <c r="G1046" s="50"/>
      <c r="H1046" s="53">
        <f t="shared" si="90"/>
        <v>0</v>
      </c>
    </row>
    <row r="1047" spans="2:8" ht="12.75" hidden="1" customHeight="1">
      <c r="B1047" s="46" t="str">
        <f t="shared" si="91"/>
        <v/>
      </c>
      <c r="C1047" s="47" t="str">
        <f t="shared" si="92"/>
        <v/>
      </c>
      <c r="D1047" s="52" t="str">
        <f t="shared" si="93"/>
        <v/>
      </c>
      <c r="E1047" s="53" t="str">
        <f t="shared" si="94"/>
        <v/>
      </c>
      <c r="F1047" s="53" t="str">
        <f t="shared" si="95"/>
        <v/>
      </c>
      <c r="G1047" s="50"/>
      <c r="H1047" s="53">
        <f t="shared" si="90"/>
        <v>0</v>
      </c>
    </row>
    <row r="1048" spans="2:8" ht="12.75" hidden="1" customHeight="1">
      <c r="B1048" s="46" t="str">
        <f t="shared" si="91"/>
        <v/>
      </c>
      <c r="C1048" s="47" t="str">
        <f t="shared" si="92"/>
        <v/>
      </c>
      <c r="D1048" s="52" t="str">
        <f t="shared" si="93"/>
        <v/>
      </c>
      <c r="E1048" s="53" t="str">
        <f t="shared" si="94"/>
        <v/>
      </c>
      <c r="F1048" s="53" t="str">
        <f t="shared" si="95"/>
        <v/>
      </c>
      <c r="G1048" s="50"/>
      <c r="H1048" s="53">
        <f t="shared" si="90"/>
        <v>0</v>
      </c>
    </row>
    <row r="1049" spans="2:8" ht="12.75" hidden="1" customHeight="1">
      <c r="B1049" s="46" t="str">
        <f t="shared" si="91"/>
        <v/>
      </c>
      <c r="C1049" s="47" t="str">
        <f t="shared" si="92"/>
        <v/>
      </c>
      <c r="D1049" s="52" t="str">
        <f t="shared" si="93"/>
        <v/>
      </c>
      <c r="E1049" s="53" t="str">
        <f t="shared" si="94"/>
        <v/>
      </c>
      <c r="F1049" s="53" t="str">
        <f t="shared" si="95"/>
        <v/>
      </c>
      <c r="G1049" s="50"/>
      <c r="H1049" s="53">
        <f t="shared" ref="H1049:H1112" si="96">IF(B1049="",0,ROUND(H1048-E1049-G1049,2))</f>
        <v>0</v>
      </c>
    </row>
    <row r="1050" spans="2:8" ht="12.75" hidden="1" customHeight="1">
      <c r="B1050" s="46" t="str">
        <f t="shared" ref="B1050:B1113" si="97">IF(B1049&lt;$D$16,IF(H1049&gt;0,B1049+1,""),"")</f>
        <v/>
      </c>
      <c r="C1050" s="47" t="str">
        <f t="shared" ref="C1050:C1113" si="98">IF(B1050="","",IF(B1050&lt;=$D$16,IF(payments_per_year=26,DATE(YEAR(start_date),MONTH(start_date),DAY(start_date)+14*B1050),IF(payments_per_year=52,DATE(YEAR(start_date),MONTH(start_date),DAY(start_date)+7*B1050),DATE(YEAR(start_date),MONTH(start_date)+B1050*12/$D$11,DAY(start_date)))),""))</f>
        <v/>
      </c>
      <c r="D1050" s="52" t="str">
        <f t="shared" ref="D1050:D1113" si="99">IF(C1050="","",IF($D$15+F1050&gt;H1049,ROUND(H1049+F1050,2),$D$15))</f>
        <v/>
      </c>
      <c r="E1050" s="53" t="str">
        <f t="shared" ref="E1050:E1113" si="100">IF(C1050="","",D1050-F1050)</f>
        <v/>
      </c>
      <c r="F1050" s="53" t="str">
        <f t="shared" ref="F1050:F1113" si="101">IF(C1050="","",ROUND(H1049*$D$9/payments_per_year,2))</f>
        <v/>
      </c>
      <c r="G1050" s="50"/>
      <c r="H1050" s="53">
        <f t="shared" si="96"/>
        <v>0</v>
      </c>
    </row>
    <row r="1051" spans="2:8" ht="12.75" hidden="1" customHeight="1">
      <c r="B1051" s="46" t="str">
        <f t="shared" si="97"/>
        <v/>
      </c>
      <c r="C1051" s="47" t="str">
        <f t="shared" si="98"/>
        <v/>
      </c>
      <c r="D1051" s="52" t="str">
        <f t="shared" si="99"/>
        <v/>
      </c>
      <c r="E1051" s="53" t="str">
        <f t="shared" si="100"/>
        <v/>
      </c>
      <c r="F1051" s="53" t="str">
        <f t="shared" si="101"/>
        <v/>
      </c>
      <c r="G1051" s="50"/>
      <c r="H1051" s="53">
        <f t="shared" si="96"/>
        <v>0</v>
      </c>
    </row>
    <row r="1052" spans="2:8" ht="12.75" hidden="1" customHeight="1">
      <c r="B1052" s="46" t="str">
        <f t="shared" si="97"/>
        <v/>
      </c>
      <c r="C1052" s="47" t="str">
        <f t="shared" si="98"/>
        <v/>
      </c>
      <c r="D1052" s="52" t="str">
        <f t="shared" si="99"/>
        <v/>
      </c>
      <c r="E1052" s="53" t="str">
        <f t="shared" si="100"/>
        <v/>
      </c>
      <c r="F1052" s="53" t="str">
        <f t="shared" si="101"/>
        <v/>
      </c>
      <c r="G1052" s="50"/>
      <c r="H1052" s="53">
        <f t="shared" si="96"/>
        <v>0</v>
      </c>
    </row>
    <row r="1053" spans="2:8" ht="12.75" hidden="1" customHeight="1">
      <c r="B1053" s="46" t="str">
        <f t="shared" si="97"/>
        <v/>
      </c>
      <c r="C1053" s="47" t="str">
        <f t="shared" si="98"/>
        <v/>
      </c>
      <c r="D1053" s="52" t="str">
        <f t="shared" si="99"/>
        <v/>
      </c>
      <c r="E1053" s="53" t="str">
        <f t="shared" si="100"/>
        <v/>
      </c>
      <c r="F1053" s="53" t="str">
        <f t="shared" si="101"/>
        <v/>
      </c>
      <c r="G1053" s="50"/>
      <c r="H1053" s="53">
        <f t="shared" si="96"/>
        <v>0</v>
      </c>
    </row>
    <row r="1054" spans="2:8" ht="12.75" hidden="1" customHeight="1">
      <c r="B1054" s="46" t="str">
        <f t="shared" si="97"/>
        <v/>
      </c>
      <c r="C1054" s="47" t="str">
        <f t="shared" si="98"/>
        <v/>
      </c>
      <c r="D1054" s="52" t="str">
        <f t="shared" si="99"/>
        <v/>
      </c>
      <c r="E1054" s="53" t="str">
        <f t="shared" si="100"/>
        <v/>
      </c>
      <c r="F1054" s="53" t="str">
        <f t="shared" si="101"/>
        <v/>
      </c>
      <c r="G1054" s="50"/>
      <c r="H1054" s="53">
        <f t="shared" si="96"/>
        <v>0</v>
      </c>
    </row>
    <row r="1055" spans="2:8" ht="12.75" hidden="1" customHeight="1">
      <c r="B1055" s="46" t="str">
        <f t="shared" si="97"/>
        <v/>
      </c>
      <c r="C1055" s="47" t="str">
        <f t="shared" si="98"/>
        <v/>
      </c>
      <c r="D1055" s="52" t="str">
        <f t="shared" si="99"/>
        <v/>
      </c>
      <c r="E1055" s="53" t="str">
        <f t="shared" si="100"/>
        <v/>
      </c>
      <c r="F1055" s="53" t="str">
        <f t="shared" si="101"/>
        <v/>
      </c>
      <c r="G1055" s="50"/>
      <c r="H1055" s="53">
        <f t="shared" si="96"/>
        <v>0</v>
      </c>
    </row>
    <row r="1056" spans="2:8" ht="12.75" hidden="1" customHeight="1">
      <c r="B1056" s="46" t="str">
        <f t="shared" si="97"/>
        <v/>
      </c>
      <c r="C1056" s="47" t="str">
        <f t="shared" si="98"/>
        <v/>
      </c>
      <c r="D1056" s="52" t="str">
        <f t="shared" si="99"/>
        <v/>
      </c>
      <c r="E1056" s="53" t="str">
        <f t="shared" si="100"/>
        <v/>
      </c>
      <c r="F1056" s="53" t="str">
        <f t="shared" si="101"/>
        <v/>
      </c>
      <c r="G1056" s="50"/>
      <c r="H1056" s="53">
        <f t="shared" si="96"/>
        <v>0</v>
      </c>
    </row>
    <row r="1057" spans="2:8" ht="12.75" hidden="1" customHeight="1">
      <c r="B1057" s="46" t="str">
        <f t="shared" si="97"/>
        <v/>
      </c>
      <c r="C1057" s="47" t="str">
        <f t="shared" si="98"/>
        <v/>
      </c>
      <c r="D1057" s="52" t="str">
        <f t="shared" si="99"/>
        <v/>
      </c>
      <c r="E1057" s="53" t="str">
        <f t="shared" si="100"/>
        <v/>
      </c>
      <c r="F1057" s="53" t="str">
        <f t="shared" si="101"/>
        <v/>
      </c>
      <c r="G1057" s="50"/>
      <c r="H1057" s="53">
        <f t="shared" si="96"/>
        <v>0</v>
      </c>
    </row>
    <row r="1058" spans="2:8" ht="12.75" hidden="1" customHeight="1">
      <c r="B1058" s="46" t="str">
        <f t="shared" si="97"/>
        <v/>
      </c>
      <c r="C1058" s="47" t="str">
        <f t="shared" si="98"/>
        <v/>
      </c>
      <c r="D1058" s="52" t="str">
        <f t="shared" si="99"/>
        <v/>
      </c>
      <c r="E1058" s="53" t="str">
        <f t="shared" si="100"/>
        <v/>
      </c>
      <c r="F1058" s="53" t="str">
        <f t="shared" si="101"/>
        <v/>
      </c>
      <c r="G1058" s="50"/>
      <c r="H1058" s="53">
        <f t="shared" si="96"/>
        <v>0</v>
      </c>
    </row>
    <row r="1059" spans="2:8" ht="12.75" hidden="1" customHeight="1">
      <c r="B1059" s="46" t="str">
        <f t="shared" si="97"/>
        <v/>
      </c>
      <c r="C1059" s="47" t="str">
        <f t="shared" si="98"/>
        <v/>
      </c>
      <c r="D1059" s="52" t="str">
        <f t="shared" si="99"/>
        <v/>
      </c>
      <c r="E1059" s="53" t="str">
        <f t="shared" si="100"/>
        <v/>
      </c>
      <c r="F1059" s="53" t="str">
        <f t="shared" si="101"/>
        <v/>
      </c>
      <c r="G1059" s="50"/>
      <c r="H1059" s="53">
        <f t="shared" si="96"/>
        <v>0</v>
      </c>
    </row>
    <row r="1060" spans="2:8" ht="12.75" hidden="1" customHeight="1">
      <c r="B1060" s="46" t="str">
        <f t="shared" si="97"/>
        <v/>
      </c>
      <c r="C1060" s="47" t="str">
        <f t="shared" si="98"/>
        <v/>
      </c>
      <c r="D1060" s="52" t="str">
        <f t="shared" si="99"/>
        <v/>
      </c>
      <c r="E1060" s="53" t="str">
        <f t="shared" si="100"/>
        <v/>
      </c>
      <c r="F1060" s="53" t="str">
        <f t="shared" si="101"/>
        <v/>
      </c>
      <c r="G1060" s="50"/>
      <c r="H1060" s="53">
        <f t="shared" si="96"/>
        <v>0</v>
      </c>
    </row>
    <row r="1061" spans="2:8" ht="12.75" hidden="1" customHeight="1">
      <c r="B1061" s="46" t="str">
        <f t="shared" si="97"/>
        <v/>
      </c>
      <c r="C1061" s="47" t="str">
        <f t="shared" si="98"/>
        <v/>
      </c>
      <c r="D1061" s="52" t="str">
        <f t="shared" si="99"/>
        <v/>
      </c>
      <c r="E1061" s="53" t="str">
        <f t="shared" si="100"/>
        <v/>
      </c>
      <c r="F1061" s="53" t="str">
        <f t="shared" si="101"/>
        <v/>
      </c>
      <c r="G1061" s="50"/>
      <c r="H1061" s="53">
        <f t="shared" si="96"/>
        <v>0</v>
      </c>
    </row>
    <row r="1062" spans="2:8" ht="12.75" hidden="1" customHeight="1">
      <c r="B1062" s="46" t="str">
        <f t="shared" si="97"/>
        <v/>
      </c>
      <c r="C1062" s="47" t="str">
        <f t="shared" si="98"/>
        <v/>
      </c>
      <c r="D1062" s="52" t="str">
        <f t="shared" si="99"/>
        <v/>
      </c>
      <c r="E1062" s="53" t="str">
        <f t="shared" si="100"/>
        <v/>
      </c>
      <c r="F1062" s="53" t="str">
        <f t="shared" si="101"/>
        <v/>
      </c>
      <c r="G1062" s="50"/>
      <c r="H1062" s="53">
        <f t="shared" si="96"/>
        <v>0</v>
      </c>
    </row>
    <row r="1063" spans="2:8" ht="12.75" hidden="1" customHeight="1">
      <c r="B1063" s="46" t="str">
        <f t="shared" si="97"/>
        <v/>
      </c>
      <c r="C1063" s="47" t="str">
        <f t="shared" si="98"/>
        <v/>
      </c>
      <c r="D1063" s="52" t="str">
        <f t="shared" si="99"/>
        <v/>
      </c>
      <c r="E1063" s="53" t="str">
        <f t="shared" si="100"/>
        <v/>
      </c>
      <c r="F1063" s="53" t="str">
        <f t="shared" si="101"/>
        <v/>
      </c>
      <c r="G1063" s="50"/>
      <c r="H1063" s="53">
        <f t="shared" si="96"/>
        <v>0</v>
      </c>
    </row>
    <row r="1064" spans="2:8" ht="12.75" hidden="1" customHeight="1">
      <c r="B1064" s="46" t="str">
        <f t="shared" si="97"/>
        <v/>
      </c>
      <c r="C1064" s="47" t="str">
        <f t="shared" si="98"/>
        <v/>
      </c>
      <c r="D1064" s="52" t="str">
        <f t="shared" si="99"/>
        <v/>
      </c>
      <c r="E1064" s="53" t="str">
        <f t="shared" si="100"/>
        <v/>
      </c>
      <c r="F1064" s="53" t="str">
        <f t="shared" si="101"/>
        <v/>
      </c>
      <c r="G1064" s="50"/>
      <c r="H1064" s="53">
        <f t="shared" si="96"/>
        <v>0</v>
      </c>
    </row>
    <row r="1065" spans="2:8" ht="12.75" hidden="1" customHeight="1">
      <c r="B1065" s="46" t="str">
        <f t="shared" si="97"/>
        <v/>
      </c>
      <c r="C1065" s="47" t="str">
        <f t="shared" si="98"/>
        <v/>
      </c>
      <c r="D1065" s="52" t="str">
        <f t="shared" si="99"/>
        <v/>
      </c>
      <c r="E1065" s="53" t="str">
        <f t="shared" si="100"/>
        <v/>
      </c>
      <c r="F1065" s="53" t="str">
        <f t="shared" si="101"/>
        <v/>
      </c>
      <c r="G1065" s="50"/>
      <c r="H1065" s="53">
        <f t="shared" si="96"/>
        <v>0</v>
      </c>
    </row>
    <row r="1066" spans="2:8" ht="12.75" hidden="1" customHeight="1">
      <c r="B1066" s="46" t="str">
        <f t="shared" si="97"/>
        <v/>
      </c>
      <c r="C1066" s="47" t="str">
        <f t="shared" si="98"/>
        <v/>
      </c>
      <c r="D1066" s="52" t="str">
        <f t="shared" si="99"/>
        <v/>
      </c>
      <c r="E1066" s="53" t="str">
        <f t="shared" si="100"/>
        <v/>
      </c>
      <c r="F1066" s="53" t="str">
        <f t="shared" si="101"/>
        <v/>
      </c>
      <c r="G1066" s="50"/>
      <c r="H1066" s="53">
        <f t="shared" si="96"/>
        <v>0</v>
      </c>
    </row>
    <row r="1067" spans="2:8" ht="12.75" hidden="1" customHeight="1">
      <c r="B1067" s="46" t="str">
        <f t="shared" si="97"/>
        <v/>
      </c>
      <c r="C1067" s="47" t="str">
        <f t="shared" si="98"/>
        <v/>
      </c>
      <c r="D1067" s="52" t="str">
        <f t="shared" si="99"/>
        <v/>
      </c>
      <c r="E1067" s="53" t="str">
        <f t="shared" si="100"/>
        <v/>
      </c>
      <c r="F1067" s="53" t="str">
        <f t="shared" si="101"/>
        <v/>
      </c>
      <c r="G1067" s="50"/>
      <c r="H1067" s="53">
        <f t="shared" si="96"/>
        <v>0</v>
      </c>
    </row>
    <row r="1068" spans="2:8" ht="12.75" hidden="1" customHeight="1">
      <c r="B1068" s="46" t="str">
        <f t="shared" si="97"/>
        <v/>
      </c>
      <c r="C1068" s="47" t="str">
        <f t="shared" si="98"/>
        <v/>
      </c>
      <c r="D1068" s="52" t="str">
        <f t="shared" si="99"/>
        <v/>
      </c>
      <c r="E1068" s="53" t="str">
        <f t="shared" si="100"/>
        <v/>
      </c>
      <c r="F1068" s="53" t="str">
        <f t="shared" si="101"/>
        <v/>
      </c>
      <c r="G1068" s="50"/>
      <c r="H1068" s="53">
        <f t="shared" si="96"/>
        <v>0</v>
      </c>
    </row>
    <row r="1069" spans="2:8" ht="12.75" hidden="1" customHeight="1">
      <c r="B1069" s="46" t="str">
        <f t="shared" si="97"/>
        <v/>
      </c>
      <c r="C1069" s="47" t="str">
        <f t="shared" si="98"/>
        <v/>
      </c>
      <c r="D1069" s="52" t="str">
        <f t="shared" si="99"/>
        <v/>
      </c>
      <c r="E1069" s="53" t="str">
        <f t="shared" si="100"/>
        <v/>
      </c>
      <c r="F1069" s="53" t="str">
        <f t="shared" si="101"/>
        <v/>
      </c>
      <c r="G1069" s="50"/>
      <c r="H1069" s="53">
        <f t="shared" si="96"/>
        <v>0</v>
      </c>
    </row>
    <row r="1070" spans="2:8" ht="12.75" hidden="1" customHeight="1">
      <c r="B1070" s="46" t="str">
        <f t="shared" si="97"/>
        <v/>
      </c>
      <c r="C1070" s="47" t="str">
        <f t="shared" si="98"/>
        <v/>
      </c>
      <c r="D1070" s="52" t="str">
        <f t="shared" si="99"/>
        <v/>
      </c>
      <c r="E1070" s="53" t="str">
        <f t="shared" si="100"/>
        <v/>
      </c>
      <c r="F1070" s="53" t="str">
        <f t="shared" si="101"/>
        <v/>
      </c>
      <c r="G1070" s="50"/>
      <c r="H1070" s="53">
        <f t="shared" si="96"/>
        <v>0</v>
      </c>
    </row>
    <row r="1071" spans="2:8" ht="12.75" hidden="1" customHeight="1">
      <c r="B1071" s="46" t="str">
        <f t="shared" si="97"/>
        <v/>
      </c>
      <c r="C1071" s="47" t="str">
        <f t="shared" si="98"/>
        <v/>
      </c>
      <c r="D1071" s="52" t="str">
        <f t="shared" si="99"/>
        <v/>
      </c>
      <c r="E1071" s="53" t="str">
        <f t="shared" si="100"/>
        <v/>
      </c>
      <c r="F1071" s="53" t="str">
        <f t="shared" si="101"/>
        <v/>
      </c>
      <c r="G1071" s="50"/>
      <c r="H1071" s="53">
        <f t="shared" si="96"/>
        <v>0</v>
      </c>
    </row>
    <row r="1072" spans="2:8" ht="12.75" hidden="1" customHeight="1">
      <c r="B1072" s="46" t="str">
        <f t="shared" si="97"/>
        <v/>
      </c>
      <c r="C1072" s="47" t="str">
        <f t="shared" si="98"/>
        <v/>
      </c>
      <c r="D1072" s="52" t="str">
        <f t="shared" si="99"/>
        <v/>
      </c>
      <c r="E1072" s="53" t="str">
        <f t="shared" si="100"/>
        <v/>
      </c>
      <c r="F1072" s="53" t="str">
        <f t="shared" si="101"/>
        <v/>
      </c>
      <c r="G1072" s="50"/>
      <c r="H1072" s="53">
        <f t="shared" si="96"/>
        <v>0</v>
      </c>
    </row>
    <row r="1073" spans="2:8" ht="12.75" hidden="1" customHeight="1">
      <c r="B1073" s="46" t="str">
        <f t="shared" si="97"/>
        <v/>
      </c>
      <c r="C1073" s="47" t="str">
        <f t="shared" si="98"/>
        <v/>
      </c>
      <c r="D1073" s="52" t="str">
        <f t="shared" si="99"/>
        <v/>
      </c>
      <c r="E1073" s="53" t="str">
        <f t="shared" si="100"/>
        <v/>
      </c>
      <c r="F1073" s="53" t="str">
        <f t="shared" si="101"/>
        <v/>
      </c>
      <c r="G1073" s="50"/>
      <c r="H1073" s="53">
        <f t="shared" si="96"/>
        <v>0</v>
      </c>
    </row>
    <row r="1074" spans="2:8" ht="12.75" hidden="1" customHeight="1">
      <c r="B1074" s="46" t="str">
        <f t="shared" si="97"/>
        <v/>
      </c>
      <c r="C1074" s="47" t="str">
        <f t="shared" si="98"/>
        <v/>
      </c>
      <c r="D1074" s="52" t="str">
        <f t="shared" si="99"/>
        <v/>
      </c>
      <c r="E1074" s="53" t="str">
        <f t="shared" si="100"/>
        <v/>
      </c>
      <c r="F1074" s="53" t="str">
        <f t="shared" si="101"/>
        <v/>
      </c>
      <c r="G1074" s="50"/>
      <c r="H1074" s="53">
        <f t="shared" si="96"/>
        <v>0</v>
      </c>
    </row>
    <row r="1075" spans="2:8" ht="12.75" hidden="1" customHeight="1">
      <c r="B1075" s="46" t="str">
        <f t="shared" si="97"/>
        <v/>
      </c>
      <c r="C1075" s="47" t="str">
        <f t="shared" si="98"/>
        <v/>
      </c>
      <c r="D1075" s="52" t="str">
        <f t="shared" si="99"/>
        <v/>
      </c>
      <c r="E1075" s="53" t="str">
        <f t="shared" si="100"/>
        <v/>
      </c>
      <c r="F1075" s="53" t="str">
        <f t="shared" si="101"/>
        <v/>
      </c>
      <c r="G1075" s="50"/>
      <c r="H1075" s="53">
        <f t="shared" si="96"/>
        <v>0</v>
      </c>
    </row>
    <row r="1076" spans="2:8" ht="12.75" hidden="1" customHeight="1">
      <c r="B1076" s="46" t="str">
        <f t="shared" si="97"/>
        <v/>
      </c>
      <c r="C1076" s="47" t="str">
        <f t="shared" si="98"/>
        <v/>
      </c>
      <c r="D1076" s="52" t="str">
        <f t="shared" si="99"/>
        <v/>
      </c>
      <c r="E1076" s="53" t="str">
        <f t="shared" si="100"/>
        <v/>
      </c>
      <c r="F1076" s="53" t="str">
        <f t="shared" si="101"/>
        <v/>
      </c>
      <c r="G1076" s="50"/>
      <c r="H1076" s="53">
        <f t="shared" si="96"/>
        <v>0</v>
      </c>
    </row>
    <row r="1077" spans="2:8" ht="12.75" hidden="1" customHeight="1">
      <c r="B1077" s="46" t="str">
        <f t="shared" si="97"/>
        <v/>
      </c>
      <c r="C1077" s="47" t="str">
        <f t="shared" si="98"/>
        <v/>
      </c>
      <c r="D1077" s="52" t="str">
        <f t="shared" si="99"/>
        <v/>
      </c>
      <c r="E1077" s="53" t="str">
        <f t="shared" si="100"/>
        <v/>
      </c>
      <c r="F1077" s="53" t="str">
        <f t="shared" si="101"/>
        <v/>
      </c>
      <c r="G1077" s="50"/>
      <c r="H1077" s="53">
        <f t="shared" si="96"/>
        <v>0</v>
      </c>
    </row>
    <row r="1078" spans="2:8" ht="12.75" hidden="1" customHeight="1">
      <c r="B1078" s="46" t="str">
        <f t="shared" si="97"/>
        <v/>
      </c>
      <c r="C1078" s="47" t="str">
        <f t="shared" si="98"/>
        <v/>
      </c>
      <c r="D1078" s="52" t="str">
        <f t="shared" si="99"/>
        <v/>
      </c>
      <c r="E1078" s="53" t="str">
        <f t="shared" si="100"/>
        <v/>
      </c>
      <c r="F1078" s="53" t="str">
        <f t="shared" si="101"/>
        <v/>
      </c>
      <c r="G1078" s="50"/>
      <c r="H1078" s="53">
        <f t="shared" si="96"/>
        <v>0</v>
      </c>
    </row>
    <row r="1079" spans="2:8" ht="12.75" hidden="1" customHeight="1">
      <c r="B1079" s="46" t="str">
        <f t="shared" si="97"/>
        <v/>
      </c>
      <c r="C1079" s="47" t="str">
        <f t="shared" si="98"/>
        <v/>
      </c>
      <c r="D1079" s="52" t="str">
        <f t="shared" si="99"/>
        <v/>
      </c>
      <c r="E1079" s="53" t="str">
        <f t="shared" si="100"/>
        <v/>
      </c>
      <c r="F1079" s="53" t="str">
        <f t="shared" si="101"/>
        <v/>
      </c>
      <c r="G1079" s="50"/>
      <c r="H1079" s="53">
        <f t="shared" si="96"/>
        <v>0</v>
      </c>
    </row>
    <row r="1080" spans="2:8" ht="12.75" hidden="1" customHeight="1">
      <c r="B1080" s="46" t="str">
        <f t="shared" si="97"/>
        <v/>
      </c>
      <c r="C1080" s="47" t="str">
        <f t="shared" si="98"/>
        <v/>
      </c>
      <c r="D1080" s="52" t="str">
        <f t="shared" si="99"/>
        <v/>
      </c>
      <c r="E1080" s="53" t="str">
        <f t="shared" si="100"/>
        <v/>
      </c>
      <c r="F1080" s="53" t="str">
        <f t="shared" si="101"/>
        <v/>
      </c>
      <c r="G1080" s="50"/>
      <c r="H1080" s="53">
        <f t="shared" si="96"/>
        <v>0</v>
      </c>
    </row>
    <row r="1081" spans="2:8" ht="12.75" hidden="1" customHeight="1">
      <c r="B1081" s="46" t="str">
        <f t="shared" si="97"/>
        <v/>
      </c>
      <c r="C1081" s="47" t="str">
        <f t="shared" si="98"/>
        <v/>
      </c>
      <c r="D1081" s="52" t="str">
        <f t="shared" si="99"/>
        <v/>
      </c>
      <c r="E1081" s="53" t="str">
        <f t="shared" si="100"/>
        <v/>
      </c>
      <c r="F1081" s="53" t="str">
        <f t="shared" si="101"/>
        <v/>
      </c>
      <c r="G1081" s="50"/>
      <c r="H1081" s="53">
        <f t="shared" si="96"/>
        <v>0</v>
      </c>
    </row>
    <row r="1082" spans="2:8" ht="12.75" hidden="1" customHeight="1">
      <c r="B1082" s="46" t="str">
        <f t="shared" si="97"/>
        <v/>
      </c>
      <c r="C1082" s="47" t="str">
        <f t="shared" si="98"/>
        <v/>
      </c>
      <c r="D1082" s="52" t="str">
        <f t="shared" si="99"/>
        <v/>
      </c>
      <c r="E1082" s="53" t="str">
        <f t="shared" si="100"/>
        <v/>
      </c>
      <c r="F1082" s="53" t="str">
        <f t="shared" si="101"/>
        <v/>
      </c>
      <c r="G1082" s="50"/>
      <c r="H1082" s="53">
        <f t="shared" si="96"/>
        <v>0</v>
      </c>
    </row>
    <row r="1083" spans="2:8" ht="12.75" hidden="1" customHeight="1">
      <c r="B1083" s="46" t="str">
        <f t="shared" si="97"/>
        <v/>
      </c>
      <c r="C1083" s="47" t="str">
        <f t="shared" si="98"/>
        <v/>
      </c>
      <c r="D1083" s="52" t="str">
        <f t="shared" si="99"/>
        <v/>
      </c>
      <c r="E1083" s="53" t="str">
        <f t="shared" si="100"/>
        <v/>
      </c>
      <c r="F1083" s="53" t="str">
        <f t="shared" si="101"/>
        <v/>
      </c>
      <c r="G1083" s="50"/>
      <c r="H1083" s="53">
        <f t="shared" si="96"/>
        <v>0</v>
      </c>
    </row>
    <row r="1084" spans="2:8" ht="12.75" hidden="1" customHeight="1">
      <c r="B1084" s="46" t="str">
        <f t="shared" si="97"/>
        <v/>
      </c>
      <c r="C1084" s="47" t="str">
        <f t="shared" si="98"/>
        <v/>
      </c>
      <c r="D1084" s="52" t="str">
        <f t="shared" si="99"/>
        <v/>
      </c>
      <c r="E1084" s="53" t="str">
        <f t="shared" si="100"/>
        <v/>
      </c>
      <c r="F1084" s="53" t="str">
        <f t="shared" si="101"/>
        <v/>
      </c>
      <c r="G1084" s="50"/>
      <c r="H1084" s="53">
        <f t="shared" si="96"/>
        <v>0</v>
      </c>
    </row>
    <row r="1085" spans="2:8" ht="12.75" hidden="1" customHeight="1">
      <c r="B1085" s="46" t="str">
        <f t="shared" si="97"/>
        <v/>
      </c>
      <c r="C1085" s="47" t="str">
        <f t="shared" si="98"/>
        <v/>
      </c>
      <c r="D1085" s="52" t="str">
        <f t="shared" si="99"/>
        <v/>
      </c>
      <c r="E1085" s="53" t="str">
        <f t="shared" si="100"/>
        <v/>
      </c>
      <c r="F1085" s="53" t="str">
        <f t="shared" si="101"/>
        <v/>
      </c>
      <c r="G1085" s="50"/>
      <c r="H1085" s="53">
        <f t="shared" si="96"/>
        <v>0</v>
      </c>
    </row>
    <row r="1086" spans="2:8" ht="12.75" hidden="1" customHeight="1">
      <c r="B1086" s="46" t="str">
        <f t="shared" si="97"/>
        <v/>
      </c>
      <c r="C1086" s="47" t="str">
        <f t="shared" si="98"/>
        <v/>
      </c>
      <c r="D1086" s="52" t="str">
        <f t="shared" si="99"/>
        <v/>
      </c>
      <c r="E1086" s="53" t="str">
        <f t="shared" si="100"/>
        <v/>
      </c>
      <c r="F1086" s="53" t="str">
        <f t="shared" si="101"/>
        <v/>
      </c>
      <c r="G1086" s="50"/>
      <c r="H1086" s="53">
        <f t="shared" si="96"/>
        <v>0</v>
      </c>
    </row>
    <row r="1087" spans="2:8" ht="12.75" hidden="1" customHeight="1">
      <c r="B1087" s="46" t="str">
        <f t="shared" si="97"/>
        <v/>
      </c>
      <c r="C1087" s="47" t="str">
        <f t="shared" si="98"/>
        <v/>
      </c>
      <c r="D1087" s="52" t="str">
        <f t="shared" si="99"/>
        <v/>
      </c>
      <c r="E1087" s="53" t="str">
        <f t="shared" si="100"/>
        <v/>
      </c>
      <c r="F1087" s="53" t="str">
        <f t="shared" si="101"/>
        <v/>
      </c>
      <c r="G1087" s="50"/>
      <c r="H1087" s="53">
        <f t="shared" si="96"/>
        <v>0</v>
      </c>
    </row>
    <row r="1088" spans="2:8" ht="12.75" hidden="1" customHeight="1">
      <c r="B1088" s="46" t="str">
        <f t="shared" si="97"/>
        <v/>
      </c>
      <c r="C1088" s="47" t="str">
        <f t="shared" si="98"/>
        <v/>
      </c>
      <c r="D1088" s="52" t="str">
        <f t="shared" si="99"/>
        <v/>
      </c>
      <c r="E1088" s="53" t="str">
        <f t="shared" si="100"/>
        <v/>
      </c>
      <c r="F1088" s="53" t="str">
        <f t="shared" si="101"/>
        <v/>
      </c>
      <c r="G1088" s="50"/>
      <c r="H1088" s="53">
        <f t="shared" si="96"/>
        <v>0</v>
      </c>
    </row>
    <row r="1089" spans="2:8" ht="12.75" hidden="1" customHeight="1">
      <c r="B1089" s="46" t="str">
        <f t="shared" si="97"/>
        <v/>
      </c>
      <c r="C1089" s="47" t="str">
        <f t="shared" si="98"/>
        <v/>
      </c>
      <c r="D1089" s="52" t="str">
        <f t="shared" si="99"/>
        <v/>
      </c>
      <c r="E1089" s="53" t="str">
        <f t="shared" si="100"/>
        <v/>
      </c>
      <c r="F1089" s="53" t="str">
        <f t="shared" si="101"/>
        <v/>
      </c>
      <c r="G1089" s="50"/>
      <c r="H1089" s="53">
        <f t="shared" si="96"/>
        <v>0</v>
      </c>
    </row>
    <row r="1090" spans="2:8" ht="12.75" hidden="1" customHeight="1">
      <c r="B1090" s="46" t="str">
        <f t="shared" si="97"/>
        <v/>
      </c>
      <c r="C1090" s="47" t="str">
        <f t="shared" si="98"/>
        <v/>
      </c>
      <c r="D1090" s="52" t="str">
        <f t="shared" si="99"/>
        <v/>
      </c>
      <c r="E1090" s="53" t="str">
        <f t="shared" si="100"/>
        <v/>
      </c>
      <c r="F1090" s="53" t="str">
        <f t="shared" si="101"/>
        <v/>
      </c>
      <c r="G1090" s="50"/>
      <c r="H1090" s="53">
        <f t="shared" si="96"/>
        <v>0</v>
      </c>
    </row>
    <row r="1091" spans="2:8" ht="12.75" hidden="1" customHeight="1">
      <c r="B1091" s="46" t="str">
        <f t="shared" si="97"/>
        <v/>
      </c>
      <c r="C1091" s="47" t="str">
        <f t="shared" si="98"/>
        <v/>
      </c>
      <c r="D1091" s="52" t="str">
        <f t="shared" si="99"/>
        <v/>
      </c>
      <c r="E1091" s="53" t="str">
        <f t="shared" si="100"/>
        <v/>
      </c>
      <c r="F1091" s="53" t="str">
        <f t="shared" si="101"/>
        <v/>
      </c>
      <c r="G1091" s="50"/>
      <c r="H1091" s="53">
        <f t="shared" si="96"/>
        <v>0</v>
      </c>
    </row>
    <row r="1092" spans="2:8" ht="12.75" hidden="1" customHeight="1">
      <c r="B1092" s="46" t="str">
        <f t="shared" si="97"/>
        <v/>
      </c>
      <c r="C1092" s="47" t="str">
        <f t="shared" si="98"/>
        <v/>
      </c>
      <c r="D1092" s="52" t="str">
        <f t="shared" si="99"/>
        <v/>
      </c>
      <c r="E1092" s="53" t="str">
        <f t="shared" si="100"/>
        <v/>
      </c>
      <c r="F1092" s="53" t="str">
        <f t="shared" si="101"/>
        <v/>
      </c>
      <c r="G1092" s="50"/>
      <c r="H1092" s="53">
        <f t="shared" si="96"/>
        <v>0</v>
      </c>
    </row>
    <row r="1093" spans="2:8" ht="12.75" hidden="1" customHeight="1">
      <c r="B1093" s="46" t="str">
        <f t="shared" si="97"/>
        <v/>
      </c>
      <c r="C1093" s="47" t="str">
        <f t="shared" si="98"/>
        <v/>
      </c>
      <c r="D1093" s="52" t="str">
        <f t="shared" si="99"/>
        <v/>
      </c>
      <c r="E1093" s="53" t="str">
        <f t="shared" si="100"/>
        <v/>
      </c>
      <c r="F1093" s="53" t="str">
        <f t="shared" si="101"/>
        <v/>
      </c>
      <c r="G1093" s="50"/>
      <c r="H1093" s="53">
        <f t="shared" si="96"/>
        <v>0</v>
      </c>
    </row>
    <row r="1094" spans="2:8" ht="12.75" hidden="1" customHeight="1">
      <c r="B1094" s="46" t="str">
        <f t="shared" si="97"/>
        <v/>
      </c>
      <c r="C1094" s="47" t="str">
        <f t="shared" si="98"/>
        <v/>
      </c>
      <c r="D1094" s="52" t="str">
        <f t="shared" si="99"/>
        <v/>
      </c>
      <c r="E1094" s="53" t="str">
        <f t="shared" si="100"/>
        <v/>
      </c>
      <c r="F1094" s="53" t="str">
        <f t="shared" si="101"/>
        <v/>
      </c>
      <c r="G1094" s="50"/>
      <c r="H1094" s="53">
        <f t="shared" si="96"/>
        <v>0</v>
      </c>
    </row>
    <row r="1095" spans="2:8" ht="12.75" hidden="1" customHeight="1">
      <c r="B1095" s="46" t="str">
        <f t="shared" si="97"/>
        <v/>
      </c>
      <c r="C1095" s="47" t="str">
        <f t="shared" si="98"/>
        <v/>
      </c>
      <c r="D1095" s="52" t="str">
        <f t="shared" si="99"/>
        <v/>
      </c>
      <c r="E1095" s="53" t="str">
        <f t="shared" si="100"/>
        <v/>
      </c>
      <c r="F1095" s="53" t="str">
        <f t="shared" si="101"/>
        <v/>
      </c>
      <c r="G1095" s="50"/>
      <c r="H1095" s="53">
        <f t="shared" si="96"/>
        <v>0</v>
      </c>
    </row>
    <row r="1096" spans="2:8" ht="12.75" hidden="1" customHeight="1">
      <c r="B1096" s="46" t="str">
        <f t="shared" si="97"/>
        <v/>
      </c>
      <c r="C1096" s="47" t="str">
        <f t="shared" si="98"/>
        <v/>
      </c>
      <c r="D1096" s="52" t="str">
        <f t="shared" si="99"/>
        <v/>
      </c>
      <c r="E1096" s="53" t="str">
        <f t="shared" si="100"/>
        <v/>
      </c>
      <c r="F1096" s="53" t="str">
        <f t="shared" si="101"/>
        <v/>
      </c>
      <c r="G1096" s="50"/>
      <c r="H1096" s="53">
        <f t="shared" si="96"/>
        <v>0</v>
      </c>
    </row>
    <row r="1097" spans="2:8" ht="12.75" hidden="1" customHeight="1">
      <c r="B1097" s="46" t="str">
        <f t="shared" si="97"/>
        <v/>
      </c>
      <c r="C1097" s="47" t="str">
        <f t="shared" si="98"/>
        <v/>
      </c>
      <c r="D1097" s="52" t="str">
        <f t="shared" si="99"/>
        <v/>
      </c>
      <c r="E1097" s="53" t="str">
        <f t="shared" si="100"/>
        <v/>
      </c>
      <c r="F1097" s="53" t="str">
        <f t="shared" si="101"/>
        <v/>
      </c>
      <c r="G1097" s="50"/>
      <c r="H1097" s="53">
        <f t="shared" si="96"/>
        <v>0</v>
      </c>
    </row>
    <row r="1098" spans="2:8" ht="12.75" hidden="1" customHeight="1">
      <c r="B1098" s="46" t="str">
        <f t="shared" si="97"/>
        <v/>
      </c>
      <c r="C1098" s="47" t="str">
        <f t="shared" si="98"/>
        <v/>
      </c>
      <c r="D1098" s="52" t="str">
        <f t="shared" si="99"/>
        <v/>
      </c>
      <c r="E1098" s="53" t="str">
        <f t="shared" si="100"/>
        <v/>
      </c>
      <c r="F1098" s="53" t="str">
        <f t="shared" si="101"/>
        <v/>
      </c>
      <c r="G1098" s="50"/>
      <c r="H1098" s="53">
        <f t="shared" si="96"/>
        <v>0</v>
      </c>
    </row>
    <row r="1099" spans="2:8" ht="12.75" hidden="1" customHeight="1">
      <c r="B1099" s="46" t="str">
        <f t="shared" si="97"/>
        <v/>
      </c>
      <c r="C1099" s="47" t="str">
        <f t="shared" si="98"/>
        <v/>
      </c>
      <c r="D1099" s="52" t="str">
        <f t="shared" si="99"/>
        <v/>
      </c>
      <c r="E1099" s="53" t="str">
        <f t="shared" si="100"/>
        <v/>
      </c>
      <c r="F1099" s="53" t="str">
        <f t="shared" si="101"/>
        <v/>
      </c>
      <c r="G1099" s="50"/>
      <c r="H1099" s="53">
        <f t="shared" si="96"/>
        <v>0</v>
      </c>
    </row>
    <row r="1100" spans="2:8" ht="12.75" hidden="1" customHeight="1">
      <c r="B1100" s="46" t="str">
        <f t="shared" si="97"/>
        <v/>
      </c>
      <c r="C1100" s="47" t="str">
        <f t="shared" si="98"/>
        <v/>
      </c>
      <c r="D1100" s="52" t="str">
        <f t="shared" si="99"/>
        <v/>
      </c>
      <c r="E1100" s="53" t="str">
        <f t="shared" si="100"/>
        <v/>
      </c>
      <c r="F1100" s="53" t="str">
        <f t="shared" si="101"/>
        <v/>
      </c>
      <c r="G1100" s="50"/>
      <c r="H1100" s="53">
        <f t="shared" si="96"/>
        <v>0</v>
      </c>
    </row>
    <row r="1101" spans="2:8" ht="12.75" hidden="1" customHeight="1">
      <c r="B1101" s="46" t="str">
        <f t="shared" si="97"/>
        <v/>
      </c>
      <c r="C1101" s="47" t="str">
        <f t="shared" si="98"/>
        <v/>
      </c>
      <c r="D1101" s="52" t="str">
        <f t="shared" si="99"/>
        <v/>
      </c>
      <c r="E1101" s="53" t="str">
        <f t="shared" si="100"/>
        <v/>
      </c>
      <c r="F1101" s="53" t="str">
        <f t="shared" si="101"/>
        <v/>
      </c>
      <c r="G1101" s="50"/>
      <c r="H1101" s="53">
        <f t="shared" si="96"/>
        <v>0</v>
      </c>
    </row>
    <row r="1102" spans="2:8" ht="12.75" hidden="1" customHeight="1">
      <c r="B1102" s="46" t="str">
        <f t="shared" si="97"/>
        <v/>
      </c>
      <c r="C1102" s="47" t="str">
        <f t="shared" si="98"/>
        <v/>
      </c>
      <c r="D1102" s="52" t="str">
        <f t="shared" si="99"/>
        <v/>
      </c>
      <c r="E1102" s="53" t="str">
        <f t="shared" si="100"/>
        <v/>
      </c>
      <c r="F1102" s="53" t="str">
        <f t="shared" si="101"/>
        <v/>
      </c>
      <c r="G1102" s="50"/>
      <c r="H1102" s="53">
        <f t="shared" si="96"/>
        <v>0</v>
      </c>
    </row>
    <row r="1103" spans="2:8" ht="12.75" hidden="1" customHeight="1">
      <c r="B1103" s="46" t="str">
        <f t="shared" si="97"/>
        <v/>
      </c>
      <c r="C1103" s="47" t="str">
        <f t="shared" si="98"/>
        <v/>
      </c>
      <c r="D1103" s="52" t="str">
        <f t="shared" si="99"/>
        <v/>
      </c>
      <c r="E1103" s="53" t="str">
        <f t="shared" si="100"/>
        <v/>
      </c>
      <c r="F1103" s="53" t="str">
        <f t="shared" si="101"/>
        <v/>
      </c>
      <c r="G1103" s="50"/>
      <c r="H1103" s="53">
        <f t="shared" si="96"/>
        <v>0</v>
      </c>
    </row>
    <row r="1104" spans="2:8" ht="12.75" hidden="1" customHeight="1">
      <c r="B1104" s="46" t="str">
        <f t="shared" si="97"/>
        <v/>
      </c>
      <c r="C1104" s="47" t="str">
        <f t="shared" si="98"/>
        <v/>
      </c>
      <c r="D1104" s="52" t="str">
        <f t="shared" si="99"/>
        <v/>
      </c>
      <c r="E1104" s="53" t="str">
        <f t="shared" si="100"/>
        <v/>
      </c>
      <c r="F1104" s="53" t="str">
        <f t="shared" si="101"/>
        <v/>
      </c>
      <c r="G1104" s="50"/>
      <c r="H1104" s="53">
        <f t="shared" si="96"/>
        <v>0</v>
      </c>
    </row>
    <row r="1105" spans="2:8" ht="12.75" hidden="1" customHeight="1">
      <c r="B1105" s="46" t="str">
        <f t="shared" si="97"/>
        <v/>
      </c>
      <c r="C1105" s="47" t="str">
        <f t="shared" si="98"/>
        <v/>
      </c>
      <c r="D1105" s="52" t="str">
        <f t="shared" si="99"/>
        <v/>
      </c>
      <c r="E1105" s="53" t="str">
        <f t="shared" si="100"/>
        <v/>
      </c>
      <c r="F1105" s="53" t="str">
        <f t="shared" si="101"/>
        <v/>
      </c>
      <c r="G1105" s="50"/>
      <c r="H1105" s="53">
        <f t="shared" si="96"/>
        <v>0</v>
      </c>
    </row>
    <row r="1106" spans="2:8" ht="12.75" hidden="1" customHeight="1">
      <c r="B1106" s="46" t="str">
        <f t="shared" si="97"/>
        <v/>
      </c>
      <c r="C1106" s="47" t="str">
        <f t="shared" si="98"/>
        <v/>
      </c>
      <c r="D1106" s="52" t="str">
        <f t="shared" si="99"/>
        <v/>
      </c>
      <c r="E1106" s="53" t="str">
        <f t="shared" si="100"/>
        <v/>
      </c>
      <c r="F1106" s="53" t="str">
        <f t="shared" si="101"/>
        <v/>
      </c>
      <c r="G1106" s="50"/>
      <c r="H1106" s="53">
        <f t="shared" si="96"/>
        <v>0</v>
      </c>
    </row>
    <row r="1107" spans="2:8" ht="12.75" hidden="1" customHeight="1">
      <c r="B1107" s="46" t="str">
        <f t="shared" si="97"/>
        <v/>
      </c>
      <c r="C1107" s="47" t="str">
        <f t="shared" si="98"/>
        <v/>
      </c>
      <c r="D1107" s="52" t="str">
        <f t="shared" si="99"/>
        <v/>
      </c>
      <c r="E1107" s="53" t="str">
        <f t="shared" si="100"/>
        <v/>
      </c>
      <c r="F1107" s="53" t="str">
        <f t="shared" si="101"/>
        <v/>
      </c>
      <c r="G1107" s="50"/>
      <c r="H1107" s="53">
        <f t="shared" si="96"/>
        <v>0</v>
      </c>
    </row>
    <row r="1108" spans="2:8" ht="12.75" hidden="1" customHeight="1">
      <c r="B1108" s="46" t="str">
        <f t="shared" si="97"/>
        <v/>
      </c>
      <c r="C1108" s="47" t="str">
        <f t="shared" si="98"/>
        <v/>
      </c>
      <c r="D1108" s="52" t="str">
        <f t="shared" si="99"/>
        <v/>
      </c>
      <c r="E1108" s="53" t="str">
        <f t="shared" si="100"/>
        <v/>
      </c>
      <c r="F1108" s="53" t="str">
        <f t="shared" si="101"/>
        <v/>
      </c>
      <c r="G1108" s="50"/>
      <c r="H1108" s="53">
        <f t="shared" si="96"/>
        <v>0</v>
      </c>
    </row>
    <row r="1109" spans="2:8" ht="12.75" hidden="1" customHeight="1">
      <c r="B1109" s="46" t="str">
        <f t="shared" si="97"/>
        <v/>
      </c>
      <c r="C1109" s="47" t="str">
        <f t="shared" si="98"/>
        <v/>
      </c>
      <c r="D1109" s="52" t="str">
        <f t="shared" si="99"/>
        <v/>
      </c>
      <c r="E1109" s="53" t="str">
        <f t="shared" si="100"/>
        <v/>
      </c>
      <c r="F1109" s="53" t="str">
        <f t="shared" si="101"/>
        <v/>
      </c>
      <c r="G1109" s="50"/>
      <c r="H1109" s="53">
        <f t="shared" si="96"/>
        <v>0</v>
      </c>
    </row>
    <row r="1110" spans="2:8" ht="12.75" hidden="1" customHeight="1">
      <c r="B1110" s="46" t="str">
        <f t="shared" si="97"/>
        <v/>
      </c>
      <c r="C1110" s="47" t="str">
        <f t="shared" si="98"/>
        <v/>
      </c>
      <c r="D1110" s="52" t="str">
        <f t="shared" si="99"/>
        <v/>
      </c>
      <c r="E1110" s="53" t="str">
        <f t="shared" si="100"/>
        <v/>
      </c>
      <c r="F1110" s="53" t="str">
        <f t="shared" si="101"/>
        <v/>
      </c>
      <c r="G1110" s="50"/>
      <c r="H1110" s="53">
        <f t="shared" si="96"/>
        <v>0</v>
      </c>
    </row>
    <row r="1111" spans="2:8" ht="12.75" hidden="1" customHeight="1">
      <c r="B1111" s="46" t="str">
        <f t="shared" si="97"/>
        <v/>
      </c>
      <c r="C1111" s="47" t="str">
        <f t="shared" si="98"/>
        <v/>
      </c>
      <c r="D1111" s="52" t="str">
        <f t="shared" si="99"/>
        <v/>
      </c>
      <c r="E1111" s="53" t="str">
        <f t="shared" si="100"/>
        <v/>
      </c>
      <c r="F1111" s="53" t="str">
        <f t="shared" si="101"/>
        <v/>
      </c>
      <c r="G1111" s="50"/>
      <c r="H1111" s="53">
        <f t="shared" si="96"/>
        <v>0</v>
      </c>
    </row>
    <row r="1112" spans="2:8" ht="12.75" hidden="1" customHeight="1">
      <c r="B1112" s="46" t="str">
        <f t="shared" si="97"/>
        <v/>
      </c>
      <c r="C1112" s="47" t="str">
        <f t="shared" si="98"/>
        <v/>
      </c>
      <c r="D1112" s="52" t="str">
        <f t="shared" si="99"/>
        <v/>
      </c>
      <c r="E1112" s="53" t="str">
        <f t="shared" si="100"/>
        <v/>
      </c>
      <c r="F1112" s="53" t="str">
        <f t="shared" si="101"/>
        <v/>
      </c>
      <c r="G1112" s="50"/>
      <c r="H1112" s="53">
        <f t="shared" si="96"/>
        <v>0</v>
      </c>
    </row>
    <row r="1113" spans="2:8" ht="12.75" hidden="1" customHeight="1">
      <c r="B1113" s="46" t="str">
        <f t="shared" si="97"/>
        <v/>
      </c>
      <c r="C1113" s="47" t="str">
        <f t="shared" si="98"/>
        <v/>
      </c>
      <c r="D1113" s="52" t="str">
        <f t="shared" si="99"/>
        <v/>
      </c>
      <c r="E1113" s="53" t="str">
        <f t="shared" si="100"/>
        <v/>
      </c>
      <c r="F1113" s="53" t="str">
        <f t="shared" si="101"/>
        <v/>
      </c>
      <c r="G1113" s="50"/>
      <c r="H1113" s="53">
        <f t="shared" ref="H1113:H1176" si="102">IF(B1113="",0,ROUND(H1112-E1113-G1113,2))</f>
        <v>0</v>
      </c>
    </row>
    <row r="1114" spans="2:8" ht="12.75" hidden="1" customHeight="1">
      <c r="B1114" s="46" t="str">
        <f t="shared" ref="B1114:B1177" si="103">IF(B1113&lt;$D$16,IF(H1113&gt;0,B1113+1,""),"")</f>
        <v/>
      </c>
      <c r="C1114" s="47" t="str">
        <f t="shared" ref="C1114:C1177" si="104">IF(B1114="","",IF(B1114&lt;=$D$16,IF(payments_per_year=26,DATE(YEAR(start_date),MONTH(start_date),DAY(start_date)+14*B1114),IF(payments_per_year=52,DATE(YEAR(start_date),MONTH(start_date),DAY(start_date)+7*B1114),DATE(YEAR(start_date),MONTH(start_date)+B1114*12/$D$11,DAY(start_date)))),""))</f>
        <v/>
      </c>
      <c r="D1114" s="52" t="str">
        <f t="shared" ref="D1114:D1177" si="105">IF(C1114="","",IF($D$15+F1114&gt;H1113,ROUND(H1113+F1114,2),$D$15))</f>
        <v/>
      </c>
      <c r="E1114" s="53" t="str">
        <f t="shared" ref="E1114:E1177" si="106">IF(C1114="","",D1114-F1114)</f>
        <v/>
      </c>
      <c r="F1114" s="53" t="str">
        <f t="shared" ref="F1114:F1177" si="107">IF(C1114="","",ROUND(H1113*$D$9/payments_per_year,2))</f>
        <v/>
      </c>
      <c r="G1114" s="50"/>
      <c r="H1114" s="53">
        <f t="shared" si="102"/>
        <v>0</v>
      </c>
    </row>
    <row r="1115" spans="2:8" ht="12.75" hidden="1" customHeight="1">
      <c r="B1115" s="46" t="str">
        <f t="shared" si="103"/>
        <v/>
      </c>
      <c r="C1115" s="47" t="str">
        <f t="shared" si="104"/>
        <v/>
      </c>
      <c r="D1115" s="52" t="str">
        <f t="shared" si="105"/>
        <v/>
      </c>
      <c r="E1115" s="53" t="str">
        <f t="shared" si="106"/>
        <v/>
      </c>
      <c r="F1115" s="53" t="str">
        <f t="shared" si="107"/>
        <v/>
      </c>
      <c r="G1115" s="50"/>
      <c r="H1115" s="53">
        <f t="shared" si="102"/>
        <v>0</v>
      </c>
    </row>
    <row r="1116" spans="2:8" ht="12.75" hidden="1" customHeight="1">
      <c r="B1116" s="46" t="str">
        <f t="shared" si="103"/>
        <v/>
      </c>
      <c r="C1116" s="47" t="str">
        <f t="shared" si="104"/>
        <v/>
      </c>
      <c r="D1116" s="52" t="str">
        <f t="shared" si="105"/>
        <v/>
      </c>
      <c r="E1116" s="53" t="str">
        <f t="shared" si="106"/>
        <v/>
      </c>
      <c r="F1116" s="53" t="str">
        <f t="shared" si="107"/>
        <v/>
      </c>
      <c r="G1116" s="50"/>
      <c r="H1116" s="53">
        <f t="shared" si="102"/>
        <v>0</v>
      </c>
    </row>
    <row r="1117" spans="2:8" ht="12.75" hidden="1" customHeight="1">
      <c r="B1117" s="46" t="str">
        <f t="shared" si="103"/>
        <v/>
      </c>
      <c r="C1117" s="47" t="str">
        <f t="shared" si="104"/>
        <v/>
      </c>
      <c r="D1117" s="52" t="str">
        <f t="shared" si="105"/>
        <v/>
      </c>
      <c r="E1117" s="53" t="str">
        <f t="shared" si="106"/>
        <v/>
      </c>
      <c r="F1117" s="53" t="str">
        <f t="shared" si="107"/>
        <v/>
      </c>
      <c r="G1117" s="50"/>
      <c r="H1117" s="53">
        <f t="shared" si="102"/>
        <v>0</v>
      </c>
    </row>
    <row r="1118" spans="2:8" ht="12.75" hidden="1" customHeight="1">
      <c r="B1118" s="46" t="str">
        <f t="shared" si="103"/>
        <v/>
      </c>
      <c r="C1118" s="47" t="str">
        <f t="shared" si="104"/>
        <v/>
      </c>
      <c r="D1118" s="52" t="str">
        <f t="shared" si="105"/>
        <v/>
      </c>
      <c r="E1118" s="53" t="str">
        <f t="shared" si="106"/>
        <v/>
      </c>
      <c r="F1118" s="53" t="str">
        <f t="shared" si="107"/>
        <v/>
      </c>
      <c r="G1118" s="50"/>
      <c r="H1118" s="53">
        <f t="shared" si="102"/>
        <v>0</v>
      </c>
    </row>
    <row r="1119" spans="2:8" ht="12.75" hidden="1" customHeight="1">
      <c r="B1119" s="46" t="str">
        <f t="shared" si="103"/>
        <v/>
      </c>
      <c r="C1119" s="47" t="str">
        <f t="shared" si="104"/>
        <v/>
      </c>
      <c r="D1119" s="52" t="str">
        <f t="shared" si="105"/>
        <v/>
      </c>
      <c r="E1119" s="53" t="str">
        <f t="shared" si="106"/>
        <v/>
      </c>
      <c r="F1119" s="53" t="str">
        <f t="shared" si="107"/>
        <v/>
      </c>
      <c r="G1119" s="50"/>
      <c r="H1119" s="53">
        <f t="shared" si="102"/>
        <v>0</v>
      </c>
    </row>
    <row r="1120" spans="2:8" ht="12.75" hidden="1" customHeight="1">
      <c r="B1120" s="46" t="str">
        <f t="shared" si="103"/>
        <v/>
      </c>
      <c r="C1120" s="47" t="str">
        <f t="shared" si="104"/>
        <v/>
      </c>
      <c r="D1120" s="52" t="str">
        <f t="shared" si="105"/>
        <v/>
      </c>
      <c r="E1120" s="53" t="str">
        <f t="shared" si="106"/>
        <v/>
      </c>
      <c r="F1120" s="53" t="str">
        <f t="shared" si="107"/>
        <v/>
      </c>
      <c r="G1120" s="50"/>
      <c r="H1120" s="53">
        <f t="shared" si="102"/>
        <v>0</v>
      </c>
    </row>
    <row r="1121" spans="2:8" ht="12.75" hidden="1" customHeight="1">
      <c r="B1121" s="46" t="str">
        <f t="shared" si="103"/>
        <v/>
      </c>
      <c r="C1121" s="47" t="str">
        <f t="shared" si="104"/>
        <v/>
      </c>
      <c r="D1121" s="52" t="str">
        <f t="shared" si="105"/>
        <v/>
      </c>
      <c r="E1121" s="53" t="str">
        <f t="shared" si="106"/>
        <v/>
      </c>
      <c r="F1121" s="53" t="str">
        <f t="shared" si="107"/>
        <v/>
      </c>
      <c r="G1121" s="50"/>
      <c r="H1121" s="53">
        <f t="shared" si="102"/>
        <v>0</v>
      </c>
    </row>
    <row r="1122" spans="2:8" ht="12.75" hidden="1" customHeight="1">
      <c r="B1122" s="46" t="str">
        <f t="shared" si="103"/>
        <v/>
      </c>
      <c r="C1122" s="47" t="str">
        <f t="shared" si="104"/>
        <v/>
      </c>
      <c r="D1122" s="52" t="str">
        <f t="shared" si="105"/>
        <v/>
      </c>
      <c r="E1122" s="53" t="str">
        <f t="shared" si="106"/>
        <v/>
      </c>
      <c r="F1122" s="53" t="str">
        <f t="shared" si="107"/>
        <v/>
      </c>
      <c r="G1122" s="50"/>
      <c r="H1122" s="53">
        <f t="shared" si="102"/>
        <v>0</v>
      </c>
    </row>
    <row r="1123" spans="2:8" ht="12.75" hidden="1" customHeight="1">
      <c r="B1123" s="46" t="str">
        <f t="shared" si="103"/>
        <v/>
      </c>
      <c r="C1123" s="47" t="str">
        <f t="shared" si="104"/>
        <v/>
      </c>
      <c r="D1123" s="52" t="str">
        <f t="shared" si="105"/>
        <v/>
      </c>
      <c r="E1123" s="53" t="str">
        <f t="shared" si="106"/>
        <v/>
      </c>
      <c r="F1123" s="53" t="str">
        <f t="shared" si="107"/>
        <v/>
      </c>
      <c r="G1123" s="50"/>
      <c r="H1123" s="53">
        <f t="shared" si="102"/>
        <v>0</v>
      </c>
    </row>
    <row r="1124" spans="2:8" ht="12.75" hidden="1" customHeight="1">
      <c r="B1124" s="46" t="str">
        <f t="shared" si="103"/>
        <v/>
      </c>
      <c r="C1124" s="47" t="str">
        <f t="shared" si="104"/>
        <v/>
      </c>
      <c r="D1124" s="52" t="str">
        <f t="shared" si="105"/>
        <v/>
      </c>
      <c r="E1124" s="53" t="str">
        <f t="shared" si="106"/>
        <v/>
      </c>
      <c r="F1124" s="53" t="str">
        <f t="shared" si="107"/>
        <v/>
      </c>
      <c r="G1124" s="50"/>
      <c r="H1124" s="53">
        <f t="shared" si="102"/>
        <v>0</v>
      </c>
    </row>
    <row r="1125" spans="2:8" ht="12.75" hidden="1" customHeight="1">
      <c r="B1125" s="46" t="str">
        <f t="shared" si="103"/>
        <v/>
      </c>
      <c r="C1125" s="47" t="str">
        <f t="shared" si="104"/>
        <v/>
      </c>
      <c r="D1125" s="52" t="str">
        <f t="shared" si="105"/>
        <v/>
      </c>
      <c r="E1125" s="53" t="str">
        <f t="shared" si="106"/>
        <v/>
      </c>
      <c r="F1125" s="53" t="str">
        <f t="shared" si="107"/>
        <v/>
      </c>
      <c r="G1125" s="50"/>
      <c r="H1125" s="53">
        <f t="shared" si="102"/>
        <v>0</v>
      </c>
    </row>
    <row r="1126" spans="2:8" ht="12.75" hidden="1" customHeight="1">
      <c r="B1126" s="46" t="str">
        <f t="shared" si="103"/>
        <v/>
      </c>
      <c r="C1126" s="47" t="str">
        <f t="shared" si="104"/>
        <v/>
      </c>
      <c r="D1126" s="52" t="str">
        <f t="shared" si="105"/>
        <v/>
      </c>
      <c r="E1126" s="53" t="str">
        <f t="shared" si="106"/>
        <v/>
      </c>
      <c r="F1126" s="53" t="str">
        <f t="shared" si="107"/>
        <v/>
      </c>
      <c r="G1126" s="50"/>
      <c r="H1126" s="53">
        <f t="shared" si="102"/>
        <v>0</v>
      </c>
    </row>
    <row r="1127" spans="2:8" ht="12.75" hidden="1" customHeight="1">
      <c r="B1127" s="46" t="str">
        <f t="shared" si="103"/>
        <v/>
      </c>
      <c r="C1127" s="47" t="str">
        <f t="shared" si="104"/>
        <v/>
      </c>
      <c r="D1127" s="52" t="str">
        <f t="shared" si="105"/>
        <v/>
      </c>
      <c r="E1127" s="53" t="str">
        <f t="shared" si="106"/>
        <v/>
      </c>
      <c r="F1127" s="53" t="str">
        <f t="shared" si="107"/>
        <v/>
      </c>
      <c r="G1127" s="50"/>
      <c r="H1127" s="53">
        <f t="shared" si="102"/>
        <v>0</v>
      </c>
    </row>
    <row r="1128" spans="2:8" ht="12.75" hidden="1" customHeight="1">
      <c r="B1128" s="46" t="str">
        <f t="shared" si="103"/>
        <v/>
      </c>
      <c r="C1128" s="47" t="str">
        <f t="shared" si="104"/>
        <v/>
      </c>
      <c r="D1128" s="52" t="str">
        <f t="shared" si="105"/>
        <v/>
      </c>
      <c r="E1128" s="53" t="str">
        <f t="shared" si="106"/>
        <v/>
      </c>
      <c r="F1128" s="53" t="str">
        <f t="shared" si="107"/>
        <v/>
      </c>
      <c r="G1128" s="50"/>
      <c r="H1128" s="53">
        <f t="shared" si="102"/>
        <v>0</v>
      </c>
    </row>
    <row r="1129" spans="2:8" ht="12.75" hidden="1" customHeight="1">
      <c r="B1129" s="46" t="str">
        <f t="shared" si="103"/>
        <v/>
      </c>
      <c r="C1129" s="47" t="str">
        <f t="shared" si="104"/>
        <v/>
      </c>
      <c r="D1129" s="52" t="str">
        <f t="shared" si="105"/>
        <v/>
      </c>
      <c r="E1129" s="53" t="str">
        <f t="shared" si="106"/>
        <v/>
      </c>
      <c r="F1129" s="53" t="str">
        <f t="shared" si="107"/>
        <v/>
      </c>
      <c r="G1129" s="50"/>
      <c r="H1129" s="53">
        <f t="shared" si="102"/>
        <v>0</v>
      </c>
    </row>
    <row r="1130" spans="2:8" ht="12.75" hidden="1" customHeight="1">
      <c r="B1130" s="46" t="str">
        <f t="shared" si="103"/>
        <v/>
      </c>
      <c r="C1130" s="47" t="str">
        <f t="shared" si="104"/>
        <v/>
      </c>
      <c r="D1130" s="52" t="str">
        <f t="shared" si="105"/>
        <v/>
      </c>
      <c r="E1130" s="53" t="str">
        <f t="shared" si="106"/>
        <v/>
      </c>
      <c r="F1130" s="53" t="str">
        <f t="shared" si="107"/>
        <v/>
      </c>
      <c r="G1130" s="50"/>
      <c r="H1130" s="53">
        <f t="shared" si="102"/>
        <v>0</v>
      </c>
    </row>
    <row r="1131" spans="2:8" ht="12.75" hidden="1" customHeight="1">
      <c r="B1131" s="46" t="str">
        <f t="shared" si="103"/>
        <v/>
      </c>
      <c r="C1131" s="47" t="str">
        <f t="shared" si="104"/>
        <v/>
      </c>
      <c r="D1131" s="52" t="str">
        <f t="shared" si="105"/>
        <v/>
      </c>
      <c r="E1131" s="53" t="str">
        <f t="shared" si="106"/>
        <v/>
      </c>
      <c r="F1131" s="53" t="str">
        <f t="shared" si="107"/>
        <v/>
      </c>
      <c r="G1131" s="50"/>
      <c r="H1131" s="53">
        <f t="shared" si="102"/>
        <v>0</v>
      </c>
    </row>
    <row r="1132" spans="2:8" ht="12.75" hidden="1" customHeight="1">
      <c r="B1132" s="46" t="str">
        <f t="shared" si="103"/>
        <v/>
      </c>
      <c r="C1132" s="47" t="str">
        <f t="shared" si="104"/>
        <v/>
      </c>
      <c r="D1132" s="52" t="str">
        <f t="shared" si="105"/>
        <v/>
      </c>
      <c r="E1132" s="53" t="str">
        <f t="shared" si="106"/>
        <v/>
      </c>
      <c r="F1132" s="53" t="str">
        <f t="shared" si="107"/>
        <v/>
      </c>
      <c r="G1132" s="50"/>
      <c r="H1132" s="53">
        <f t="shared" si="102"/>
        <v>0</v>
      </c>
    </row>
    <row r="1133" spans="2:8" ht="12.75" hidden="1" customHeight="1">
      <c r="B1133" s="46" t="str">
        <f t="shared" si="103"/>
        <v/>
      </c>
      <c r="C1133" s="47" t="str">
        <f t="shared" si="104"/>
        <v/>
      </c>
      <c r="D1133" s="52" t="str">
        <f t="shared" si="105"/>
        <v/>
      </c>
      <c r="E1133" s="53" t="str">
        <f t="shared" si="106"/>
        <v/>
      </c>
      <c r="F1133" s="53" t="str">
        <f t="shared" si="107"/>
        <v/>
      </c>
      <c r="G1133" s="50"/>
      <c r="H1133" s="53">
        <f t="shared" si="102"/>
        <v>0</v>
      </c>
    </row>
    <row r="1134" spans="2:8" ht="12.75" hidden="1" customHeight="1">
      <c r="B1134" s="46" t="str">
        <f t="shared" si="103"/>
        <v/>
      </c>
      <c r="C1134" s="47" t="str">
        <f t="shared" si="104"/>
        <v/>
      </c>
      <c r="D1134" s="52" t="str">
        <f t="shared" si="105"/>
        <v/>
      </c>
      <c r="E1134" s="53" t="str">
        <f t="shared" si="106"/>
        <v/>
      </c>
      <c r="F1134" s="53" t="str">
        <f t="shared" si="107"/>
        <v/>
      </c>
      <c r="G1134" s="50"/>
      <c r="H1134" s="53">
        <f t="shared" si="102"/>
        <v>0</v>
      </c>
    </row>
    <row r="1135" spans="2:8" ht="12.75" hidden="1" customHeight="1">
      <c r="B1135" s="46" t="str">
        <f t="shared" si="103"/>
        <v/>
      </c>
      <c r="C1135" s="47" t="str">
        <f t="shared" si="104"/>
        <v/>
      </c>
      <c r="D1135" s="52" t="str">
        <f t="shared" si="105"/>
        <v/>
      </c>
      <c r="E1135" s="53" t="str">
        <f t="shared" si="106"/>
        <v/>
      </c>
      <c r="F1135" s="53" t="str">
        <f t="shared" si="107"/>
        <v/>
      </c>
      <c r="G1135" s="50"/>
      <c r="H1135" s="53">
        <f t="shared" si="102"/>
        <v>0</v>
      </c>
    </row>
    <row r="1136" spans="2:8" ht="12.75" hidden="1" customHeight="1">
      <c r="B1136" s="46" t="str">
        <f t="shared" si="103"/>
        <v/>
      </c>
      <c r="C1136" s="47" t="str">
        <f t="shared" si="104"/>
        <v/>
      </c>
      <c r="D1136" s="52" t="str">
        <f t="shared" si="105"/>
        <v/>
      </c>
      <c r="E1136" s="53" t="str">
        <f t="shared" si="106"/>
        <v/>
      </c>
      <c r="F1136" s="53" t="str">
        <f t="shared" si="107"/>
        <v/>
      </c>
      <c r="G1136" s="50"/>
      <c r="H1136" s="53">
        <f t="shared" si="102"/>
        <v>0</v>
      </c>
    </row>
    <row r="1137" spans="2:8" ht="12.75" hidden="1" customHeight="1">
      <c r="B1137" s="46" t="str">
        <f t="shared" si="103"/>
        <v/>
      </c>
      <c r="C1137" s="47" t="str">
        <f t="shared" si="104"/>
        <v/>
      </c>
      <c r="D1137" s="52" t="str">
        <f t="shared" si="105"/>
        <v/>
      </c>
      <c r="E1137" s="53" t="str">
        <f t="shared" si="106"/>
        <v/>
      </c>
      <c r="F1137" s="53" t="str">
        <f t="shared" si="107"/>
        <v/>
      </c>
      <c r="G1137" s="50"/>
      <c r="H1137" s="53">
        <f t="shared" si="102"/>
        <v>0</v>
      </c>
    </row>
    <row r="1138" spans="2:8" ht="12.75" hidden="1" customHeight="1">
      <c r="B1138" s="46" t="str">
        <f t="shared" si="103"/>
        <v/>
      </c>
      <c r="C1138" s="47" t="str">
        <f t="shared" si="104"/>
        <v/>
      </c>
      <c r="D1138" s="52" t="str">
        <f t="shared" si="105"/>
        <v/>
      </c>
      <c r="E1138" s="53" t="str">
        <f t="shared" si="106"/>
        <v/>
      </c>
      <c r="F1138" s="53" t="str">
        <f t="shared" si="107"/>
        <v/>
      </c>
      <c r="G1138" s="50"/>
      <c r="H1138" s="53">
        <f t="shared" si="102"/>
        <v>0</v>
      </c>
    </row>
    <row r="1139" spans="2:8" ht="12.75" hidden="1" customHeight="1">
      <c r="B1139" s="46" t="str">
        <f t="shared" si="103"/>
        <v/>
      </c>
      <c r="C1139" s="47" t="str">
        <f t="shared" si="104"/>
        <v/>
      </c>
      <c r="D1139" s="52" t="str">
        <f t="shared" si="105"/>
        <v/>
      </c>
      <c r="E1139" s="53" t="str">
        <f t="shared" si="106"/>
        <v/>
      </c>
      <c r="F1139" s="53" t="str">
        <f t="shared" si="107"/>
        <v/>
      </c>
      <c r="G1139" s="50"/>
      <c r="H1139" s="53">
        <f t="shared" si="102"/>
        <v>0</v>
      </c>
    </row>
    <row r="1140" spans="2:8" ht="12.75" hidden="1" customHeight="1">
      <c r="B1140" s="46" t="str">
        <f t="shared" si="103"/>
        <v/>
      </c>
      <c r="C1140" s="47" t="str">
        <f t="shared" si="104"/>
        <v/>
      </c>
      <c r="D1140" s="52" t="str">
        <f t="shared" si="105"/>
        <v/>
      </c>
      <c r="E1140" s="53" t="str">
        <f t="shared" si="106"/>
        <v/>
      </c>
      <c r="F1140" s="53" t="str">
        <f t="shared" si="107"/>
        <v/>
      </c>
      <c r="G1140" s="50"/>
      <c r="H1140" s="53">
        <f t="shared" si="102"/>
        <v>0</v>
      </c>
    </row>
    <row r="1141" spans="2:8" ht="12.75" hidden="1" customHeight="1">
      <c r="B1141" s="46" t="str">
        <f t="shared" si="103"/>
        <v/>
      </c>
      <c r="C1141" s="47" t="str">
        <f t="shared" si="104"/>
        <v/>
      </c>
      <c r="D1141" s="52" t="str">
        <f t="shared" si="105"/>
        <v/>
      </c>
      <c r="E1141" s="53" t="str">
        <f t="shared" si="106"/>
        <v/>
      </c>
      <c r="F1141" s="53" t="str">
        <f t="shared" si="107"/>
        <v/>
      </c>
      <c r="G1141" s="50"/>
      <c r="H1141" s="53">
        <f t="shared" si="102"/>
        <v>0</v>
      </c>
    </row>
    <row r="1142" spans="2:8" ht="12.75" hidden="1" customHeight="1">
      <c r="B1142" s="46" t="str">
        <f t="shared" si="103"/>
        <v/>
      </c>
      <c r="C1142" s="47" t="str">
        <f t="shared" si="104"/>
        <v/>
      </c>
      <c r="D1142" s="52" t="str">
        <f t="shared" si="105"/>
        <v/>
      </c>
      <c r="E1142" s="53" t="str">
        <f t="shared" si="106"/>
        <v/>
      </c>
      <c r="F1142" s="53" t="str">
        <f t="shared" si="107"/>
        <v/>
      </c>
      <c r="G1142" s="50"/>
      <c r="H1142" s="53">
        <f t="shared" si="102"/>
        <v>0</v>
      </c>
    </row>
    <row r="1143" spans="2:8" ht="12.75" hidden="1" customHeight="1">
      <c r="B1143" s="46" t="str">
        <f t="shared" si="103"/>
        <v/>
      </c>
      <c r="C1143" s="47" t="str">
        <f t="shared" si="104"/>
        <v/>
      </c>
      <c r="D1143" s="52" t="str">
        <f t="shared" si="105"/>
        <v/>
      </c>
      <c r="E1143" s="53" t="str">
        <f t="shared" si="106"/>
        <v/>
      </c>
      <c r="F1143" s="53" t="str">
        <f t="shared" si="107"/>
        <v/>
      </c>
      <c r="G1143" s="50"/>
      <c r="H1143" s="53">
        <f t="shared" si="102"/>
        <v>0</v>
      </c>
    </row>
    <row r="1144" spans="2:8" ht="12.75" hidden="1" customHeight="1">
      <c r="B1144" s="46" t="str">
        <f t="shared" si="103"/>
        <v/>
      </c>
      <c r="C1144" s="47" t="str">
        <f t="shared" si="104"/>
        <v/>
      </c>
      <c r="D1144" s="52" t="str">
        <f t="shared" si="105"/>
        <v/>
      </c>
      <c r="E1144" s="53" t="str">
        <f t="shared" si="106"/>
        <v/>
      </c>
      <c r="F1144" s="53" t="str">
        <f t="shared" si="107"/>
        <v/>
      </c>
      <c r="G1144" s="50"/>
      <c r="H1144" s="53">
        <f t="shared" si="102"/>
        <v>0</v>
      </c>
    </row>
    <row r="1145" spans="2:8" ht="12.75" hidden="1" customHeight="1">
      <c r="B1145" s="46" t="str">
        <f t="shared" si="103"/>
        <v/>
      </c>
      <c r="C1145" s="47" t="str">
        <f t="shared" si="104"/>
        <v/>
      </c>
      <c r="D1145" s="52" t="str">
        <f t="shared" si="105"/>
        <v/>
      </c>
      <c r="E1145" s="53" t="str">
        <f t="shared" si="106"/>
        <v/>
      </c>
      <c r="F1145" s="53" t="str">
        <f t="shared" si="107"/>
        <v/>
      </c>
      <c r="G1145" s="50"/>
      <c r="H1145" s="53">
        <f t="shared" si="102"/>
        <v>0</v>
      </c>
    </row>
    <row r="1146" spans="2:8" ht="12.75" hidden="1" customHeight="1">
      <c r="B1146" s="46" t="str">
        <f t="shared" si="103"/>
        <v/>
      </c>
      <c r="C1146" s="47" t="str">
        <f t="shared" si="104"/>
        <v/>
      </c>
      <c r="D1146" s="52" t="str">
        <f t="shared" si="105"/>
        <v/>
      </c>
      <c r="E1146" s="53" t="str">
        <f t="shared" si="106"/>
        <v/>
      </c>
      <c r="F1146" s="53" t="str">
        <f t="shared" si="107"/>
        <v/>
      </c>
      <c r="G1146" s="50"/>
      <c r="H1146" s="53">
        <f t="shared" si="102"/>
        <v>0</v>
      </c>
    </row>
    <row r="1147" spans="2:8" ht="12.75" hidden="1" customHeight="1">
      <c r="B1147" s="46" t="str">
        <f t="shared" si="103"/>
        <v/>
      </c>
      <c r="C1147" s="47" t="str">
        <f t="shared" si="104"/>
        <v/>
      </c>
      <c r="D1147" s="52" t="str">
        <f t="shared" si="105"/>
        <v/>
      </c>
      <c r="E1147" s="53" t="str">
        <f t="shared" si="106"/>
        <v/>
      </c>
      <c r="F1147" s="53" t="str">
        <f t="shared" si="107"/>
        <v/>
      </c>
      <c r="G1147" s="50"/>
      <c r="H1147" s="53">
        <f t="shared" si="102"/>
        <v>0</v>
      </c>
    </row>
    <row r="1148" spans="2:8" ht="12.75" hidden="1" customHeight="1">
      <c r="B1148" s="46" t="str">
        <f t="shared" si="103"/>
        <v/>
      </c>
      <c r="C1148" s="47" t="str">
        <f t="shared" si="104"/>
        <v/>
      </c>
      <c r="D1148" s="52" t="str">
        <f t="shared" si="105"/>
        <v/>
      </c>
      <c r="E1148" s="53" t="str">
        <f t="shared" si="106"/>
        <v/>
      </c>
      <c r="F1148" s="53" t="str">
        <f t="shared" si="107"/>
        <v/>
      </c>
      <c r="G1148" s="50"/>
      <c r="H1148" s="53">
        <f t="shared" si="102"/>
        <v>0</v>
      </c>
    </row>
    <row r="1149" spans="2:8" ht="12.75" hidden="1" customHeight="1">
      <c r="B1149" s="46" t="str">
        <f t="shared" si="103"/>
        <v/>
      </c>
      <c r="C1149" s="47" t="str">
        <f t="shared" si="104"/>
        <v/>
      </c>
      <c r="D1149" s="52" t="str">
        <f t="shared" si="105"/>
        <v/>
      </c>
      <c r="E1149" s="53" t="str">
        <f t="shared" si="106"/>
        <v/>
      </c>
      <c r="F1149" s="53" t="str">
        <f t="shared" si="107"/>
        <v/>
      </c>
      <c r="G1149" s="50"/>
      <c r="H1149" s="53">
        <f t="shared" si="102"/>
        <v>0</v>
      </c>
    </row>
    <row r="1150" spans="2:8" ht="12.75" hidden="1" customHeight="1">
      <c r="B1150" s="46" t="str">
        <f t="shared" si="103"/>
        <v/>
      </c>
      <c r="C1150" s="47" t="str">
        <f t="shared" si="104"/>
        <v/>
      </c>
      <c r="D1150" s="52" t="str">
        <f t="shared" si="105"/>
        <v/>
      </c>
      <c r="E1150" s="53" t="str">
        <f t="shared" si="106"/>
        <v/>
      </c>
      <c r="F1150" s="53" t="str">
        <f t="shared" si="107"/>
        <v/>
      </c>
      <c r="G1150" s="50"/>
      <c r="H1150" s="53">
        <f t="shared" si="102"/>
        <v>0</v>
      </c>
    </row>
    <row r="1151" spans="2:8" ht="12.75" hidden="1" customHeight="1">
      <c r="B1151" s="46" t="str">
        <f t="shared" si="103"/>
        <v/>
      </c>
      <c r="C1151" s="47" t="str">
        <f t="shared" si="104"/>
        <v/>
      </c>
      <c r="D1151" s="52" t="str">
        <f t="shared" si="105"/>
        <v/>
      </c>
      <c r="E1151" s="53" t="str">
        <f t="shared" si="106"/>
        <v/>
      </c>
      <c r="F1151" s="53" t="str">
        <f t="shared" si="107"/>
        <v/>
      </c>
      <c r="G1151" s="50"/>
      <c r="H1151" s="53">
        <f t="shared" si="102"/>
        <v>0</v>
      </c>
    </row>
    <row r="1152" spans="2:8" ht="12.75" hidden="1" customHeight="1">
      <c r="B1152" s="46" t="str">
        <f t="shared" si="103"/>
        <v/>
      </c>
      <c r="C1152" s="47" t="str">
        <f t="shared" si="104"/>
        <v/>
      </c>
      <c r="D1152" s="52" t="str">
        <f t="shared" si="105"/>
        <v/>
      </c>
      <c r="E1152" s="53" t="str">
        <f t="shared" si="106"/>
        <v/>
      </c>
      <c r="F1152" s="53" t="str">
        <f t="shared" si="107"/>
        <v/>
      </c>
      <c r="G1152" s="50"/>
      <c r="H1152" s="53">
        <f t="shared" si="102"/>
        <v>0</v>
      </c>
    </row>
    <row r="1153" spans="2:8" ht="12.75" hidden="1" customHeight="1">
      <c r="B1153" s="46" t="str">
        <f t="shared" si="103"/>
        <v/>
      </c>
      <c r="C1153" s="47" t="str">
        <f t="shared" si="104"/>
        <v/>
      </c>
      <c r="D1153" s="52" t="str">
        <f t="shared" si="105"/>
        <v/>
      </c>
      <c r="E1153" s="53" t="str">
        <f t="shared" si="106"/>
        <v/>
      </c>
      <c r="F1153" s="53" t="str">
        <f t="shared" si="107"/>
        <v/>
      </c>
      <c r="G1153" s="50"/>
      <c r="H1153" s="53">
        <f t="shared" si="102"/>
        <v>0</v>
      </c>
    </row>
    <row r="1154" spans="2:8" ht="12.75" hidden="1" customHeight="1">
      <c r="B1154" s="46" t="str">
        <f t="shared" si="103"/>
        <v/>
      </c>
      <c r="C1154" s="47" t="str">
        <f t="shared" si="104"/>
        <v/>
      </c>
      <c r="D1154" s="52" t="str">
        <f t="shared" si="105"/>
        <v/>
      </c>
      <c r="E1154" s="53" t="str">
        <f t="shared" si="106"/>
        <v/>
      </c>
      <c r="F1154" s="53" t="str">
        <f t="shared" si="107"/>
        <v/>
      </c>
      <c r="G1154" s="50"/>
      <c r="H1154" s="53">
        <f t="shared" si="102"/>
        <v>0</v>
      </c>
    </row>
    <row r="1155" spans="2:8" ht="12.75" hidden="1" customHeight="1">
      <c r="B1155" s="46" t="str">
        <f t="shared" si="103"/>
        <v/>
      </c>
      <c r="C1155" s="47" t="str">
        <f t="shared" si="104"/>
        <v/>
      </c>
      <c r="D1155" s="52" t="str">
        <f t="shared" si="105"/>
        <v/>
      </c>
      <c r="E1155" s="53" t="str">
        <f t="shared" si="106"/>
        <v/>
      </c>
      <c r="F1155" s="53" t="str">
        <f t="shared" si="107"/>
        <v/>
      </c>
      <c r="G1155" s="50"/>
      <c r="H1155" s="53">
        <f t="shared" si="102"/>
        <v>0</v>
      </c>
    </row>
    <row r="1156" spans="2:8" ht="12.75" hidden="1" customHeight="1">
      <c r="B1156" s="46" t="str">
        <f t="shared" si="103"/>
        <v/>
      </c>
      <c r="C1156" s="47" t="str">
        <f t="shared" si="104"/>
        <v/>
      </c>
      <c r="D1156" s="52" t="str">
        <f t="shared" si="105"/>
        <v/>
      </c>
      <c r="E1156" s="53" t="str">
        <f t="shared" si="106"/>
        <v/>
      </c>
      <c r="F1156" s="53" t="str">
        <f t="shared" si="107"/>
        <v/>
      </c>
      <c r="G1156" s="50"/>
      <c r="H1156" s="53">
        <f t="shared" si="102"/>
        <v>0</v>
      </c>
    </row>
    <row r="1157" spans="2:8" ht="12.75" hidden="1" customHeight="1">
      <c r="B1157" s="46" t="str">
        <f t="shared" si="103"/>
        <v/>
      </c>
      <c r="C1157" s="47" t="str">
        <f t="shared" si="104"/>
        <v/>
      </c>
      <c r="D1157" s="52" t="str">
        <f t="shared" si="105"/>
        <v/>
      </c>
      <c r="E1157" s="53" t="str">
        <f t="shared" si="106"/>
        <v/>
      </c>
      <c r="F1157" s="53" t="str">
        <f t="shared" si="107"/>
        <v/>
      </c>
      <c r="G1157" s="50"/>
      <c r="H1157" s="53">
        <f t="shared" si="102"/>
        <v>0</v>
      </c>
    </row>
    <row r="1158" spans="2:8" ht="12.75" hidden="1" customHeight="1">
      <c r="B1158" s="46" t="str">
        <f t="shared" si="103"/>
        <v/>
      </c>
      <c r="C1158" s="47" t="str">
        <f t="shared" si="104"/>
        <v/>
      </c>
      <c r="D1158" s="52" t="str">
        <f t="shared" si="105"/>
        <v/>
      </c>
      <c r="E1158" s="53" t="str">
        <f t="shared" si="106"/>
        <v/>
      </c>
      <c r="F1158" s="53" t="str">
        <f t="shared" si="107"/>
        <v/>
      </c>
      <c r="G1158" s="50"/>
      <c r="H1158" s="53">
        <f t="shared" si="102"/>
        <v>0</v>
      </c>
    </row>
    <row r="1159" spans="2:8" ht="12.75" hidden="1" customHeight="1">
      <c r="B1159" s="46" t="str">
        <f t="shared" si="103"/>
        <v/>
      </c>
      <c r="C1159" s="47" t="str">
        <f t="shared" si="104"/>
        <v/>
      </c>
      <c r="D1159" s="52" t="str">
        <f t="shared" si="105"/>
        <v/>
      </c>
      <c r="E1159" s="53" t="str">
        <f t="shared" si="106"/>
        <v/>
      </c>
      <c r="F1159" s="53" t="str">
        <f t="shared" si="107"/>
        <v/>
      </c>
      <c r="G1159" s="50"/>
      <c r="H1159" s="53">
        <f t="shared" si="102"/>
        <v>0</v>
      </c>
    </row>
    <row r="1160" spans="2:8" ht="12.75" hidden="1" customHeight="1">
      <c r="B1160" s="46" t="str">
        <f t="shared" si="103"/>
        <v/>
      </c>
      <c r="C1160" s="47" t="str">
        <f t="shared" si="104"/>
        <v/>
      </c>
      <c r="D1160" s="52" t="str">
        <f t="shared" si="105"/>
        <v/>
      </c>
      <c r="E1160" s="53" t="str">
        <f t="shared" si="106"/>
        <v/>
      </c>
      <c r="F1160" s="53" t="str">
        <f t="shared" si="107"/>
        <v/>
      </c>
      <c r="G1160" s="50"/>
      <c r="H1160" s="53">
        <f t="shared" si="102"/>
        <v>0</v>
      </c>
    </row>
    <row r="1161" spans="2:8" ht="12.75" hidden="1" customHeight="1">
      <c r="B1161" s="46" t="str">
        <f t="shared" si="103"/>
        <v/>
      </c>
      <c r="C1161" s="47" t="str">
        <f t="shared" si="104"/>
        <v/>
      </c>
      <c r="D1161" s="52" t="str">
        <f t="shared" si="105"/>
        <v/>
      </c>
      <c r="E1161" s="53" t="str">
        <f t="shared" si="106"/>
        <v/>
      </c>
      <c r="F1161" s="53" t="str">
        <f t="shared" si="107"/>
        <v/>
      </c>
      <c r="G1161" s="50"/>
      <c r="H1161" s="53">
        <f t="shared" si="102"/>
        <v>0</v>
      </c>
    </row>
    <row r="1162" spans="2:8" ht="12.75" hidden="1" customHeight="1">
      <c r="B1162" s="46" t="str">
        <f t="shared" si="103"/>
        <v/>
      </c>
      <c r="C1162" s="47" t="str">
        <f t="shared" si="104"/>
        <v/>
      </c>
      <c r="D1162" s="52" t="str">
        <f t="shared" si="105"/>
        <v/>
      </c>
      <c r="E1162" s="53" t="str">
        <f t="shared" si="106"/>
        <v/>
      </c>
      <c r="F1162" s="53" t="str">
        <f t="shared" si="107"/>
        <v/>
      </c>
      <c r="G1162" s="50"/>
      <c r="H1162" s="53">
        <f t="shared" si="102"/>
        <v>0</v>
      </c>
    </row>
    <row r="1163" spans="2:8" ht="12.75" hidden="1" customHeight="1">
      <c r="B1163" s="46" t="str">
        <f t="shared" si="103"/>
        <v/>
      </c>
      <c r="C1163" s="47" t="str">
        <f t="shared" si="104"/>
        <v/>
      </c>
      <c r="D1163" s="52" t="str">
        <f t="shared" si="105"/>
        <v/>
      </c>
      <c r="E1163" s="53" t="str">
        <f t="shared" si="106"/>
        <v/>
      </c>
      <c r="F1163" s="53" t="str">
        <f t="shared" si="107"/>
        <v/>
      </c>
      <c r="G1163" s="50"/>
      <c r="H1163" s="53">
        <f t="shared" si="102"/>
        <v>0</v>
      </c>
    </row>
    <row r="1164" spans="2:8" ht="12.75" hidden="1" customHeight="1">
      <c r="B1164" s="46" t="str">
        <f t="shared" si="103"/>
        <v/>
      </c>
      <c r="C1164" s="47" t="str">
        <f t="shared" si="104"/>
        <v/>
      </c>
      <c r="D1164" s="52" t="str">
        <f t="shared" si="105"/>
        <v/>
      </c>
      <c r="E1164" s="53" t="str">
        <f t="shared" si="106"/>
        <v/>
      </c>
      <c r="F1164" s="53" t="str">
        <f t="shared" si="107"/>
        <v/>
      </c>
      <c r="G1164" s="50"/>
      <c r="H1164" s="53">
        <f t="shared" si="102"/>
        <v>0</v>
      </c>
    </row>
    <row r="1165" spans="2:8" ht="12.75" hidden="1" customHeight="1">
      <c r="B1165" s="46" t="str">
        <f t="shared" si="103"/>
        <v/>
      </c>
      <c r="C1165" s="47" t="str">
        <f t="shared" si="104"/>
        <v/>
      </c>
      <c r="D1165" s="52" t="str">
        <f t="shared" si="105"/>
        <v/>
      </c>
      <c r="E1165" s="53" t="str">
        <f t="shared" si="106"/>
        <v/>
      </c>
      <c r="F1165" s="53" t="str">
        <f t="shared" si="107"/>
        <v/>
      </c>
      <c r="G1165" s="50"/>
      <c r="H1165" s="53">
        <f t="shared" si="102"/>
        <v>0</v>
      </c>
    </row>
    <row r="1166" spans="2:8" ht="12.75" hidden="1" customHeight="1">
      <c r="B1166" s="46" t="str">
        <f t="shared" si="103"/>
        <v/>
      </c>
      <c r="C1166" s="47" t="str">
        <f t="shared" si="104"/>
        <v/>
      </c>
      <c r="D1166" s="52" t="str">
        <f t="shared" si="105"/>
        <v/>
      </c>
      <c r="E1166" s="53" t="str">
        <f t="shared" si="106"/>
        <v/>
      </c>
      <c r="F1166" s="53" t="str">
        <f t="shared" si="107"/>
        <v/>
      </c>
      <c r="G1166" s="50"/>
      <c r="H1166" s="53">
        <f t="shared" si="102"/>
        <v>0</v>
      </c>
    </row>
    <row r="1167" spans="2:8" ht="12.75" hidden="1" customHeight="1">
      <c r="B1167" s="46" t="str">
        <f t="shared" si="103"/>
        <v/>
      </c>
      <c r="C1167" s="47" t="str">
        <f t="shared" si="104"/>
        <v/>
      </c>
      <c r="D1167" s="52" t="str">
        <f t="shared" si="105"/>
        <v/>
      </c>
      <c r="E1167" s="53" t="str">
        <f t="shared" si="106"/>
        <v/>
      </c>
      <c r="F1167" s="53" t="str">
        <f t="shared" si="107"/>
        <v/>
      </c>
      <c r="G1167" s="50"/>
      <c r="H1167" s="53">
        <f t="shared" si="102"/>
        <v>0</v>
      </c>
    </row>
    <row r="1168" spans="2:8" ht="12.75" hidden="1" customHeight="1">
      <c r="B1168" s="46" t="str">
        <f t="shared" si="103"/>
        <v/>
      </c>
      <c r="C1168" s="47" t="str">
        <f t="shared" si="104"/>
        <v/>
      </c>
      <c r="D1168" s="52" t="str">
        <f t="shared" si="105"/>
        <v/>
      </c>
      <c r="E1168" s="53" t="str">
        <f t="shared" si="106"/>
        <v/>
      </c>
      <c r="F1168" s="53" t="str">
        <f t="shared" si="107"/>
        <v/>
      </c>
      <c r="G1168" s="50"/>
      <c r="H1168" s="53">
        <f t="shared" si="102"/>
        <v>0</v>
      </c>
    </row>
    <row r="1169" spans="2:8" ht="12.75" hidden="1" customHeight="1">
      <c r="B1169" s="46" t="str">
        <f t="shared" si="103"/>
        <v/>
      </c>
      <c r="C1169" s="47" t="str">
        <f t="shared" si="104"/>
        <v/>
      </c>
      <c r="D1169" s="52" t="str">
        <f t="shared" si="105"/>
        <v/>
      </c>
      <c r="E1169" s="53" t="str">
        <f t="shared" si="106"/>
        <v/>
      </c>
      <c r="F1169" s="53" t="str">
        <f t="shared" si="107"/>
        <v/>
      </c>
      <c r="G1169" s="50"/>
      <c r="H1169" s="53">
        <f t="shared" si="102"/>
        <v>0</v>
      </c>
    </row>
    <row r="1170" spans="2:8" ht="12.75" hidden="1" customHeight="1">
      <c r="B1170" s="46" t="str">
        <f t="shared" si="103"/>
        <v/>
      </c>
      <c r="C1170" s="47" t="str">
        <f t="shared" si="104"/>
        <v/>
      </c>
      <c r="D1170" s="52" t="str">
        <f t="shared" si="105"/>
        <v/>
      </c>
      <c r="E1170" s="53" t="str">
        <f t="shared" si="106"/>
        <v/>
      </c>
      <c r="F1170" s="53" t="str">
        <f t="shared" si="107"/>
        <v/>
      </c>
      <c r="G1170" s="50"/>
      <c r="H1170" s="53">
        <f t="shared" si="102"/>
        <v>0</v>
      </c>
    </row>
    <row r="1171" spans="2:8" ht="12.75" hidden="1" customHeight="1">
      <c r="B1171" s="46" t="str">
        <f t="shared" si="103"/>
        <v/>
      </c>
      <c r="C1171" s="47" t="str">
        <f t="shared" si="104"/>
        <v/>
      </c>
      <c r="D1171" s="52" t="str">
        <f t="shared" si="105"/>
        <v/>
      </c>
      <c r="E1171" s="53" t="str">
        <f t="shared" si="106"/>
        <v/>
      </c>
      <c r="F1171" s="53" t="str">
        <f t="shared" si="107"/>
        <v/>
      </c>
      <c r="G1171" s="50"/>
      <c r="H1171" s="53">
        <f t="shared" si="102"/>
        <v>0</v>
      </c>
    </row>
    <row r="1172" spans="2:8" ht="12.75" hidden="1" customHeight="1">
      <c r="B1172" s="46" t="str">
        <f t="shared" si="103"/>
        <v/>
      </c>
      <c r="C1172" s="47" t="str">
        <f t="shared" si="104"/>
        <v/>
      </c>
      <c r="D1172" s="52" t="str">
        <f t="shared" si="105"/>
        <v/>
      </c>
      <c r="E1172" s="53" t="str">
        <f t="shared" si="106"/>
        <v/>
      </c>
      <c r="F1172" s="53" t="str">
        <f t="shared" si="107"/>
        <v/>
      </c>
      <c r="G1172" s="50"/>
      <c r="H1172" s="53">
        <f t="shared" si="102"/>
        <v>0</v>
      </c>
    </row>
    <row r="1173" spans="2:8" ht="12.75" hidden="1" customHeight="1">
      <c r="B1173" s="46" t="str">
        <f t="shared" si="103"/>
        <v/>
      </c>
      <c r="C1173" s="47" t="str">
        <f t="shared" si="104"/>
        <v/>
      </c>
      <c r="D1173" s="52" t="str">
        <f t="shared" si="105"/>
        <v/>
      </c>
      <c r="E1173" s="53" t="str">
        <f t="shared" si="106"/>
        <v/>
      </c>
      <c r="F1173" s="53" t="str">
        <f t="shared" si="107"/>
        <v/>
      </c>
      <c r="G1173" s="50"/>
      <c r="H1173" s="53">
        <f t="shared" si="102"/>
        <v>0</v>
      </c>
    </row>
    <row r="1174" spans="2:8" ht="12.75" hidden="1" customHeight="1">
      <c r="B1174" s="46" t="str">
        <f t="shared" si="103"/>
        <v/>
      </c>
      <c r="C1174" s="47" t="str">
        <f t="shared" si="104"/>
        <v/>
      </c>
      <c r="D1174" s="52" t="str">
        <f t="shared" si="105"/>
        <v/>
      </c>
      <c r="E1174" s="53" t="str">
        <f t="shared" si="106"/>
        <v/>
      </c>
      <c r="F1174" s="53" t="str">
        <f t="shared" si="107"/>
        <v/>
      </c>
      <c r="G1174" s="50"/>
      <c r="H1174" s="53">
        <f t="shared" si="102"/>
        <v>0</v>
      </c>
    </row>
    <row r="1175" spans="2:8" ht="12.75" hidden="1" customHeight="1">
      <c r="B1175" s="46" t="str">
        <f t="shared" si="103"/>
        <v/>
      </c>
      <c r="C1175" s="47" t="str">
        <f t="shared" si="104"/>
        <v/>
      </c>
      <c r="D1175" s="52" t="str">
        <f t="shared" si="105"/>
        <v/>
      </c>
      <c r="E1175" s="53" t="str">
        <f t="shared" si="106"/>
        <v/>
      </c>
      <c r="F1175" s="53" t="str">
        <f t="shared" si="107"/>
        <v/>
      </c>
      <c r="G1175" s="50"/>
      <c r="H1175" s="53">
        <f t="shared" si="102"/>
        <v>0</v>
      </c>
    </row>
    <row r="1176" spans="2:8" ht="12.75" hidden="1" customHeight="1">
      <c r="B1176" s="46" t="str">
        <f t="shared" si="103"/>
        <v/>
      </c>
      <c r="C1176" s="47" t="str">
        <f t="shared" si="104"/>
        <v/>
      </c>
      <c r="D1176" s="52" t="str">
        <f t="shared" si="105"/>
        <v/>
      </c>
      <c r="E1176" s="53" t="str">
        <f t="shared" si="106"/>
        <v/>
      </c>
      <c r="F1176" s="53" t="str">
        <f t="shared" si="107"/>
        <v/>
      </c>
      <c r="G1176" s="50"/>
      <c r="H1176" s="53">
        <f t="shared" si="102"/>
        <v>0</v>
      </c>
    </row>
    <row r="1177" spans="2:8" ht="12.75" hidden="1" customHeight="1">
      <c r="B1177" s="46" t="str">
        <f t="shared" si="103"/>
        <v/>
      </c>
      <c r="C1177" s="47" t="str">
        <f t="shared" si="104"/>
        <v/>
      </c>
      <c r="D1177" s="52" t="str">
        <f t="shared" si="105"/>
        <v/>
      </c>
      <c r="E1177" s="53" t="str">
        <f t="shared" si="106"/>
        <v/>
      </c>
      <c r="F1177" s="53" t="str">
        <f t="shared" si="107"/>
        <v/>
      </c>
      <c r="G1177" s="50"/>
      <c r="H1177" s="53">
        <f t="shared" ref="H1177:H1240" si="108">IF(B1177="",0,ROUND(H1176-E1177-G1177,2))</f>
        <v>0</v>
      </c>
    </row>
    <row r="1178" spans="2:8" ht="12.75" hidden="1" customHeight="1">
      <c r="B1178" s="46" t="str">
        <f t="shared" ref="B1178:B1241" si="109">IF(B1177&lt;$D$16,IF(H1177&gt;0,B1177+1,""),"")</f>
        <v/>
      </c>
      <c r="C1178" s="47" t="str">
        <f t="shared" ref="C1178:C1241" si="110">IF(B1178="","",IF(B1178&lt;=$D$16,IF(payments_per_year=26,DATE(YEAR(start_date),MONTH(start_date),DAY(start_date)+14*B1178),IF(payments_per_year=52,DATE(YEAR(start_date),MONTH(start_date),DAY(start_date)+7*B1178),DATE(YEAR(start_date),MONTH(start_date)+B1178*12/$D$11,DAY(start_date)))),""))</f>
        <v/>
      </c>
      <c r="D1178" s="52" t="str">
        <f t="shared" ref="D1178:D1241" si="111">IF(C1178="","",IF($D$15+F1178&gt;H1177,ROUND(H1177+F1178,2),$D$15))</f>
        <v/>
      </c>
      <c r="E1178" s="53" t="str">
        <f t="shared" ref="E1178:E1241" si="112">IF(C1178="","",D1178-F1178)</f>
        <v/>
      </c>
      <c r="F1178" s="53" t="str">
        <f t="shared" ref="F1178:F1241" si="113">IF(C1178="","",ROUND(H1177*$D$9/payments_per_year,2))</f>
        <v/>
      </c>
      <c r="G1178" s="50"/>
      <c r="H1178" s="53">
        <f t="shared" si="108"/>
        <v>0</v>
      </c>
    </row>
    <row r="1179" spans="2:8" ht="12.75" hidden="1" customHeight="1">
      <c r="B1179" s="46" t="str">
        <f t="shared" si="109"/>
        <v/>
      </c>
      <c r="C1179" s="47" t="str">
        <f t="shared" si="110"/>
        <v/>
      </c>
      <c r="D1179" s="52" t="str">
        <f t="shared" si="111"/>
        <v/>
      </c>
      <c r="E1179" s="53" t="str">
        <f t="shared" si="112"/>
        <v/>
      </c>
      <c r="F1179" s="53" t="str">
        <f t="shared" si="113"/>
        <v/>
      </c>
      <c r="G1179" s="50"/>
      <c r="H1179" s="53">
        <f t="shared" si="108"/>
        <v>0</v>
      </c>
    </row>
    <row r="1180" spans="2:8" ht="12.75" hidden="1" customHeight="1">
      <c r="B1180" s="46" t="str">
        <f t="shared" si="109"/>
        <v/>
      </c>
      <c r="C1180" s="47" t="str">
        <f t="shared" si="110"/>
        <v/>
      </c>
      <c r="D1180" s="52" t="str">
        <f t="shared" si="111"/>
        <v/>
      </c>
      <c r="E1180" s="53" t="str">
        <f t="shared" si="112"/>
        <v/>
      </c>
      <c r="F1180" s="53" t="str">
        <f t="shared" si="113"/>
        <v/>
      </c>
      <c r="G1180" s="50"/>
      <c r="H1180" s="53">
        <f t="shared" si="108"/>
        <v>0</v>
      </c>
    </row>
    <row r="1181" spans="2:8" ht="12.75" hidden="1" customHeight="1">
      <c r="B1181" s="46" t="str">
        <f t="shared" si="109"/>
        <v/>
      </c>
      <c r="C1181" s="47" t="str">
        <f t="shared" si="110"/>
        <v/>
      </c>
      <c r="D1181" s="52" t="str">
        <f t="shared" si="111"/>
        <v/>
      </c>
      <c r="E1181" s="53" t="str">
        <f t="shared" si="112"/>
        <v/>
      </c>
      <c r="F1181" s="53" t="str">
        <f t="shared" si="113"/>
        <v/>
      </c>
      <c r="G1181" s="50"/>
      <c r="H1181" s="53">
        <f t="shared" si="108"/>
        <v>0</v>
      </c>
    </row>
    <row r="1182" spans="2:8" ht="12.75" hidden="1" customHeight="1">
      <c r="B1182" s="46" t="str">
        <f t="shared" si="109"/>
        <v/>
      </c>
      <c r="C1182" s="47" t="str">
        <f t="shared" si="110"/>
        <v/>
      </c>
      <c r="D1182" s="52" t="str">
        <f t="shared" si="111"/>
        <v/>
      </c>
      <c r="E1182" s="53" t="str">
        <f t="shared" si="112"/>
        <v/>
      </c>
      <c r="F1182" s="53" t="str">
        <f t="shared" si="113"/>
        <v/>
      </c>
      <c r="G1182" s="50"/>
      <c r="H1182" s="53">
        <f t="shared" si="108"/>
        <v>0</v>
      </c>
    </row>
    <row r="1183" spans="2:8" ht="12.75" hidden="1" customHeight="1">
      <c r="B1183" s="46" t="str">
        <f t="shared" si="109"/>
        <v/>
      </c>
      <c r="C1183" s="47" t="str">
        <f t="shared" si="110"/>
        <v/>
      </c>
      <c r="D1183" s="52" t="str">
        <f t="shared" si="111"/>
        <v/>
      </c>
      <c r="E1183" s="53" t="str">
        <f t="shared" si="112"/>
        <v/>
      </c>
      <c r="F1183" s="53" t="str">
        <f t="shared" si="113"/>
        <v/>
      </c>
      <c r="G1183" s="50"/>
      <c r="H1183" s="53">
        <f t="shared" si="108"/>
        <v>0</v>
      </c>
    </row>
    <row r="1184" spans="2:8" ht="12.75" hidden="1" customHeight="1">
      <c r="B1184" s="46" t="str">
        <f t="shared" si="109"/>
        <v/>
      </c>
      <c r="C1184" s="47" t="str">
        <f t="shared" si="110"/>
        <v/>
      </c>
      <c r="D1184" s="52" t="str">
        <f t="shared" si="111"/>
        <v/>
      </c>
      <c r="E1184" s="53" t="str">
        <f t="shared" si="112"/>
        <v/>
      </c>
      <c r="F1184" s="53" t="str">
        <f t="shared" si="113"/>
        <v/>
      </c>
      <c r="G1184" s="50"/>
      <c r="H1184" s="53">
        <f t="shared" si="108"/>
        <v>0</v>
      </c>
    </row>
    <row r="1185" spans="2:8" ht="12.75" hidden="1" customHeight="1">
      <c r="B1185" s="46" t="str">
        <f t="shared" si="109"/>
        <v/>
      </c>
      <c r="C1185" s="47" t="str">
        <f t="shared" si="110"/>
        <v/>
      </c>
      <c r="D1185" s="52" t="str">
        <f t="shared" si="111"/>
        <v/>
      </c>
      <c r="E1185" s="53" t="str">
        <f t="shared" si="112"/>
        <v/>
      </c>
      <c r="F1185" s="53" t="str">
        <f t="shared" si="113"/>
        <v/>
      </c>
      <c r="G1185" s="50"/>
      <c r="H1185" s="53">
        <f t="shared" si="108"/>
        <v>0</v>
      </c>
    </row>
    <row r="1186" spans="2:8" ht="12.75" hidden="1" customHeight="1">
      <c r="B1186" s="46" t="str">
        <f t="shared" si="109"/>
        <v/>
      </c>
      <c r="C1186" s="47" t="str">
        <f t="shared" si="110"/>
        <v/>
      </c>
      <c r="D1186" s="52" t="str">
        <f t="shared" si="111"/>
        <v/>
      </c>
      <c r="E1186" s="53" t="str">
        <f t="shared" si="112"/>
        <v/>
      </c>
      <c r="F1186" s="53" t="str">
        <f t="shared" si="113"/>
        <v/>
      </c>
      <c r="G1186" s="50"/>
      <c r="H1186" s="53">
        <f t="shared" si="108"/>
        <v>0</v>
      </c>
    </row>
    <row r="1187" spans="2:8" ht="12.75" hidden="1" customHeight="1">
      <c r="B1187" s="46" t="str">
        <f t="shared" si="109"/>
        <v/>
      </c>
      <c r="C1187" s="47" t="str">
        <f t="shared" si="110"/>
        <v/>
      </c>
      <c r="D1187" s="52" t="str">
        <f t="shared" si="111"/>
        <v/>
      </c>
      <c r="E1187" s="53" t="str">
        <f t="shared" si="112"/>
        <v/>
      </c>
      <c r="F1187" s="53" t="str">
        <f t="shared" si="113"/>
        <v/>
      </c>
      <c r="G1187" s="50"/>
      <c r="H1187" s="53">
        <f t="shared" si="108"/>
        <v>0</v>
      </c>
    </row>
    <row r="1188" spans="2:8" ht="12.75" hidden="1" customHeight="1">
      <c r="B1188" s="46" t="str">
        <f t="shared" si="109"/>
        <v/>
      </c>
      <c r="C1188" s="47" t="str">
        <f t="shared" si="110"/>
        <v/>
      </c>
      <c r="D1188" s="52" t="str">
        <f t="shared" si="111"/>
        <v/>
      </c>
      <c r="E1188" s="53" t="str">
        <f t="shared" si="112"/>
        <v/>
      </c>
      <c r="F1188" s="53" t="str">
        <f t="shared" si="113"/>
        <v/>
      </c>
      <c r="G1188" s="50"/>
      <c r="H1188" s="53">
        <f t="shared" si="108"/>
        <v>0</v>
      </c>
    </row>
    <row r="1189" spans="2:8" ht="12.75" hidden="1" customHeight="1">
      <c r="B1189" s="46" t="str">
        <f t="shared" si="109"/>
        <v/>
      </c>
      <c r="C1189" s="47" t="str">
        <f t="shared" si="110"/>
        <v/>
      </c>
      <c r="D1189" s="52" t="str">
        <f t="shared" si="111"/>
        <v/>
      </c>
      <c r="E1189" s="53" t="str">
        <f t="shared" si="112"/>
        <v/>
      </c>
      <c r="F1189" s="53" t="str">
        <f t="shared" si="113"/>
        <v/>
      </c>
      <c r="G1189" s="50"/>
      <c r="H1189" s="53">
        <f t="shared" si="108"/>
        <v>0</v>
      </c>
    </row>
    <row r="1190" spans="2:8" ht="12.75" hidden="1" customHeight="1">
      <c r="B1190" s="46" t="str">
        <f t="shared" si="109"/>
        <v/>
      </c>
      <c r="C1190" s="47" t="str">
        <f t="shared" si="110"/>
        <v/>
      </c>
      <c r="D1190" s="52" t="str">
        <f t="shared" si="111"/>
        <v/>
      </c>
      <c r="E1190" s="53" t="str">
        <f t="shared" si="112"/>
        <v/>
      </c>
      <c r="F1190" s="53" t="str">
        <f t="shared" si="113"/>
        <v/>
      </c>
      <c r="G1190" s="50"/>
      <c r="H1190" s="53">
        <f t="shared" si="108"/>
        <v>0</v>
      </c>
    </row>
    <row r="1191" spans="2:8" ht="12.75" hidden="1" customHeight="1">
      <c r="B1191" s="46" t="str">
        <f t="shared" si="109"/>
        <v/>
      </c>
      <c r="C1191" s="47" t="str">
        <f t="shared" si="110"/>
        <v/>
      </c>
      <c r="D1191" s="52" t="str">
        <f t="shared" si="111"/>
        <v/>
      </c>
      <c r="E1191" s="53" t="str">
        <f t="shared" si="112"/>
        <v/>
      </c>
      <c r="F1191" s="53" t="str">
        <f t="shared" si="113"/>
        <v/>
      </c>
      <c r="G1191" s="50"/>
      <c r="H1191" s="53">
        <f t="shared" si="108"/>
        <v>0</v>
      </c>
    </row>
    <row r="1192" spans="2:8" ht="12.75" hidden="1" customHeight="1">
      <c r="B1192" s="46" t="str">
        <f t="shared" si="109"/>
        <v/>
      </c>
      <c r="C1192" s="47" t="str">
        <f t="shared" si="110"/>
        <v/>
      </c>
      <c r="D1192" s="52" t="str">
        <f t="shared" si="111"/>
        <v/>
      </c>
      <c r="E1192" s="53" t="str">
        <f t="shared" si="112"/>
        <v/>
      </c>
      <c r="F1192" s="53" t="str">
        <f t="shared" si="113"/>
        <v/>
      </c>
      <c r="G1192" s="50"/>
      <c r="H1192" s="53">
        <f t="shared" si="108"/>
        <v>0</v>
      </c>
    </row>
    <row r="1193" spans="2:8" ht="12.75" hidden="1" customHeight="1">
      <c r="B1193" s="46" t="str">
        <f t="shared" si="109"/>
        <v/>
      </c>
      <c r="C1193" s="47" t="str">
        <f t="shared" si="110"/>
        <v/>
      </c>
      <c r="D1193" s="52" t="str">
        <f t="shared" si="111"/>
        <v/>
      </c>
      <c r="E1193" s="53" t="str">
        <f t="shared" si="112"/>
        <v/>
      </c>
      <c r="F1193" s="53" t="str">
        <f t="shared" si="113"/>
        <v/>
      </c>
      <c r="G1193" s="50"/>
      <c r="H1193" s="53">
        <f t="shared" si="108"/>
        <v>0</v>
      </c>
    </row>
    <row r="1194" spans="2:8" ht="12.75" hidden="1" customHeight="1">
      <c r="B1194" s="46" t="str">
        <f t="shared" si="109"/>
        <v/>
      </c>
      <c r="C1194" s="47" t="str">
        <f t="shared" si="110"/>
        <v/>
      </c>
      <c r="D1194" s="52" t="str">
        <f t="shared" si="111"/>
        <v/>
      </c>
      <c r="E1194" s="53" t="str">
        <f t="shared" si="112"/>
        <v/>
      </c>
      <c r="F1194" s="53" t="str">
        <f t="shared" si="113"/>
        <v/>
      </c>
      <c r="G1194" s="50"/>
      <c r="H1194" s="53">
        <f t="shared" si="108"/>
        <v>0</v>
      </c>
    </row>
    <row r="1195" spans="2:8" ht="12.75" hidden="1" customHeight="1">
      <c r="B1195" s="46" t="str">
        <f t="shared" si="109"/>
        <v/>
      </c>
      <c r="C1195" s="47" t="str">
        <f t="shared" si="110"/>
        <v/>
      </c>
      <c r="D1195" s="52" t="str">
        <f t="shared" si="111"/>
        <v/>
      </c>
      <c r="E1195" s="53" t="str">
        <f t="shared" si="112"/>
        <v/>
      </c>
      <c r="F1195" s="53" t="str">
        <f t="shared" si="113"/>
        <v/>
      </c>
      <c r="G1195" s="50"/>
      <c r="H1195" s="53">
        <f t="shared" si="108"/>
        <v>0</v>
      </c>
    </row>
    <row r="1196" spans="2:8" ht="12.75" hidden="1" customHeight="1">
      <c r="B1196" s="46" t="str">
        <f t="shared" si="109"/>
        <v/>
      </c>
      <c r="C1196" s="47" t="str">
        <f t="shared" si="110"/>
        <v/>
      </c>
      <c r="D1196" s="52" t="str">
        <f t="shared" si="111"/>
        <v/>
      </c>
      <c r="E1196" s="53" t="str">
        <f t="shared" si="112"/>
        <v/>
      </c>
      <c r="F1196" s="53" t="str">
        <f t="shared" si="113"/>
        <v/>
      </c>
      <c r="G1196" s="50"/>
      <c r="H1196" s="53">
        <f t="shared" si="108"/>
        <v>0</v>
      </c>
    </row>
    <row r="1197" spans="2:8" ht="12.75" hidden="1" customHeight="1">
      <c r="B1197" s="46" t="str">
        <f t="shared" si="109"/>
        <v/>
      </c>
      <c r="C1197" s="47" t="str">
        <f t="shared" si="110"/>
        <v/>
      </c>
      <c r="D1197" s="52" t="str">
        <f t="shared" si="111"/>
        <v/>
      </c>
      <c r="E1197" s="53" t="str">
        <f t="shared" si="112"/>
        <v/>
      </c>
      <c r="F1197" s="53" t="str">
        <f t="shared" si="113"/>
        <v/>
      </c>
      <c r="G1197" s="50"/>
      <c r="H1197" s="53">
        <f t="shared" si="108"/>
        <v>0</v>
      </c>
    </row>
    <row r="1198" spans="2:8" ht="12.75" hidden="1" customHeight="1">
      <c r="B1198" s="46" t="str">
        <f t="shared" si="109"/>
        <v/>
      </c>
      <c r="C1198" s="47" t="str">
        <f t="shared" si="110"/>
        <v/>
      </c>
      <c r="D1198" s="52" t="str">
        <f t="shared" si="111"/>
        <v/>
      </c>
      <c r="E1198" s="53" t="str">
        <f t="shared" si="112"/>
        <v/>
      </c>
      <c r="F1198" s="53" t="str">
        <f t="shared" si="113"/>
        <v/>
      </c>
      <c r="G1198" s="50"/>
      <c r="H1198" s="53">
        <f t="shared" si="108"/>
        <v>0</v>
      </c>
    </row>
    <row r="1199" spans="2:8" ht="12.75" hidden="1" customHeight="1">
      <c r="B1199" s="46" t="str">
        <f t="shared" si="109"/>
        <v/>
      </c>
      <c r="C1199" s="47" t="str">
        <f t="shared" si="110"/>
        <v/>
      </c>
      <c r="D1199" s="52" t="str">
        <f t="shared" si="111"/>
        <v/>
      </c>
      <c r="E1199" s="53" t="str">
        <f t="shared" si="112"/>
        <v/>
      </c>
      <c r="F1199" s="53" t="str">
        <f t="shared" si="113"/>
        <v/>
      </c>
      <c r="G1199" s="50"/>
      <c r="H1199" s="53">
        <f t="shared" si="108"/>
        <v>0</v>
      </c>
    </row>
    <row r="1200" spans="2:8" ht="12.75" hidden="1" customHeight="1">
      <c r="B1200" s="46" t="str">
        <f t="shared" si="109"/>
        <v/>
      </c>
      <c r="C1200" s="47" t="str">
        <f t="shared" si="110"/>
        <v/>
      </c>
      <c r="D1200" s="52" t="str">
        <f t="shared" si="111"/>
        <v/>
      </c>
      <c r="E1200" s="53" t="str">
        <f t="shared" si="112"/>
        <v/>
      </c>
      <c r="F1200" s="53" t="str">
        <f t="shared" si="113"/>
        <v/>
      </c>
      <c r="G1200" s="50"/>
      <c r="H1200" s="53">
        <f t="shared" si="108"/>
        <v>0</v>
      </c>
    </row>
    <row r="1201" spans="2:8" ht="12.75" hidden="1" customHeight="1">
      <c r="B1201" s="46" t="str">
        <f t="shared" si="109"/>
        <v/>
      </c>
      <c r="C1201" s="47" t="str">
        <f t="shared" si="110"/>
        <v/>
      </c>
      <c r="D1201" s="52" t="str">
        <f t="shared" si="111"/>
        <v/>
      </c>
      <c r="E1201" s="53" t="str">
        <f t="shared" si="112"/>
        <v/>
      </c>
      <c r="F1201" s="53" t="str">
        <f t="shared" si="113"/>
        <v/>
      </c>
      <c r="G1201" s="50"/>
      <c r="H1201" s="53">
        <f t="shared" si="108"/>
        <v>0</v>
      </c>
    </row>
    <row r="1202" spans="2:8" ht="12.75" hidden="1" customHeight="1">
      <c r="B1202" s="46" t="str">
        <f t="shared" si="109"/>
        <v/>
      </c>
      <c r="C1202" s="47" t="str">
        <f t="shared" si="110"/>
        <v/>
      </c>
      <c r="D1202" s="52" t="str">
        <f t="shared" si="111"/>
        <v/>
      </c>
      <c r="E1202" s="53" t="str">
        <f t="shared" si="112"/>
        <v/>
      </c>
      <c r="F1202" s="53" t="str">
        <f t="shared" si="113"/>
        <v/>
      </c>
      <c r="G1202" s="50"/>
      <c r="H1202" s="53">
        <f t="shared" si="108"/>
        <v>0</v>
      </c>
    </row>
    <row r="1203" spans="2:8" ht="12.75" hidden="1" customHeight="1">
      <c r="B1203" s="46" t="str">
        <f t="shared" si="109"/>
        <v/>
      </c>
      <c r="C1203" s="47" t="str">
        <f t="shared" si="110"/>
        <v/>
      </c>
      <c r="D1203" s="52" t="str">
        <f t="shared" si="111"/>
        <v/>
      </c>
      <c r="E1203" s="53" t="str">
        <f t="shared" si="112"/>
        <v/>
      </c>
      <c r="F1203" s="53" t="str">
        <f t="shared" si="113"/>
        <v/>
      </c>
      <c r="G1203" s="50"/>
      <c r="H1203" s="53">
        <f t="shared" si="108"/>
        <v>0</v>
      </c>
    </row>
    <row r="1204" spans="2:8" ht="12.75" hidden="1" customHeight="1">
      <c r="B1204" s="46" t="str">
        <f t="shared" si="109"/>
        <v/>
      </c>
      <c r="C1204" s="47" t="str">
        <f t="shared" si="110"/>
        <v/>
      </c>
      <c r="D1204" s="52" t="str">
        <f t="shared" si="111"/>
        <v/>
      </c>
      <c r="E1204" s="53" t="str">
        <f t="shared" si="112"/>
        <v/>
      </c>
      <c r="F1204" s="53" t="str">
        <f t="shared" si="113"/>
        <v/>
      </c>
      <c r="G1204" s="50"/>
      <c r="H1204" s="53">
        <f t="shared" si="108"/>
        <v>0</v>
      </c>
    </row>
    <row r="1205" spans="2:8" ht="12.75" hidden="1" customHeight="1">
      <c r="B1205" s="46" t="str">
        <f t="shared" si="109"/>
        <v/>
      </c>
      <c r="C1205" s="47" t="str">
        <f t="shared" si="110"/>
        <v/>
      </c>
      <c r="D1205" s="52" t="str">
        <f t="shared" si="111"/>
        <v/>
      </c>
      <c r="E1205" s="53" t="str">
        <f t="shared" si="112"/>
        <v/>
      </c>
      <c r="F1205" s="53" t="str">
        <f t="shared" si="113"/>
        <v/>
      </c>
      <c r="G1205" s="50"/>
      <c r="H1205" s="53">
        <f t="shared" si="108"/>
        <v>0</v>
      </c>
    </row>
    <row r="1206" spans="2:8" ht="12.75" hidden="1" customHeight="1">
      <c r="B1206" s="46" t="str">
        <f t="shared" si="109"/>
        <v/>
      </c>
      <c r="C1206" s="47" t="str">
        <f t="shared" si="110"/>
        <v/>
      </c>
      <c r="D1206" s="52" t="str">
        <f t="shared" si="111"/>
        <v/>
      </c>
      <c r="E1206" s="53" t="str">
        <f t="shared" si="112"/>
        <v/>
      </c>
      <c r="F1206" s="53" t="str">
        <f t="shared" si="113"/>
        <v/>
      </c>
      <c r="G1206" s="50"/>
      <c r="H1206" s="53">
        <f t="shared" si="108"/>
        <v>0</v>
      </c>
    </row>
    <row r="1207" spans="2:8" ht="12.75" hidden="1" customHeight="1">
      <c r="B1207" s="46" t="str">
        <f t="shared" si="109"/>
        <v/>
      </c>
      <c r="C1207" s="47" t="str">
        <f t="shared" si="110"/>
        <v/>
      </c>
      <c r="D1207" s="52" t="str">
        <f t="shared" si="111"/>
        <v/>
      </c>
      <c r="E1207" s="53" t="str">
        <f t="shared" si="112"/>
        <v/>
      </c>
      <c r="F1207" s="53" t="str">
        <f t="shared" si="113"/>
        <v/>
      </c>
      <c r="G1207" s="50"/>
      <c r="H1207" s="53">
        <f t="shared" si="108"/>
        <v>0</v>
      </c>
    </row>
    <row r="1208" spans="2:8" ht="12.75" hidden="1" customHeight="1">
      <c r="B1208" s="46" t="str">
        <f t="shared" si="109"/>
        <v/>
      </c>
      <c r="C1208" s="47" t="str">
        <f t="shared" si="110"/>
        <v/>
      </c>
      <c r="D1208" s="52" t="str">
        <f t="shared" si="111"/>
        <v/>
      </c>
      <c r="E1208" s="53" t="str">
        <f t="shared" si="112"/>
        <v/>
      </c>
      <c r="F1208" s="53" t="str">
        <f t="shared" si="113"/>
        <v/>
      </c>
      <c r="G1208" s="50"/>
      <c r="H1208" s="53">
        <f t="shared" si="108"/>
        <v>0</v>
      </c>
    </row>
    <row r="1209" spans="2:8" ht="12.75" hidden="1" customHeight="1">
      <c r="B1209" s="46" t="str">
        <f t="shared" si="109"/>
        <v/>
      </c>
      <c r="C1209" s="47" t="str">
        <f t="shared" si="110"/>
        <v/>
      </c>
      <c r="D1209" s="52" t="str">
        <f t="shared" si="111"/>
        <v/>
      </c>
      <c r="E1209" s="53" t="str">
        <f t="shared" si="112"/>
        <v/>
      </c>
      <c r="F1209" s="53" t="str">
        <f t="shared" si="113"/>
        <v/>
      </c>
      <c r="G1209" s="50"/>
      <c r="H1209" s="53">
        <f t="shared" si="108"/>
        <v>0</v>
      </c>
    </row>
    <row r="1210" spans="2:8" ht="12.75" hidden="1" customHeight="1">
      <c r="B1210" s="46" t="str">
        <f t="shared" si="109"/>
        <v/>
      </c>
      <c r="C1210" s="47" t="str">
        <f t="shared" si="110"/>
        <v/>
      </c>
      <c r="D1210" s="52" t="str">
        <f t="shared" si="111"/>
        <v/>
      </c>
      <c r="E1210" s="53" t="str">
        <f t="shared" si="112"/>
        <v/>
      </c>
      <c r="F1210" s="53" t="str">
        <f t="shared" si="113"/>
        <v/>
      </c>
      <c r="G1210" s="50"/>
      <c r="H1210" s="53">
        <f t="shared" si="108"/>
        <v>0</v>
      </c>
    </row>
    <row r="1211" spans="2:8" ht="12.75" hidden="1" customHeight="1">
      <c r="B1211" s="46" t="str">
        <f t="shared" si="109"/>
        <v/>
      </c>
      <c r="C1211" s="47" t="str">
        <f t="shared" si="110"/>
        <v/>
      </c>
      <c r="D1211" s="52" t="str">
        <f t="shared" si="111"/>
        <v/>
      </c>
      <c r="E1211" s="53" t="str">
        <f t="shared" si="112"/>
        <v/>
      </c>
      <c r="F1211" s="53" t="str">
        <f t="shared" si="113"/>
        <v/>
      </c>
      <c r="G1211" s="50"/>
      <c r="H1211" s="53">
        <f t="shared" si="108"/>
        <v>0</v>
      </c>
    </row>
    <row r="1212" spans="2:8" ht="12.75" hidden="1" customHeight="1">
      <c r="B1212" s="46" t="str">
        <f t="shared" si="109"/>
        <v/>
      </c>
      <c r="C1212" s="47" t="str">
        <f t="shared" si="110"/>
        <v/>
      </c>
      <c r="D1212" s="52" t="str">
        <f t="shared" si="111"/>
        <v/>
      </c>
      <c r="E1212" s="53" t="str">
        <f t="shared" si="112"/>
        <v/>
      </c>
      <c r="F1212" s="53" t="str">
        <f t="shared" si="113"/>
        <v/>
      </c>
      <c r="G1212" s="50"/>
      <c r="H1212" s="53">
        <f t="shared" si="108"/>
        <v>0</v>
      </c>
    </row>
    <row r="1213" spans="2:8" ht="12.75" hidden="1" customHeight="1">
      <c r="B1213" s="46" t="str">
        <f t="shared" si="109"/>
        <v/>
      </c>
      <c r="C1213" s="47" t="str">
        <f t="shared" si="110"/>
        <v/>
      </c>
      <c r="D1213" s="52" t="str">
        <f t="shared" si="111"/>
        <v/>
      </c>
      <c r="E1213" s="53" t="str">
        <f t="shared" si="112"/>
        <v/>
      </c>
      <c r="F1213" s="53" t="str">
        <f t="shared" si="113"/>
        <v/>
      </c>
      <c r="G1213" s="50"/>
      <c r="H1213" s="53">
        <f t="shared" si="108"/>
        <v>0</v>
      </c>
    </row>
    <row r="1214" spans="2:8" ht="12.75" hidden="1" customHeight="1">
      <c r="B1214" s="46" t="str">
        <f t="shared" si="109"/>
        <v/>
      </c>
      <c r="C1214" s="47" t="str">
        <f t="shared" si="110"/>
        <v/>
      </c>
      <c r="D1214" s="52" t="str">
        <f t="shared" si="111"/>
        <v/>
      </c>
      <c r="E1214" s="53" t="str">
        <f t="shared" si="112"/>
        <v/>
      </c>
      <c r="F1214" s="53" t="str">
        <f t="shared" si="113"/>
        <v/>
      </c>
      <c r="G1214" s="50"/>
      <c r="H1214" s="53">
        <f t="shared" si="108"/>
        <v>0</v>
      </c>
    </row>
    <row r="1215" spans="2:8" ht="12.75" hidden="1" customHeight="1">
      <c r="B1215" s="46" t="str">
        <f t="shared" si="109"/>
        <v/>
      </c>
      <c r="C1215" s="47" t="str">
        <f t="shared" si="110"/>
        <v/>
      </c>
      <c r="D1215" s="52" t="str">
        <f t="shared" si="111"/>
        <v/>
      </c>
      <c r="E1215" s="53" t="str">
        <f t="shared" si="112"/>
        <v/>
      </c>
      <c r="F1215" s="53" t="str">
        <f t="shared" si="113"/>
        <v/>
      </c>
      <c r="G1215" s="50"/>
      <c r="H1215" s="53">
        <f t="shared" si="108"/>
        <v>0</v>
      </c>
    </row>
    <row r="1216" spans="2:8" ht="12.75" hidden="1" customHeight="1">
      <c r="B1216" s="46" t="str">
        <f t="shared" si="109"/>
        <v/>
      </c>
      <c r="C1216" s="47" t="str">
        <f t="shared" si="110"/>
        <v/>
      </c>
      <c r="D1216" s="52" t="str">
        <f t="shared" si="111"/>
        <v/>
      </c>
      <c r="E1216" s="53" t="str">
        <f t="shared" si="112"/>
        <v/>
      </c>
      <c r="F1216" s="53" t="str">
        <f t="shared" si="113"/>
        <v/>
      </c>
      <c r="G1216" s="50"/>
      <c r="H1216" s="53">
        <f t="shared" si="108"/>
        <v>0</v>
      </c>
    </row>
    <row r="1217" spans="2:8" ht="12.75" hidden="1" customHeight="1">
      <c r="B1217" s="46" t="str">
        <f t="shared" si="109"/>
        <v/>
      </c>
      <c r="C1217" s="47" t="str">
        <f t="shared" si="110"/>
        <v/>
      </c>
      <c r="D1217" s="52" t="str">
        <f t="shared" si="111"/>
        <v/>
      </c>
      <c r="E1217" s="53" t="str">
        <f t="shared" si="112"/>
        <v/>
      </c>
      <c r="F1217" s="53" t="str">
        <f t="shared" si="113"/>
        <v/>
      </c>
      <c r="G1217" s="50"/>
      <c r="H1217" s="53">
        <f t="shared" si="108"/>
        <v>0</v>
      </c>
    </row>
    <row r="1218" spans="2:8" ht="12.75" hidden="1" customHeight="1">
      <c r="B1218" s="46" t="str">
        <f t="shared" si="109"/>
        <v/>
      </c>
      <c r="C1218" s="47" t="str">
        <f t="shared" si="110"/>
        <v/>
      </c>
      <c r="D1218" s="52" t="str">
        <f t="shared" si="111"/>
        <v/>
      </c>
      <c r="E1218" s="53" t="str">
        <f t="shared" si="112"/>
        <v/>
      </c>
      <c r="F1218" s="53" t="str">
        <f t="shared" si="113"/>
        <v/>
      </c>
      <c r="G1218" s="50"/>
      <c r="H1218" s="53">
        <f t="shared" si="108"/>
        <v>0</v>
      </c>
    </row>
    <row r="1219" spans="2:8" ht="12.75" hidden="1" customHeight="1">
      <c r="B1219" s="46" t="str">
        <f t="shared" si="109"/>
        <v/>
      </c>
      <c r="C1219" s="47" t="str">
        <f t="shared" si="110"/>
        <v/>
      </c>
      <c r="D1219" s="52" t="str">
        <f t="shared" si="111"/>
        <v/>
      </c>
      <c r="E1219" s="53" t="str">
        <f t="shared" si="112"/>
        <v/>
      </c>
      <c r="F1219" s="53" t="str">
        <f t="shared" si="113"/>
        <v/>
      </c>
      <c r="G1219" s="50"/>
      <c r="H1219" s="53">
        <f t="shared" si="108"/>
        <v>0</v>
      </c>
    </row>
    <row r="1220" spans="2:8" ht="12.75" hidden="1" customHeight="1">
      <c r="B1220" s="46" t="str">
        <f t="shared" si="109"/>
        <v/>
      </c>
      <c r="C1220" s="47" t="str">
        <f t="shared" si="110"/>
        <v/>
      </c>
      <c r="D1220" s="52" t="str">
        <f t="shared" si="111"/>
        <v/>
      </c>
      <c r="E1220" s="53" t="str">
        <f t="shared" si="112"/>
        <v/>
      </c>
      <c r="F1220" s="53" t="str">
        <f t="shared" si="113"/>
        <v/>
      </c>
      <c r="G1220" s="50"/>
      <c r="H1220" s="53">
        <f t="shared" si="108"/>
        <v>0</v>
      </c>
    </row>
    <row r="1221" spans="2:8" ht="12.75" hidden="1" customHeight="1">
      <c r="B1221" s="46" t="str">
        <f t="shared" si="109"/>
        <v/>
      </c>
      <c r="C1221" s="47" t="str">
        <f t="shared" si="110"/>
        <v/>
      </c>
      <c r="D1221" s="52" t="str">
        <f t="shared" si="111"/>
        <v/>
      </c>
      <c r="E1221" s="53" t="str">
        <f t="shared" si="112"/>
        <v/>
      </c>
      <c r="F1221" s="53" t="str">
        <f t="shared" si="113"/>
        <v/>
      </c>
      <c r="G1221" s="50"/>
      <c r="H1221" s="53">
        <f t="shared" si="108"/>
        <v>0</v>
      </c>
    </row>
    <row r="1222" spans="2:8" ht="12.75" hidden="1" customHeight="1">
      <c r="B1222" s="46" t="str">
        <f t="shared" si="109"/>
        <v/>
      </c>
      <c r="C1222" s="47" t="str">
        <f t="shared" si="110"/>
        <v/>
      </c>
      <c r="D1222" s="52" t="str">
        <f t="shared" si="111"/>
        <v/>
      </c>
      <c r="E1222" s="53" t="str">
        <f t="shared" si="112"/>
        <v/>
      </c>
      <c r="F1222" s="53" t="str">
        <f t="shared" si="113"/>
        <v/>
      </c>
      <c r="G1222" s="50"/>
      <c r="H1222" s="53">
        <f t="shared" si="108"/>
        <v>0</v>
      </c>
    </row>
    <row r="1223" spans="2:8" ht="12.75" hidden="1" customHeight="1">
      <c r="B1223" s="46" t="str">
        <f t="shared" si="109"/>
        <v/>
      </c>
      <c r="C1223" s="47" t="str">
        <f t="shared" si="110"/>
        <v/>
      </c>
      <c r="D1223" s="52" t="str">
        <f t="shared" si="111"/>
        <v/>
      </c>
      <c r="E1223" s="53" t="str">
        <f t="shared" si="112"/>
        <v/>
      </c>
      <c r="F1223" s="53" t="str">
        <f t="shared" si="113"/>
        <v/>
      </c>
      <c r="G1223" s="50"/>
      <c r="H1223" s="53">
        <f t="shared" si="108"/>
        <v>0</v>
      </c>
    </row>
    <row r="1224" spans="2:8" ht="12.75" hidden="1" customHeight="1">
      <c r="B1224" s="46" t="str">
        <f t="shared" si="109"/>
        <v/>
      </c>
      <c r="C1224" s="47" t="str">
        <f t="shared" si="110"/>
        <v/>
      </c>
      <c r="D1224" s="52" t="str">
        <f t="shared" si="111"/>
        <v/>
      </c>
      <c r="E1224" s="53" t="str">
        <f t="shared" si="112"/>
        <v/>
      </c>
      <c r="F1224" s="53" t="str">
        <f t="shared" si="113"/>
        <v/>
      </c>
      <c r="G1224" s="50"/>
      <c r="H1224" s="53">
        <f t="shared" si="108"/>
        <v>0</v>
      </c>
    </row>
    <row r="1225" spans="2:8" ht="12.75" hidden="1" customHeight="1">
      <c r="B1225" s="46" t="str">
        <f t="shared" si="109"/>
        <v/>
      </c>
      <c r="C1225" s="47" t="str">
        <f t="shared" si="110"/>
        <v/>
      </c>
      <c r="D1225" s="52" t="str">
        <f t="shared" si="111"/>
        <v/>
      </c>
      <c r="E1225" s="53" t="str">
        <f t="shared" si="112"/>
        <v/>
      </c>
      <c r="F1225" s="53" t="str">
        <f t="shared" si="113"/>
        <v/>
      </c>
      <c r="G1225" s="50"/>
      <c r="H1225" s="53">
        <f t="shared" si="108"/>
        <v>0</v>
      </c>
    </row>
    <row r="1226" spans="2:8" ht="12.75" hidden="1" customHeight="1">
      <c r="B1226" s="46" t="str">
        <f t="shared" si="109"/>
        <v/>
      </c>
      <c r="C1226" s="47" t="str">
        <f t="shared" si="110"/>
        <v/>
      </c>
      <c r="D1226" s="52" t="str">
        <f t="shared" si="111"/>
        <v/>
      </c>
      <c r="E1226" s="53" t="str">
        <f t="shared" si="112"/>
        <v/>
      </c>
      <c r="F1226" s="53" t="str">
        <f t="shared" si="113"/>
        <v/>
      </c>
      <c r="G1226" s="50"/>
      <c r="H1226" s="53">
        <f t="shared" si="108"/>
        <v>0</v>
      </c>
    </row>
    <row r="1227" spans="2:8" ht="12.75" hidden="1" customHeight="1">
      <c r="B1227" s="46" t="str">
        <f t="shared" si="109"/>
        <v/>
      </c>
      <c r="C1227" s="47" t="str">
        <f t="shared" si="110"/>
        <v/>
      </c>
      <c r="D1227" s="52" t="str">
        <f t="shared" si="111"/>
        <v/>
      </c>
      <c r="E1227" s="53" t="str">
        <f t="shared" si="112"/>
        <v/>
      </c>
      <c r="F1227" s="53" t="str">
        <f t="shared" si="113"/>
        <v/>
      </c>
      <c r="G1227" s="50"/>
      <c r="H1227" s="53">
        <f t="shared" si="108"/>
        <v>0</v>
      </c>
    </row>
    <row r="1228" spans="2:8" ht="12.75" hidden="1" customHeight="1">
      <c r="B1228" s="46" t="str">
        <f t="shared" si="109"/>
        <v/>
      </c>
      <c r="C1228" s="47" t="str">
        <f t="shared" si="110"/>
        <v/>
      </c>
      <c r="D1228" s="52" t="str">
        <f t="shared" si="111"/>
        <v/>
      </c>
      <c r="E1228" s="53" t="str">
        <f t="shared" si="112"/>
        <v/>
      </c>
      <c r="F1228" s="53" t="str">
        <f t="shared" si="113"/>
        <v/>
      </c>
      <c r="G1228" s="50"/>
      <c r="H1228" s="53">
        <f t="shared" si="108"/>
        <v>0</v>
      </c>
    </row>
    <row r="1229" spans="2:8" ht="12.75" hidden="1" customHeight="1">
      <c r="B1229" s="46" t="str">
        <f t="shared" si="109"/>
        <v/>
      </c>
      <c r="C1229" s="47" t="str">
        <f t="shared" si="110"/>
        <v/>
      </c>
      <c r="D1229" s="52" t="str">
        <f t="shared" si="111"/>
        <v/>
      </c>
      <c r="E1229" s="53" t="str">
        <f t="shared" si="112"/>
        <v/>
      </c>
      <c r="F1229" s="53" t="str">
        <f t="shared" si="113"/>
        <v/>
      </c>
      <c r="G1229" s="50"/>
      <c r="H1229" s="53">
        <f t="shared" si="108"/>
        <v>0</v>
      </c>
    </row>
    <row r="1230" spans="2:8" ht="12.75" hidden="1" customHeight="1">
      <c r="B1230" s="46" t="str">
        <f t="shared" si="109"/>
        <v/>
      </c>
      <c r="C1230" s="47" t="str">
        <f t="shared" si="110"/>
        <v/>
      </c>
      <c r="D1230" s="52" t="str">
        <f t="shared" si="111"/>
        <v/>
      </c>
      <c r="E1230" s="53" t="str">
        <f t="shared" si="112"/>
        <v/>
      </c>
      <c r="F1230" s="53" t="str">
        <f t="shared" si="113"/>
        <v/>
      </c>
      <c r="G1230" s="50"/>
      <c r="H1230" s="53">
        <f t="shared" si="108"/>
        <v>0</v>
      </c>
    </row>
    <row r="1231" spans="2:8" ht="12.75" hidden="1" customHeight="1">
      <c r="B1231" s="46" t="str">
        <f t="shared" si="109"/>
        <v/>
      </c>
      <c r="C1231" s="47" t="str">
        <f t="shared" si="110"/>
        <v/>
      </c>
      <c r="D1231" s="52" t="str">
        <f t="shared" si="111"/>
        <v/>
      </c>
      <c r="E1231" s="53" t="str">
        <f t="shared" si="112"/>
        <v/>
      </c>
      <c r="F1231" s="53" t="str">
        <f t="shared" si="113"/>
        <v/>
      </c>
      <c r="G1231" s="50"/>
      <c r="H1231" s="53">
        <f t="shared" si="108"/>
        <v>0</v>
      </c>
    </row>
    <row r="1232" spans="2:8" ht="12.75" hidden="1" customHeight="1">
      <c r="B1232" s="46" t="str">
        <f t="shared" si="109"/>
        <v/>
      </c>
      <c r="C1232" s="47" t="str">
        <f t="shared" si="110"/>
        <v/>
      </c>
      <c r="D1232" s="52" t="str">
        <f t="shared" si="111"/>
        <v/>
      </c>
      <c r="E1232" s="53" t="str">
        <f t="shared" si="112"/>
        <v/>
      </c>
      <c r="F1232" s="53" t="str">
        <f t="shared" si="113"/>
        <v/>
      </c>
      <c r="G1232" s="50"/>
      <c r="H1232" s="53">
        <f t="shared" si="108"/>
        <v>0</v>
      </c>
    </row>
    <row r="1233" spans="2:8" ht="12.75" hidden="1" customHeight="1">
      <c r="B1233" s="46" t="str">
        <f t="shared" si="109"/>
        <v/>
      </c>
      <c r="C1233" s="47" t="str">
        <f t="shared" si="110"/>
        <v/>
      </c>
      <c r="D1233" s="52" t="str">
        <f t="shared" si="111"/>
        <v/>
      </c>
      <c r="E1233" s="53" t="str">
        <f t="shared" si="112"/>
        <v/>
      </c>
      <c r="F1233" s="53" t="str">
        <f t="shared" si="113"/>
        <v/>
      </c>
      <c r="G1233" s="50"/>
      <c r="H1233" s="53">
        <f t="shared" si="108"/>
        <v>0</v>
      </c>
    </row>
    <row r="1234" spans="2:8" ht="12.75" hidden="1" customHeight="1">
      <c r="B1234" s="46" t="str">
        <f t="shared" si="109"/>
        <v/>
      </c>
      <c r="C1234" s="47" t="str">
        <f t="shared" si="110"/>
        <v/>
      </c>
      <c r="D1234" s="52" t="str">
        <f t="shared" si="111"/>
        <v/>
      </c>
      <c r="E1234" s="53" t="str">
        <f t="shared" si="112"/>
        <v/>
      </c>
      <c r="F1234" s="53" t="str">
        <f t="shared" si="113"/>
        <v/>
      </c>
      <c r="G1234" s="50"/>
      <c r="H1234" s="53">
        <f t="shared" si="108"/>
        <v>0</v>
      </c>
    </row>
    <row r="1235" spans="2:8" ht="12.75" hidden="1" customHeight="1">
      <c r="B1235" s="46" t="str">
        <f t="shared" si="109"/>
        <v/>
      </c>
      <c r="C1235" s="47" t="str">
        <f t="shared" si="110"/>
        <v/>
      </c>
      <c r="D1235" s="52" t="str">
        <f t="shared" si="111"/>
        <v/>
      </c>
      <c r="E1235" s="53" t="str">
        <f t="shared" si="112"/>
        <v/>
      </c>
      <c r="F1235" s="53" t="str">
        <f t="shared" si="113"/>
        <v/>
      </c>
      <c r="G1235" s="50"/>
      <c r="H1235" s="53">
        <f t="shared" si="108"/>
        <v>0</v>
      </c>
    </row>
    <row r="1236" spans="2:8" ht="12.75" hidden="1" customHeight="1">
      <c r="B1236" s="46" t="str">
        <f t="shared" si="109"/>
        <v/>
      </c>
      <c r="C1236" s="47" t="str">
        <f t="shared" si="110"/>
        <v/>
      </c>
      <c r="D1236" s="52" t="str">
        <f t="shared" si="111"/>
        <v/>
      </c>
      <c r="E1236" s="53" t="str">
        <f t="shared" si="112"/>
        <v/>
      </c>
      <c r="F1236" s="53" t="str">
        <f t="shared" si="113"/>
        <v/>
      </c>
      <c r="G1236" s="50"/>
      <c r="H1236" s="53">
        <f t="shared" si="108"/>
        <v>0</v>
      </c>
    </row>
    <row r="1237" spans="2:8" ht="12.75" hidden="1" customHeight="1">
      <c r="B1237" s="46" t="str">
        <f t="shared" si="109"/>
        <v/>
      </c>
      <c r="C1237" s="47" t="str">
        <f t="shared" si="110"/>
        <v/>
      </c>
      <c r="D1237" s="52" t="str">
        <f t="shared" si="111"/>
        <v/>
      </c>
      <c r="E1237" s="53" t="str">
        <f t="shared" si="112"/>
        <v/>
      </c>
      <c r="F1237" s="53" t="str">
        <f t="shared" si="113"/>
        <v/>
      </c>
      <c r="G1237" s="50"/>
      <c r="H1237" s="53">
        <f t="shared" si="108"/>
        <v>0</v>
      </c>
    </row>
    <row r="1238" spans="2:8" ht="12.75" hidden="1" customHeight="1">
      <c r="B1238" s="46" t="str">
        <f t="shared" si="109"/>
        <v/>
      </c>
      <c r="C1238" s="47" t="str">
        <f t="shared" si="110"/>
        <v/>
      </c>
      <c r="D1238" s="52" t="str">
        <f t="shared" si="111"/>
        <v/>
      </c>
      <c r="E1238" s="53" t="str">
        <f t="shared" si="112"/>
        <v/>
      </c>
      <c r="F1238" s="53" t="str">
        <f t="shared" si="113"/>
        <v/>
      </c>
      <c r="G1238" s="50"/>
      <c r="H1238" s="53">
        <f t="shared" si="108"/>
        <v>0</v>
      </c>
    </row>
    <row r="1239" spans="2:8" ht="12.75" hidden="1" customHeight="1">
      <c r="B1239" s="46" t="str">
        <f t="shared" si="109"/>
        <v/>
      </c>
      <c r="C1239" s="47" t="str">
        <f t="shared" si="110"/>
        <v/>
      </c>
      <c r="D1239" s="52" t="str">
        <f t="shared" si="111"/>
        <v/>
      </c>
      <c r="E1239" s="53" t="str">
        <f t="shared" si="112"/>
        <v/>
      </c>
      <c r="F1239" s="53" t="str">
        <f t="shared" si="113"/>
        <v/>
      </c>
      <c r="G1239" s="50"/>
      <c r="H1239" s="53">
        <f t="shared" si="108"/>
        <v>0</v>
      </c>
    </row>
    <row r="1240" spans="2:8" ht="12.75" hidden="1" customHeight="1">
      <c r="B1240" s="46" t="str">
        <f t="shared" si="109"/>
        <v/>
      </c>
      <c r="C1240" s="47" t="str">
        <f t="shared" si="110"/>
        <v/>
      </c>
      <c r="D1240" s="52" t="str">
        <f t="shared" si="111"/>
        <v/>
      </c>
      <c r="E1240" s="53" t="str">
        <f t="shared" si="112"/>
        <v/>
      </c>
      <c r="F1240" s="53" t="str">
        <f t="shared" si="113"/>
        <v/>
      </c>
      <c r="G1240" s="50"/>
      <c r="H1240" s="53">
        <f t="shared" si="108"/>
        <v>0</v>
      </c>
    </row>
    <row r="1241" spans="2:8" ht="12.75" hidden="1" customHeight="1">
      <c r="B1241" s="46" t="str">
        <f t="shared" si="109"/>
        <v/>
      </c>
      <c r="C1241" s="47" t="str">
        <f t="shared" si="110"/>
        <v/>
      </c>
      <c r="D1241" s="52" t="str">
        <f t="shared" si="111"/>
        <v/>
      </c>
      <c r="E1241" s="53" t="str">
        <f t="shared" si="112"/>
        <v/>
      </c>
      <c r="F1241" s="53" t="str">
        <f t="shared" si="113"/>
        <v/>
      </c>
      <c r="G1241" s="50"/>
      <c r="H1241" s="53">
        <f t="shared" ref="H1241:H1304" si="114">IF(B1241="",0,ROUND(H1240-E1241-G1241,2))</f>
        <v>0</v>
      </c>
    </row>
    <row r="1242" spans="2:8" ht="12.75" hidden="1" customHeight="1">
      <c r="B1242" s="46" t="str">
        <f t="shared" ref="B1242:B1305" si="115">IF(B1241&lt;$D$16,IF(H1241&gt;0,B1241+1,""),"")</f>
        <v/>
      </c>
      <c r="C1242" s="47" t="str">
        <f t="shared" ref="C1242:C1305" si="116">IF(B1242="","",IF(B1242&lt;=$D$16,IF(payments_per_year=26,DATE(YEAR(start_date),MONTH(start_date),DAY(start_date)+14*B1242),IF(payments_per_year=52,DATE(YEAR(start_date),MONTH(start_date),DAY(start_date)+7*B1242),DATE(YEAR(start_date),MONTH(start_date)+B1242*12/$D$11,DAY(start_date)))),""))</f>
        <v/>
      </c>
      <c r="D1242" s="52" t="str">
        <f t="shared" ref="D1242:D1305" si="117">IF(C1242="","",IF($D$15+F1242&gt;H1241,ROUND(H1241+F1242,2),$D$15))</f>
        <v/>
      </c>
      <c r="E1242" s="53" t="str">
        <f t="shared" ref="E1242:E1305" si="118">IF(C1242="","",D1242-F1242)</f>
        <v/>
      </c>
      <c r="F1242" s="53" t="str">
        <f t="shared" ref="F1242:F1305" si="119">IF(C1242="","",ROUND(H1241*$D$9/payments_per_year,2))</f>
        <v/>
      </c>
      <c r="G1242" s="50"/>
      <c r="H1242" s="53">
        <f t="shared" si="114"/>
        <v>0</v>
      </c>
    </row>
    <row r="1243" spans="2:8" ht="12.75" hidden="1" customHeight="1">
      <c r="B1243" s="46" t="str">
        <f t="shared" si="115"/>
        <v/>
      </c>
      <c r="C1243" s="47" t="str">
        <f t="shared" si="116"/>
        <v/>
      </c>
      <c r="D1243" s="52" t="str">
        <f t="shared" si="117"/>
        <v/>
      </c>
      <c r="E1243" s="53" t="str">
        <f t="shared" si="118"/>
        <v/>
      </c>
      <c r="F1243" s="53" t="str">
        <f t="shared" si="119"/>
        <v/>
      </c>
      <c r="G1243" s="50"/>
      <c r="H1243" s="53">
        <f t="shared" si="114"/>
        <v>0</v>
      </c>
    </row>
    <row r="1244" spans="2:8" ht="12.75" hidden="1" customHeight="1">
      <c r="B1244" s="46" t="str">
        <f t="shared" si="115"/>
        <v/>
      </c>
      <c r="C1244" s="47" t="str">
        <f t="shared" si="116"/>
        <v/>
      </c>
      <c r="D1244" s="52" t="str">
        <f t="shared" si="117"/>
        <v/>
      </c>
      <c r="E1244" s="53" t="str">
        <f t="shared" si="118"/>
        <v/>
      </c>
      <c r="F1244" s="53" t="str">
        <f t="shared" si="119"/>
        <v/>
      </c>
      <c r="G1244" s="50"/>
      <c r="H1244" s="53">
        <f t="shared" si="114"/>
        <v>0</v>
      </c>
    </row>
    <row r="1245" spans="2:8" ht="12.75" hidden="1" customHeight="1">
      <c r="B1245" s="46" t="str">
        <f t="shared" si="115"/>
        <v/>
      </c>
      <c r="C1245" s="47" t="str">
        <f t="shared" si="116"/>
        <v/>
      </c>
      <c r="D1245" s="52" t="str">
        <f t="shared" si="117"/>
        <v/>
      </c>
      <c r="E1245" s="53" t="str">
        <f t="shared" si="118"/>
        <v/>
      </c>
      <c r="F1245" s="53" t="str">
        <f t="shared" si="119"/>
        <v/>
      </c>
      <c r="G1245" s="50"/>
      <c r="H1245" s="53">
        <f t="shared" si="114"/>
        <v>0</v>
      </c>
    </row>
    <row r="1246" spans="2:8" ht="12.75" hidden="1" customHeight="1">
      <c r="B1246" s="46" t="str">
        <f t="shared" si="115"/>
        <v/>
      </c>
      <c r="C1246" s="47" t="str">
        <f t="shared" si="116"/>
        <v/>
      </c>
      <c r="D1246" s="52" t="str">
        <f t="shared" si="117"/>
        <v/>
      </c>
      <c r="E1246" s="53" t="str">
        <f t="shared" si="118"/>
        <v/>
      </c>
      <c r="F1246" s="53" t="str">
        <f t="shared" si="119"/>
        <v/>
      </c>
      <c r="G1246" s="50"/>
      <c r="H1246" s="53">
        <f t="shared" si="114"/>
        <v>0</v>
      </c>
    </row>
    <row r="1247" spans="2:8" ht="12.75" hidden="1" customHeight="1">
      <c r="B1247" s="46" t="str">
        <f t="shared" si="115"/>
        <v/>
      </c>
      <c r="C1247" s="47" t="str">
        <f t="shared" si="116"/>
        <v/>
      </c>
      <c r="D1247" s="52" t="str">
        <f t="shared" si="117"/>
        <v/>
      </c>
      <c r="E1247" s="53" t="str">
        <f t="shared" si="118"/>
        <v/>
      </c>
      <c r="F1247" s="53" t="str">
        <f t="shared" si="119"/>
        <v/>
      </c>
      <c r="G1247" s="50"/>
      <c r="H1247" s="53">
        <f t="shared" si="114"/>
        <v>0</v>
      </c>
    </row>
    <row r="1248" spans="2:8" ht="12.75" hidden="1" customHeight="1">
      <c r="B1248" s="46" t="str">
        <f t="shared" si="115"/>
        <v/>
      </c>
      <c r="C1248" s="47" t="str">
        <f t="shared" si="116"/>
        <v/>
      </c>
      <c r="D1248" s="52" t="str">
        <f t="shared" si="117"/>
        <v/>
      </c>
      <c r="E1248" s="53" t="str">
        <f t="shared" si="118"/>
        <v/>
      </c>
      <c r="F1248" s="53" t="str">
        <f t="shared" si="119"/>
        <v/>
      </c>
      <c r="G1248" s="50"/>
      <c r="H1248" s="53">
        <f t="shared" si="114"/>
        <v>0</v>
      </c>
    </row>
    <row r="1249" spans="2:8" ht="12.75" hidden="1" customHeight="1">
      <c r="B1249" s="46" t="str">
        <f t="shared" si="115"/>
        <v/>
      </c>
      <c r="C1249" s="47" t="str">
        <f t="shared" si="116"/>
        <v/>
      </c>
      <c r="D1249" s="52" t="str">
        <f t="shared" si="117"/>
        <v/>
      </c>
      <c r="E1249" s="53" t="str">
        <f t="shared" si="118"/>
        <v/>
      </c>
      <c r="F1249" s="53" t="str">
        <f t="shared" si="119"/>
        <v/>
      </c>
      <c r="G1249" s="50"/>
      <c r="H1249" s="53">
        <f t="shared" si="114"/>
        <v>0</v>
      </c>
    </row>
    <row r="1250" spans="2:8" ht="12.75" hidden="1" customHeight="1">
      <c r="B1250" s="46" t="str">
        <f t="shared" si="115"/>
        <v/>
      </c>
      <c r="C1250" s="47" t="str">
        <f t="shared" si="116"/>
        <v/>
      </c>
      <c r="D1250" s="52" t="str">
        <f t="shared" si="117"/>
        <v/>
      </c>
      <c r="E1250" s="53" t="str">
        <f t="shared" si="118"/>
        <v/>
      </c>
      <c r="F1250" s="53" t="str">
        <f t="shared" si="119"/>
        <v/>
      </c>
      <c r="G1250" s="50"/>
      <c r="H1250" s="53">
        <f t="shared" si="114"/>
        <v>0</v>
      </c>
    </row>
    <row r="1251" spans="2:8" ht="12.75" hidden="1" customHeight="1">
      <c r="B1251" s="46" t="str">
        <f t="shared" si="115"/>
        <v/>
      </c>
      <c r="C1251" s="47" t="str">
        <f t="shared" si="116"/>
        <v/>
      </c>
      <c r="D1251" s="52" t="str">
        <f t="shared" si="117"/>
        <v/>
      </c>
      <c r="E1251" s="53" t="str">
        <f t="shared" si="118"/>
        <v/>
      </c>
      <c r="F1251" s="53" t="str">
        <f t="shared" si="119"/>
        <v/>
      </c>
      <c r="G1251" s="50"/>
      <c r="H1251" s="53">
        <f t="shared" si="114"/>
        <v>0</v>
      </c>
    </row>
    <row r="1252" spans="2:8" ht="12.75" hidden="1" customHeight="1">
      <c r="B1252" s="46" t="str">
        <f t="shared" si="115"/>
        <v/>
      </c>
      <c r="C1252" s="47" t="str">
        <f t="shared" si="116"/>
        <v/>
      </c>
      <c r="D1252" s="52" t="str">
        <f t="shared" si="117"/>
        <v/>
      </c>
      <c r="E1252" s="53" t="str">
        <f t="shared" si="118"/>
        <v/>
      </c>
      <c r="F1252" s="53" t="str">
        <f t="shared" si="119"/>
        <v/>
      </c>
      <c r="G1252" s="50"/>
      <c r="H1252" s="53">
        <f t="shared" si="114"/>
        <v>0</v>
      </c>
    </row>
    <row r="1253" spans="2:8" ht="12.75" hidden="1" customHeight="1">
      <c r="B1253" s="46" t="str">
        <f t="shared" si="115"/>
        <v/>
      </c>
      <c r="C1253" s="47" t="str">
        <f t="shared" si="116"/>
        <v/>
      </c>
      <c r="D1253" s="52" t="str">
        <f t="shared" si="117"/>
        <v/>
      </c>
      <c r="E1253" s="53" t="str">
        <f t="shared" si="118"/>
        <v/>
      </c>
      <c r="F1253" s="53" t="str">
        <f t="shared" si="119"/>
        <v/>
      </c>
      <c r="G1253" s="50"/>
      <c r="H1253" s="53">
        <f t="shared" si="114"/>
        <v>0</v>
      </c>
    </row>
    <row r="1254" spans="2:8" ht="12.75" hidden="1" customHeight="1">
      <c r="B1254" s="46" t="str">
        <f t="shared" si="115"/>
        <v/>
      </c>
      <c r="C1254" s="47" t="str">
        <f t="shared" si="116"/>
        <v/>
      </c>
      <c r="D1254" s="52" t="str">
        <f t="shared" si="117"/>
        <v/>
      </c>
      <c r="E1254" s="53" t="str">
        <f t="shared" si="118"/>
        <v/>
      </c>
      <c r="F1254" s="53" t="str">
        <f t="shared" si="119"/>
        <v/>
      </c>
      <c r="G1254" s="50"/>
      <c r="H1254" s="53">
        <f t="shared" si="114"/>
        <v>0</v>
      </c>
    </row>
    <row r="1255" spans="2:8" ht="12.75" hidden="1" customHeight="1">
      <c r="B1255" s="46" t="str">
        <f t="shared" si="115"/>
        <v/>
      </c>
      <c r="C1255" s="47" t="str">
        <f t="shared" si="116"/>
        <v/>
      </c>
      <c r="D1255" s="52" t="str">
        <f t="shared" si="117"/>
        <v/>
      </c>
      <c r="E1255" s="53" t="str">
        <f t="shared" si="118"/>
        <v/>
      </c>
      <c r="F1255" s="53" t="str">
        <f t="shared" si="119"/>
        <v/>
      </c>
      <c r="G1255" s="50"/>
      <c r="H1255" s="53">
        <f t="shared" si="114"/>
        <v>0</v>
      </c>
    </row>
    <row r="1256" spans="2:8" ht="12.75" hidden="1" customHeight="1">
      <c r="B1256" s="46" t="str">
        <f t="shared" si="115"/>
        <v/>
      </c>
      <c r="C1256" s="47" t="str">
        <f t="shared" si="116"/>
        <v/>
      </c>
      <c r="D1256" s="52" t="str">
        <f t="shared" si="117"/>
        <v/>
      </c>
      <c r="E1256" s="53" t="str">
        <f t="shared" si="118"/>
        <v/>
      </c>
      <c r="F1256" s="53" t="str">
        <f t="shared" si="119"/>
        <v/>
      </c>
      <c r="G1256" s="50"/>
      <c r="H1256" s="53">
        <f t="shared" si="114"/>
        <v>0</v>
      </c>
    </row>
    <row r="1257" spans="2:8" ht="12.75" hidden="1" customHeight="1">
      <c r="B1257" s="46" t="str">
        <f t="shared" si="115"/>
        <v/>
      </c>
      <c r="C1257" s="47" t="str">
        <f t="shared" si="116"/>
        <v/>
      </c>
      <c r="D1257" s="52" t="str">
        <f t="shared" si="117"/>
        <v/>
      </c>
      <c r="E1257" s="53" t="str">
        <f t="shared" si="118"/>
        <v/>
      </c>
      <c r="F1257" s="53" t="str">
        <f t="shared" si="119"/>
        <v/>
      </c>
      <c r="G1257" s="50"/>
      <c r="H1257" s="53">
        <f t="shared" si="114"/>
        <v>0</v>
      </c>
    </row>
    <row r="1258" spans="2:8" ht="12.75" hidden="1" customHeight="1">
      <c r="B1258" s="46" t="str">
        <f t="shared" si="115"/>
        <v/>
      </c>
      <c r="C1258" s="47" t="str">
        <f t="shared" si="116"/>
        <v/>
      </c>
      <c r="D1258" s="52" t="str">
        <f t="shared" si="117"/>
        <v/>
      </c>
      <c r="E1258" s="53" t="str">
        <f t="shared" si="118"/>
        <v/>
      </c>
      <c r="F1258" s="53" t="str">
        <f t="shared" si="119"/>
        <v/>
      </c>
      <c r="G1258" s="50"/>
      <c r="H1258" s="53">
        <f t="shared" si="114"/>
        <v>0</v>
      </c>
    </row>
    <row r="1259" spans="2:8" ht="12.75" hidden="1" customHeight="1">
      <c r="B1259" s="46" t="str">
        <f t="shared" si="115"/>
        <v/>
      </c>
      <c r="C1259" s="47" t="str">
        <f t="shared" si="116"/>
        <v/>
      </c>
      <c r="D1259" s="52" t="str">
        <f t="shared" si="117"/>
        <v/>
      </c>
      <c r="E1259" s="53" t="str">
        <f t="shared" si="118"/>
        <v/>
      </c>
      <c r="F1259" s="53" t="str">
        <f t="shared" si="119"/>
        <v/>
      </c>
      <c r="G1259" s="50"/>
      <c r="H1259" s="53">
        <f t="shared" si="114"/>
        <v>0</v>
      </c>
    </row>
    <row r="1260" spans="2:8" ht="12.75" hidden="1" customHeight="1">
      <c r="B1260" s="46" t="str">
        <f t="shared" si="115"/>
        <v/>
      </c>
      <c r="C1260" s="47" t="str">
        <f t="shared" si="116"/>
        <v/>
      </c>
      <c r="D1260" s="52" t="str">
        <f t="shared" si="117"/>
        <v/>
      </c>
      <c r="E1260" s="53" t="str">
        <f t="shared" si="118"/>
        <v/>
      </c>
      <c r="F1260" s="53" t="str">
        <f t="shared" si="119"/>
        <v/>
      </c>
      <c r="G1260" s="50"/>
      <c r="H1260" s="53">
        <f t="shared" si="114"/>
        <v>0</v>
      </c>
    </row>
    <row r="1261" spans="2:8" ht="12.75" hidden="1" customHeight="1">
      <c r="B1261" s="46" t="str">
        <f t="shared" si="115"/>
        <v/>
      </c>
      <c r="C1261" s="47" t="str">
        <f t="shared" si="116"/>
        <v/>
      </c>
      <c r="D1261" s="52" t="str">
        <f t="shared" si="117"/>
        <v/>
      </c>
      <c r="E1261" s="53" t="str">
        <f t="shared" si="118"/>
        <v/>
      </c>
      <c r="F1261" s="53" t="str">
        <f t="shared" si="119"/>
        <v/>
      </c>
      <c r="G1261" s="50"/>
      <c r="H1261" s="53">
        <f t="shared" si="114"/>
        <v>0</v>
      </c>
    </row>
    <row r="1262" spans="2:8" ht="12.75" hidden="1" customHeight="1">
      <c r="B1262" s="46" t="str">
        <f t="shared" si="115"/>
        <v/>
      </c>
      <c r="C1262" s="47" t="str">
        <f t="shared" si="116"/>
        <v/>
      </c>
      <c r="D1262" s="52" t="str">
        <f t="shared" si="117"/>
        <v/>
      </c>
      <c r="E1262" s="53" t="str">
        <f t="shared" si="118"/>
        <v/>
      </c>
      <c r="F1262" s="53" t="str">
        <f t="shared" si="119"/>
        <v/>
      </c>
      <c r="G1262" s="50"/>
      <c r="H1262" s="53">
        <f t="shared" si="114"/>
        <v>0</v>
      </c>
    </row>
    <row r="1263" spans="2:8" ht="12.75" hidden="1" customHeight="1">
      <c r="B1263" s="46" t="str">
        <f t="shared" si="115"/>
        <v/>
      </c>
      <c r="C1263" s="47" t="str">
        <f t="shared" si="116"/>
        <v/>
      </c>
      <c r="D1263" s="52" t="str">
        <f t="shared" si="117"/>
        <v/>
      </c>
      <c r="E1263" s="53" t="str">
        <f t="shared" si="118"/>
        <v/>
      </c>
      <c r="F1263" s="53" t="str">
        <f t="shared" si="119"/>
        <v/>
      </c>
      <c r="G1263" s="50"/>
      <c r="H1263" s="53">
        <f t="shared" si="114"/>
        <v>0</v>
      </c>
    </row>
    <row r="1264" spans="2:8" ht="12.75" hidden="1" customHeight="1">
      <c r="B1264" s="46" t="str">
        <f t="shared" si="115"/>
        <v/>
      </c>
      <c r="C1264" s="47" t="str">
        <f t="shared" si="116"/>
        <v/>
      </c>
      <c r="D1264" s="52" t="str">
        <f t="shared" si="117"/>
        <v/>
      </c>
      <c r="E1264" s="53" t="str">
        <f t="shared" si="118"/>
        <v/>
      </c>
      <c r="F1264" s="53" t="str">
        <f t="shared" si="119"/>
        <v/>
      </c>
      <c r="G1264" s="50"/>
      <c r="H1264" s="53">
        <f t="shared" si="114"/>
        <v>0</v>
      </c>
    </row>
    <row r="1265" spans="2:8" ht="12.75" hidden="1" customHeight="1">
      <c r="B1265" s="46" t="str">
        <f t="shared" si="115"/>
        <v/>
      </c>
      <c r="C1265" s="47" t="str">
        <f t="shared" si="116"/>
        <v/>
      </c>
      <c r="D1265" s="52" t="str">
        <f t="shared" si="117"/>
        <v/>
      </c>
      <c r="E1265" s="53" t="str">
        <f t="shared" si="118"/>
        <v/>
      </c>
      <c r="F1265" s="53" t="str">
        <f t="shared" si="119"/>
        <v/>
      </c>
      <c r="G1265" s="50"/>
      <c r="H1265" s="53">
        <f t="shared" si="114"/>
        <v>0</v>
      </c>
    </row>
    <row r="1266" spans="2:8" ht="12.75" hidden="1" customHeight="1">
      <c r="B1266" s="46" t="str">
        <f t="shared" si="115"/>
        <v/>
      </c>
      <c r="C1266" s="47" t="str">
        <f t="shared" si="116"/>
        <v/>
      </c>
      <c r="D1266" s="52" t="str">
        <f t="shared" si="117"/>
        <v/>
      </c>
      <c r="E1266" s="53" t="str">
        <f t="shared" si="118"/>
        <v/>
      </c>
      <c r="F1266" s="53" t="str">
        <f t="shared" si="119"/>
        <v/>
      </c>
      <c r="G1266" s="50"/>
      <c r="H1266" s="53">
        <f t="shared" si="114"/>
        <v>0</v>
      </c>
    </row>
    <row r="1267" spans="2:8" ht="12.75" hidden="1" customHeight="1">
      <c r="B1267" s="46" t="str">
        <f t="shared" si="115"/>
        <v/>
      </c>
      <c r="C1267" s="47" t="str">
        <f t="shared" si="116"/>
        <v/>
      </c>
      <c r="D1267" s="52" t="str">
        <f t="shared" si="117"/>
        <v/>
      </c>
      <c r="E1267" s="53" t="str">
        <f t="shared" si="118"/>
        <v/>
      </c>
      <c r="F1267" s="53" t="str">
        <f t="shared" si="119"/>
        <v/>
      </c>
      <c r="G1267" s="50"/>
      <c r="H1267" s="53">
        <f t="shared" si="114"/>
        <v>0</v>
      </c>
    </row>
    <row r="1268" spans="2:8" ht="12.75" hidden="1" customHeight="1">
      <c r="B1268" s="46" t="str">
        <f t="shared" si="115"/>
        <v/>
      </c>
      <c r="C1268" s="47" t="str">
        <f t="shared" si="116"/>
        <v/>
      </c>
      <c r="D1268" s="52" t="str">
        <f t="shared" si="117"/>
        <v/>
      </c>
      <c r="E1268" s="53" t="str">
        <f t="shared" si="118"/>
        <v/>
      </c>
      <c r="F1268" s="53" t="str">
        <f t="shared" si="119"/>
        <v/>
      </c>
      <c r="G1268" s="50"/>
      <c r="H1268" s="53">
        <f t="shared" si="114"/>
        <v>0</v>
      </c>
    </row>
    <row r="1269" spans="2:8" ht="12.75" hidden="1" customHeight="1">
      <c r="B1269" s="46" t="str">
        <f t="shared" si="115"/>
        <v/>
      </c>
      <c r="C1269" s="47" t="str">
        <f t="shared" si="116"/>
        <v/>
      </c>
      <c r="D1269" s="52" t="str">
        <f t="shared" si="117"/>
        <v/>
      </c>
      <c r="E1269" s="53" t="str">
        <f t="shared" si="118"/>
        <v/>
      </c>
      <c r="F1269" s="53" t="str">
        <f t="shared" si="119"/>
        <v/>
      </c>
      <c r="G1269" s="50"/>
      <c r="H1269" s="53">
        <f t="shared" si="114"/>
        <v>0</v>
      </c>
    </row>
    <row r="1270" spans="2:8" ht="12.75" hidden="1" customHeight="1">
      <c r="B1270" s="46" t="str">
        <f t="shared" si="115"/>
        <v/>
      </c>
      <c r="C1270" s="47" t="str">
        <f t="shared" si="116"/>
        <v/>
      </c>
      <c r="D1270" s="52" t="str">
        <f t="shared" si="117"/>
        <v/>
      </c>
      <c r="E1270" s="53" t="str">
        <f t="shared" si="118"/>
        <v/>
      </c>
      <c r="F1270" s="53" t="str">
        <f t="shared" si="119"/>
        <v/>
      </c>
      <c r="G1270" s="50"/>
      <c r="H1270" s="53">
        <f t="shared" si="114"/>
        <v>0</v>
      </c>
    </row>
    <row r="1271" spans="2:8" ht="12.75" hidden="1" customHeight="1">
      <c r="B1271" s="46" t="str">
        <f t="shared" si="115"/>
        <v/>
      </c>
      <c r="C1271" s="47" t="str">
        <f t="shared" si="116"/>
        <v/>
      </c>
      <c r="D1271" s="52" t="str">
        <f t="shared" si="117"/>
        <v/>
      </c>
      <c r="E1271" s="53" t="str">
        <f t="shared" si="118"/>
        <v/>
      </c>
      <c r="F1271" s="53" t="str">
        <f t="shared" si="119"/>
        <v/>
      </c>
      <c r="G1271" s="50"/>
      <c r="H1271" s="53">
        <f t="shared" si="114"/>
        <v>0</v>
      </c>
    </row>
    <row r="1272" spans="2:8" ht="12.75" hidden="1" customHeight="1">
      <c r="B1272" s="46" t="str">
        <f t="shared" si="115"/>
        <v/>
      </c>
      <c r="C1272" s="47" t="str">
        <f t="shared" si="116"/>
        <v/>
      </c>
      <c r="D1272" s="52" t="str">
        <f t="shared" si="117"/>
        <v/>
      </c>
      <c r="E1272" s="53" t="str">
        <f t="shared" si="118"/>
        <v/>
      </c>
      <c r="F1272" s="53" t="str">
        <f t="shared" si="119"/>
        <v/>
      </c>
      <c r="G1272" s="50"/>
      <c r="H1272" s="53">
        <f t="shared" si="114"/>
        <v>0</v>
      </c>
    </row>
    <row r="1273" spans="2:8" ht="12.75" hidden="1" customHeight="1">
      <c r="B1273" s="46" t="str">
        <f t="shared" si="115"/>
        <v/>
      </c>
      <c r="C1273" s="47" t="str">
        <f t="shared" si="116"/>
        <v/>
      </c>
      <c r="D1273" s="52" t="str">
        <f t="shared" si="117"/>
        <v/>
      </c>
      <c r="E1273" s="53" t="str">
        <f t="shared" si="118"/>
        <v/>
      </c>
      <c r="F1273" s="53" t="str">
        <f t="shared" si="119"/>
        <v/>
      </c>
      <c r="G1273" s="50"/>
      <c r="H1273" s="53">
        <f t="shared" si="114"/>
        <v>0</v>
      </c>
    </row>
    <row r="1274" spans="2:8" ht="12.75" hidden="1" customHeight="1">
      <c r="B1274" s="46" t="str">
        <f t="shared" si="115"/>
        <v/>
      </c>
      <c r="C1274" s="47" t="str">
        <f t="shared" si="116"/>
        <v/>
      </c>
      <c r="D1274" s="52" t="str">
        <f t="shared" si="117"/>
        <v/>
      </c>
      <c r="E1274" s="53" t="str">
        <f t="shared" si="118"/>
        <v/>
      </c>
      <c r="F1274" s="53" t="str">
        <f t="shared" si="119"/>
        <v/>
      </c>
      <c r="G1274" s="50"/>
      <c r="H1274" s="53">
        <f t="shared" si="114"/>
        <v>0</v>
      </c>
    </row>
    <row r="1275" spans="2:8" ht="12.75" hidden="1" customHeight="1">
      <c r="B1275" s="46" t="str">
        <f t="shared" si="115"/>
        <v/>
      </c>
      <c r="C1275" s="47" t="str">
        <f t="shared" si="116"/>
        <v/>
      </c>
      <c r="D1275" s="52" t="str">
        <f t="shared" si="117"/>
        <v/>
      </c>
      <c r="E1275" s="53" t="str">
        <f t="shared" si="118"/>
        <v/>
      </c>
      <c r="F1275" s="53" t="str">
        <f t="shared" si="119"/>
        <v/>
      </c>
      <c r="G1275" s="50"/>
      <c r="H1275" s="53">
        <f t="shared" si="114"/>
        <v>0</v>
      </c>
    </row>
    <row r="1276" spans="2:8" ht="12.75" hidden="1" customHeight="1">
      <c r="B1276" s="46" t="str">
        <f t="shared" si="115"/>
        <v/>
      </c>
      <c r="C1276" s="47" t="str">
        <f t="shared" si="116"/>
        <v/>
      </c>
      <c r="D1276" s="52" t="str">
        <f t="shared" si="117"/>
        <v/>
      </c>
      <c r="E1276" s="53" t="str">
        <f t="shared" si="118"/>
        <v/>
      </c>
      <c r="F1276" s="53" t="str">
        <f t="shared" si="119"/>
        <v/>
      </c>
      <c r="G1276" s="50"/>
      <c r="H1276" s="53">
        <f t="shared" si="114"/>
        <v>0</v>
      </c>
    </row>
    <row r="1277" spans="2:8" ht="12.75" hidden="1" customHeight="1">
      <c r="B1277" s="46" t="str">
        <f t="shared" si="115"/>
        <v/>
      </c>
      <c r="C1277" s="47" t="str">
        <f t="shared" si="116"/>
        <v/>
      </c>
      <c r="D1277" s="52" t="str">
        <f t="shared" si="117"/>
        <v/>
      </c>
      <c r="E1277" s="53" t="str">
        <f t="shared" si="118"/>
        <v/>
      </c>
      <c r="F1277" s="53" t="str">
        <f t="shared" si="119"/>
        <v/>
      </c>
      <c r="G1277" s="50"/>
      <c r="H1277" s="53">
        <f t="shared" si="114"/>
        <v>0</v>
      </c>
    </row>
    <row r="1278" spans="2:8" ht="12.75" hidden="1" customHeight="1">
      <c r="B1278" s="46" t="str">
        <f t="shared" si="115"/>
        <v/>
      </c>
      <c r="C1278" s="47" t="str">
        <f t="shared" si="116"/>
        <v/>
      </c>
      <c r="D1278" s="52" t="str">
        <f t="shared" si="117"/>
        <v/>
      </c>
      <c r="E1278" s="53" t="str">
        <f t="shared" si="118"/>
        <v/>
      </c>
      <c r="F1278" s="53" t="str">
        <f t="shared" si="119"/>
        <v/>
      </c>
      <c r="G1278" s="50"/>
      <c r="H1278" s="53">
        <f t="shared" si="114"/>
        <v>0</v>
      </c>
    </row>
    <row r="1279" spans="2:8" ht="12.75" hidden="1" customHeight="1">
      <c r="B1279" s="46" t="str">
        <f t="shared" si="115"/>
        <v/>
      </c>
      <c r="C1279" s="47" t="str">
        <f t="shared" si="116"/>
        <v/>
      </c>
      <c r="D1279" s="52" t="str">
        <f t="shared" si="117"/>
        <v/>
      </c>
      <c r="E1279" s="53" t="str">
        <f t="shared" si="118"/>
        <v/>
      </c>
      <c r="F1279" s="53" t="str">
        <f t="shared" si="119"/>
        <v/>
      </c>
      <c r="G1279" s="50"/>
      <c r="H1279" s="53">
        <f t="shared" si="114"/>
        <v>0</v>
      </c>
    </row>
    <row r="1280" spans="2:8" ht="12.75" hidden="1" customHeight="1">
      <c r="B1280" s="46" t="str">
        <f t="shared" si="115"/>
        <v/>
      </c>
      <c r="C1280" s="47" t="str">
        <f t="shared" si="116"/>
        <v/>
      </c>
      <c r="D1280" s="52" t="str">
        <f t="shared" si="117"/>
        <v/>
      </c>
      <c r="E1280" s="53" t="str">
        <f t="shared" si="118"/>
        <v/>
      </c>
      <c r="F1280" s="53" t="str">
        <f t="shared" si="119"/>
        <v/>
      </c>
      <c r="G1280" s="50"/>
      <c r="H1280" s="53">
        <f t="shared" si="114"/>
        <v>0</v>
      </c>
    </row>
    <row r="1281" spans="2:8" ht="12.75" hidden="1" customHeight="1">
      <c r="B1281" s="46" t="str">
        <f t="shared" si="115"/>
        <v/>
      </c>
      <c r="C1281" s="47" t="str">
        <f t="shared" si="116"/>
        <v/>
      </c>
      <c r="D1281" s="52" t="str">
        <f t="shared" si="117"/>
        <v/>
      </c>
      <c r="E1281" s="53" t="str">
        <f t="shared" si="118"/>
        <v/>
      </c>
      <c r="F1281" s="53" t="str">
        <f t="shared" si="119"/>
        <v/>
      </c>
      <c r="G1281" s="50"/>
      <c r="H1281" s="53">
        <f t="shared" si="114"/>
        <v>0</v>
      </c>
    </row>
    <row r="1282" spans="2:8" ht="12.75" hidden="1" customHeight="1">
      <c r="B1282" s="46" t="str">
        <f t="shared" si="115"/>
        <v/>
      </c>
      <c r="C1282" s="47" t="str">
        <f t="shared" si="116"/>
        <v/>
      </c>
      <c r="D1282" s="52" t="str">
        <f t="shared" si="117"/>
        <v/>
      </c>
      <c r="E1282" s="53" t="str">
        <f t="shared" si="118"/>
        <v/>
      </c>
      <c r="F1282" s="53" t="str">
        <f t="shared" si="119"/>
        <v/>
      </c>
      <c r="G1282" s="50"/>
      <c r="H1282" s="53">
        <f t="shared" si="114"/>
        <v>0</v>
      </c>
    </row>
    <row r="1283" spans="2:8" ht="12.75" hidden="1" customHeight="1">
      <c r="B1283" s="46" t="str">
        <f t="shared" si="115"/>
        <v/>
      </c>
      <c r="C1283" s="47" t="str">
        <f t="shared" si="116"/>
        <v/>
      </c>
      <c r="D1283" s="52" t="str">
        <f t="shared" si="117"/>
        <v/>
      </c>
      <c r="E1283" s="53" t="str">
        <f t="shared" si="118"/>
        <v/>
      </c>
      <c r="F1283" s="53" t="str">
        <f t="shared" si="119"/>
        <v/>
      </c>
      <c r="G1283" s="50"/>
      <c r="H1283" s="53">
        <f t="shared" si="114"/>
        <v>0</v>
      </c>
    </row>
    <row r="1284" spans="2:8" ht="12.75" hidden="1" customHeight="1">
      <c r="B1284" s="46" t="str">
        <f t="shared" si="115"/>
        <v/>
      </c>
      <c r="C1284" s="47" t="str">
        <f t="shared" si="116"/>
        <v/>
      </c>
      <c r="D1284" s="52" t="str">
        <f t="shared" si="117"/>
        <v/>
      </c>
      <c r="E1284" s="53" t="str">
        <f t="shared" si="118"/>
        <v/>
      </c>
      <c r="F1284" s="53" t="str">
        <f t="shared" si="119"/>
        <v/>
      </c>
      <c r="G1284" s="50"/>
      <c r="H1284" s="53">
        <f t="shared" si="114"/>
        <v>0</v>
      </c>
    </row>
    <row r="1285" spans="2:8" ht="12.75" hidden="1" customHeight="1">
      <c r="B1285" s="46" t="str">
        <f t="shared" si="115"/>
        <v/>
      </c>
      <c r="C1285" s="47" t="str">
        <f t="shared" si="116"/>
        <v/>
      </c>
      <c r="D1285" s="52" t="str">
        <f t="shared" si="117"/>
        <v/>
      </c>
      <c r="E1285" s="53" t="str">
        <f t="shared" si="118"/>
        <v/>
      </c>
      <c r="F1285" s="53" t="str">
        <f t="shared" si="119"/>
        <v/>
      </c>
      <c r="G1285" s="50"/>
      <c r="H1285" s="53">
        <f t="shared" si="114"/>
        <v>0</v>
      </c>
    </row>
    <row r="1286" spans="2:8" ht="12.75" hidden="1" customHeight="1">
      <c r="B1286" s="46" t="str">
        <f t="shared" si="115"/>
        <v/>
      </c>
      <c r="C1286" s="47" t="str">
        <f t="shared" si="116"/>
        <v/>
      </c>
      <c r="D1286" s="52" t="str">
        <f t="shared" si="117"/>
        <v/>
      </c>
      <c r="E1286" s="53" t="str">
        <f t="shared" si="118"/>
        <v/>
      </c>
      <c r="F1286" s="53" t="str">
        <f t="shared" si="119"/>
        <v/>
      </c>
      <c r="G1286" s="50"/>
      <c r="H1286" s="53">
        <f t="shared" si="114"/>
        <v>0</v>
      </c>
    </row>
    <row r="1287" spans="2:8" ht="12.75" hidden="1" customHeight="1">
      <c r="B1287" s="46" t="str">
        <f t="shared" si="115"/>
        <v/>
      </c>
      <c r="C1287" s="47" t="str">
        <f t="shared" si="116"/>
        <v/>
      </c>
      <c r="D1287" s="52" t="str">
        <f t="shared" si="117"/>
        <v/>
      </c>
      <c r="E1287" s="53" t="str">
        <f t="shared" si="118"/>
        <v/>
      </c>
      <c r="F1287" s="53" t="str">
        <f t="shared" si="119"/>
        <v/>
      </c>
      <c r="G1287" s="50"/>
      <c r="H1287" s="53">
        <f t="shared" si="114"/>
        <v>0</v>
      </c>
    </row>
    <row r="1288" spans="2:8" ht="12.75" hidden="1" customHeight="1">
      <c r="B1288" s="46" t="str">
        <f t="shared" si="115"/>
        <v/>
      </c>
      <c r="C1288" s="47" t="str">
        <f t="shared" si="116"/>
        <v/>
      </c>
      <c r="D1288" s="52" t="str">
        <f t="shared" si="117"/>
        <v/>
      </c>
      <c r="E1288" s="53" t="str">
        <f t="shared" si="118"/>
        <v/>
      </c>
      <c r="F1288" s="53" t="str">
        <f t="shared" si="119"/>
        <v/>
      </c>
      <c r="G1288" s="50"/>
      <c r="H1288" s="53">
        <f t="shared" si="114"/>
        <v>0</v>
      </c>
    </row>
    <row r="1289" spans="2:8" ht="12.75" hidden="1" customHeight="1">
      <c r="B1289" s="46" t="str">
        <f t="shared" si="115"/>
        <v/>
      </c>
      <c r="C1289" s="47" t="str">
        <f t="shared" si="116"/>
        <v/>
      </c>
      <c r="D1289" s="52" t="str">
        <f t="shared" si="117"/>
        <v/>
      </c>
      <c r="E1289" s="53" t="str">
        <f t="shared" si="118"/>
        <v/>
      </c>
      <c r="F1289" s="53" t="str">
        <f t="shared" si="119"/>
        <v/>
      </c>
      <c r="G1289" s="50"/>
      <c r="H1289" s="53">
        <f t="shared" si="114"/>
        <v>0</v>
      </c>
    </row>
    <row r="1290" spans="2:8" ht="12.75" hidden="1" customHeight="1">
      <c r="B1290" s="46" t="str">
        <f t="shared" si="115"/>
        <v/>
      </c>
      <c r="C1290" s="47" t="str">
        <f t="shared" si="116"/>
        <v/>
      </c>
      <c r="D1290" s="52" t="str">
        <f t="shared" si="117"/>
        <v/>
      </c>
      <c r="E1290" s="53" t="str">
        <f t="shared" si="118"/>
        <v/>
      </c>
      <c r="F1290" s="53" t="str">
        <f t="shared" si="119"/>
        <v/>
      </c>
      <c r="G1290" s="50"/>
      <c r="H1290" s="53">
        <f t="shared" si="114"/>
        <v>0</v>
      </c>
    </row>
    <row r="1291" spans="2:8" ht="12.75" hidden="1" customHeight="1">
      <c r="B1291" s="46" t="str">
        <f t="shared" si="115"/>
        <v/>
      </c>
      <c r="C1291" s="47" t="str">
        <f t="shared" si="116"/>
        <v/>
      </c>
      <c r="D1291" s="52" t="str">
        <f t="shared" si="117"/>
        <v/>
      </c>
      <c r="E1291" s="53" t="str">
        <f t="shared" si="118"/>
        <v/>
      </c>
      <c r="F1291" s="53" t="str">
        <f t="shared" si="119"/>
        <v/>
      </c>
      <c r="G1291" s="50"/>
      <c r="H1291" s="53">
        <f t="shared" si="114"/>
        <v>0</v>
      </c>
    </row>
    <row r="1292" spans="2:8" ht="12.75" hidden="1" customHeight="1">
      <c r="B1292" s="46" t="str">
        <f t="shared" si="115"/>
        <v/>
      </c>
      <c r="C1292" s="47" t="str">
        <f t="shared" si="116"/>
        <v/>
      </c>
      <c r="D1292" s="52" t="str">
        <f t="shared" si="117"/>
        <v/>
      </c>
      <c r="E1292" s="53" t="str">
        <f t="shared" si="118"/>
        <v/>
      </c>
      <c r="F1292" s="53" t="str">
        <f t="shared" si="119"/>
        <v/>
      </c>
      <c r="G1292" s="50"/>
      <c r="H1292" s="53">
        <f t="shared" si="114"/>
        <v>0</v>
      </c>
    </row>
    <row r="1293" spans="2:8" ht="12.75" hidden="1" customHeight="1">
      <c r="B1293" s="46" t="str">
        <f t="shared" si="115"/>
        <v/>
      </c>
      <c r="C1293" s="47" t="str">
        <f t="shared" si="116"/>
        <v/>
      </c>
      <c r="D1293" s="52" t="str">
        <f t="shared" si="117"/>
        <v/>
      </c>
      <c r="E1293" s="53" t="str">
        <f t="shared" si="118"/>
        <v/>
      </c>
      <c r="F1293" s="53" t="str">
        <f t="shared" si="119"/>
        <v/>
      </c>
      <c r="G1293" s="50"/>
      <c r="H1293" s="53">
        <f t="shared" si="114"/>
        <v>0</v>
      </c>
    </row>
    <row r="1294" spans="2:8" ht="12.75" hidden="1" customHeight="1">
      <c r="B1294" s="46" t="str">
        <f t="shared" si="115"/>
        <v/>
      </c>
      <c r="C1294" s="47" t="str">
        <f t="shared" si="116"/>
        <v/>
      </c>
      <c r="D1294" s="52" t="str">
        <f t="shared" si="117"/>
        <v/>
      </c>
      <c r="E1294" s="53" t="str">
        <f t="shared" si="118"/>
        <v/>
      </c>
      <c r="F1294" s="53" t="str">
        <f t="shared" si="119"/>
        <v/>
      </c>
      <c r="G1294" s="50"/>
      <c r="H1294" s="53">
        <f t="shared" si="114"/>
        <v>0</v>
      </c>
    </row>
    <row r="1295" spans="2:8" ht="12.75" hidden="1" customHeight="1">
      <c r="B1295" s="46" t="str">
        <f t="shared" si="115"/>
        <v/>
      </c>
      <c r="C1295" s="47" t="str">
        <f t="shared" si="116"/>
        <v/>
      </c>
      <c r="D1295" s="52" t="str">
        <f t="shared" si="117"/>
        <v/>
      </c>
      <c r="E1295" s="53" t="str">
        <f t="shared" si="118"/>
        <v/>
      </c>
      <c r="F1295" s="53" t="str">
        <f t="shared" si="119"/>
        <v/>
      </c>
      <c r="G1295" s="50"/>
      <c r="H1295" s="53">
        <f t="shared" si="114"/>
        <v>0</v>
      </c>
    </row>
    <row r="1296" spans="2:8" ht="12.75" hidden="1" customHeight="1">
      <c r="B1296" s="46" t="str">
        <f t="shared" si="115"/>
        <v/>
      </c>
      <c r="C1296" s="47" t="str">
        <f t="shared" si="116"/>
        <v/>
      </c>
      <c r="D1296" s="52" t="str">
        <f t="shared" si="117"/>
        <v/>
      </c>
      <c r="E1296" s="53" t="str">
        <f t="shared" si="118"/>
        <v/>
      </c>
      <c r="F1296" s="53" t="str">
        <f t="shared" si="119"/>
        <v/>
      </c>
      <c r="G1296" s="50"/>
      <c r="H1296" s="53">
        <f t="shared" si="114"/>
        <v>0</v>
      </c>
    </row>
    <row r="1297" spans="2:8" ht="12.75" hidden="1" customHeight="1">
      <c r="B1297" s="46" t="str">
        <f t="shared" si="115"/>
        <v/>
      </c>
      <c r="C1297" s="47" t="str">
        <f t="shared" si="116"/>
        <v/>
      </c>
      <c r="D1297" s="52" t="str">
        <f t="shared" si="117"/>
        <v/>
      </c>
      <c r="E1297" s="53" t="str">
        <f t="shared" si="118"/>
        <v/>
      </c>
      <c r="F1297" s="53" t="str">
        <f t="shared" si="119"/>
        <v/>
      </c>
      <c r="G1297" s="50"/>
      <c r="H1297" s="53">
        <f t="shared" si="114"/>
        <v>0</v>
      </c>
    </row>
    <row r="1298" spans="2:8" ht="12.75" hidden="1" customHeight="1">
      <c r="B1298" s="46" t="str">
        <f t="shared" si="115"/>
        <v/>
      </c>
      <c r="C1298" s="47" t="str">
        <f t="shared" si="116"/>
        <v/>
      </c>
      <c r="D1298" s="52" t="str">
        <f t="shared" si="117"/>
        <v/>
      </c>
      <c r="E1298" s="53" t="str">
        <f t="shared" si="118"/>
        <v/>
      </c>
      <c r="F1298" s="53" t="str">
        <f t="shared" si="119"/>
        <v/>
      </c>
      <c r="G1298" s="50"/>
      <c r="H1298" s="53">
        <f t="shared" si="114"/>
        <v>0</v>
      </c>
    </row>
    <row r="1299" spans="2:8" ht="12.75" hidden="1" customHeight="1">
      <c r="B1299" s="46" t="str">
        <f t="shared" si="115"/>
        <v/>
      </c>
      <c r="C1299" s="47" t="str">
        <f t="shared" si="116"/>
        <v/>
      </c>
      <c r="D1299" s="52" t="str">
        <f t="shared" si="117"/>
        <v/>
      </c>
      <c r="E1299" s="53" t="str">
        <f t="shared" si="118"/>
        <v/>
      </c>
      <c r="F1299" s="53" t="str">
        <f t="shared" si="119"/>
        <v/>
      </c>
      <c r="G1299" s="50"/>
      <c r="H1299" s="53">
        <f t="shared" si="114"/>
        <v>0</v>
      </c>
    </row>
    <row r="1300" spans="2:8" ht="12.75" hidden="1" customHeight="1">
      <c r="B1300" s="46" t="str">
        <f t="shared" si="115"/>
        <v/>
      </c>
      <c r="C1300" s="47" t="str">
        <f t="shared" si="116"/>
        <v/>
      </c>
      <c r="D1300" s="52" t="str">
        <f t="shared" si="117"/>
        <v/>
      </c>
      <c r="E1300" s="53" t="str">
        <f t="shared" si="118"/>
        <v/>
      </c>
      <c r="F1300" s="53" t="str">
        <f t="shared" si="119"/>
        <v/>
      </c>
      <c r="G1300" s="50"/>
      <c r="H1300" s="53">
        <f t="shared" si="114"/>
        <v>0</v>
      </c>
    </row>
    <row r="1301" spans="2:8" ht="12.75" hidden="1" customHeight="1">
      <c r="B1301" s="46" t="str">
        <f t="shared" si="115"/>
        <v/>
      </c>
      <c r="C1301" s="47" t="str">
        <f t="shared" si="116"/>
        <v/>
      </c>
      <c r="D1301" s="52" t="str">
        <f t="shared" si="117"/>
        <v/>
      </c>
      <c r="E1301" s="53" t="str">
        <f t="shared" si="118"/>
        <v/>
      </c>
      <c r="F1301" s="53" t="str">
        <f t="shared" si="119"/>
        <v/>
      </c>
      <c r="G1301" s="50"/>
      <c r="H1301" s="53">
        <f t="shared" si="114"/>
        <v>0</v>
      </c>
    </row>
    <row r="1302" spans="2:8" ht="12.75" hidden="1" customHeight="1">
      <c r="B1302" s="46" t="str">
        <f t="shared" si="115"/>
        <v/>
      </c>
      <c r="C1302" s="47" t="str">
        <f t="shared" si="116"/>
        <v/>
      </c>
      <c r="D1302" s="52" t="str">
        <f t="shared" si="117"/>
        <v/>
      </c>
      <c r="E1302" s="53" t="str">
        <f t="shared" si="118"/>
        <v/>
      </c>
      <c r="F1302" s="53" t="str">
        <f t="shared" si="119"/>
        <v/>
      </c>
      <c r="G1302" s="50"/>
      <c r="H1302" s="53">
        <f t="shared" si="114"/>
        <v>0</v>
      </c>
    </row>
    <row r="1303" spans="2:8" ht="12.75" hidden="1" customHeight="1">
      <c r="B1303" s="46" t="str">
        <f t="shared" si="115"/>
        <v/>
      </c>
      <c r="C1303" s="47" t="str">
        <f t="shared" si="116"/>
        <v/>
      </c>
      <c r="D1303" s="52" t="str">
        <f t="shared" si="117"/>
        <v/>
      </c>
      <c r="E1303" s="53" t="str">
        <f t="shared" si="118"/>
        <v/>
      </c>
      <c r="F1303" s="53" t="str">
        <f t="shared" si="119"/>
        <v/>
      </c>
      <c r="G1303" s="50"/>
      <c r="H1303" s="53">
        <f t="shared" si="114"/>
        <v>0</v>
      </c>
    </row>
    <row r="1304" spans="2:8" ht="12.75" hidden="1" customHeight="1">
      <c r="B1304" s="46" t="str">
        <f t="shared" si="115"/>
        <v/>
      </c>
      <c r="C1304" s="47" t="str">
        <f t="shared" si="116"/>
        <v/>
      </c>
      <c r="D1304" s="52" t="str">
        <f t="shared" si="117"/>
        <v/>
      </c>
      <c r="E1304" s="53" t="str">
        <f t="shared" si="118"/>
        <v/>
      </c>
      <c r="F1304" s="53" t="str">
        <f t="shared" si="119"/>
        <v/>
      </c>
      <c r="G1304" s="50"/>
      <c r="H1304" s="53">
        <f t="shared" si="114"/>
        <v>0</v>
      </c>
    </row>
    <row r="1305" spans="2:8" ht="12.75" hidden="1" customHeight="1">
      <c r="B1305" s="46" t="str">
        <f t="shared" si="115"/>
        <v/>
      </c>
      <c r="C1305" s="47" t="str">
        <f t="shared" si="116"/>
        <v/>
      </c>
      <c r="D1305" s="52" t="str">
        <f t="shared" si="117"/>
        <v/>
      </c>
      <c r="E1305" s="53" t="str">
        <f t="shared" si="118"/>
        <v/>
      </c>
      <c r="F1305" s="53" t="str">
        <f t="shared" si="119"/>
        <v/>
      </c>
      <c r="G1305" s="50"/>
      <c r="H1305" s="53">
        <f t="shared" ref="H1305:H1368" si="120">IF(B1305="",0,ROUND(H1304-E1305-G1305,2))</f>
        <v>0</v>
      </c>
    </row>
    <row r="1306" spans="2:8" ht="12.75" hidden="1" customHeight="1">
      <c r="B1306" s="46" t="str">
        <f t="shared" ref="B1306:B1369" si="121">IF(B1305&lt;$D$16,IF(H1305&gt;0,B1305+1,""),"")</f>
        <v/>
      </c>
      <c r="C1306" s="47" t="str">
        <f t="shared" ref="C1306:C1369" si="122">IF(B1306="","",IF(B1306&lt;=$D$16,IF(payments_per_year=26,DATE(YEAR(start_date),MONTH(start_date),DAY(start_date)+14*B1306),IF(payments_per_year=52,DATE(YEAR(start_date),MONTH(start_date),DAY(start_date)+7*B1306),DATE(YEAR(start_date),MONTH(start_date)+B1306*12/$D$11,DAY(start_date)))),""))</f>
        <v/>
      </c>
      <c r="D1306" s="52" t="str">
        <f t="shared" ref="D1306:D1369" si="123">IF(C1306="","",IF($D$15+F1306&gt;H1305,ROUND(H1305+F1306,2),$D$15))</f>
        <v/>
      </c>
      <c r="E1306" s="53" t="str">
        <f t="shared" ref="E1306:E1369" si="124">IF(C1306="","",D1306-F1306)</f>
        <v/>
      </c>
      <c r="F1306" s="53" t="str">
        <f t="shared" ref="F1306:F1369" si="125">IF(C1306="","",ROUND(H1305*$D$9/payments_per_year,2))</f>
        <v/>
      </c>
      <c r="G1306" s="50"/>
      <c r="H1306" s="53">
        <f t="shared" si="120"/>
        <v>0</v>
      </c>
    </row>
    <row r="1307" spans="2:8" ht="12.75" hidden="1" customHeight="1">
      <c r="B1307" s="46" t="str">
        <f t="shared" si="121"/>
        <v/>
      </c>
      <c r="C1307" s="47" t="str">
        <f t="shared" si="122"/>
        <v/>
      </c>
      <c r="D1307" s="52" t="str">
        <f t="shared" si="123"/>
        <v/>
      </c>
      <c r="E1307" s="53" t="str">
        <f t="shared" si="124"/>
        <v/>
      </c>
      <c r="F1307" s="53" t="str">
        <f t="shared" si="125"/>
        <v/>
      </c>
      <c r="G1307" s="50"/>
      <c r="H1307" s="53">
        <f t="shared" si="120"/>
        <v>0</v>
      </c>
    </row>
    <row r="1308" spans="2:8" ht="12.75" hidden="1" customHeight="1">
      <c r="B1308" s="46" t="str">
        <f t="shared" si="121"/>
        <v/>
      </c>
      <c r="C1308" s="47" t="str">
        <f t="shared" si="122"/>
        <v/>
      </c>
      <c r="D1308" s="52" t="str">
        <f t="shared" si="123"/>
        <v/>
      </c>
      <c r="E1308" s="53" t="str">
        <f t="shared" si="124"/>
        <v/>
      </c>
      <c r="F1308" s="53" t="str">
        <f t="shared" si="125"/>
        <v/>
      </c>
      <c r="G1308" s="50"/>
      <c r="H1308" s="53">
        <f t="shared" si="120"/>
        <v>0</v>
      </c>
    </row>
    <row r="1309" spans="2:8" ht="12.75" hidden="1" customHeight="1">
      <c r="B1309" s="46" t="str">
        <f t="shared" si="121"/>
        <v/>
      </c>
      <c r="C1309" s="47" t="str">
        <f t="shared" si="122"/>
        <v/>
      </c>
      <c r="D1309" s="52" t="str">
        <f t="shared" si="123"/>
        <v/>
      </c>
      <c r="E1309" s="53" t="str">
        <f t="shared" si="124"/>
        <v/>
      </c>
      <c r="F1309" s="53" t="str">
        <f t="shared" si="125"/>
        <v/>
      </c>
      <c r="G1309" s="50"/>
      <c r="H1309" s="53">
        <f t="shared" si="120"/>
        <v>0</v>
      </c>
    </row>
    <row r="1310" spans="2:8" ht="12.75" hidden="1" customHeight="1">
      <c r="B1310" s="46" t="str">
        <f t="shared" si="121"/>
        <v/>
      </c>
      <c r="C1310" s="47" t="str">
        <f t="shared" si="122"/>
        <v/>
      </c>
      <c r="D1310" s="52" t="str">
        <f t="shared" si="123"/>
        <v/>
      </c>
      <c r="E1310" s="53" t="str">
        <f t="shared" si="124"/>
        <v/>
      </c>
      <c r="F1310" s="53" t="str">
        <f t="shared" si="125"/>
        <v/>
      </c>
      <c r="G1310" s="50"/>
      <c r="H1310" s="53">
        <f t="shared" si="120"/>
        <v>0</v>
      </c>
    </row>
    <row r="1311" spans="2:8" ht="12.75" hidden="1" customHeight="1">
      <c r="B1311" s="46" t="str">
        <f t="shared" si="121"/>
        <v/>
      </c>
      <c r="C1311" s="47" t="str">
        <f t="shared" si="122"/>
        <v/>
      </c>
      <c r="D1311" s="52" t="str">
        <f t="shared" si="123"/>
        <v/>
      </c>
      <c r="E1311" s="53" t="str">
        <f t="shared" si="124"/>
        <v/>
      </c>
      <c r="F1311" s="53" t="str">
        <f t="shared" si="125"/>
        <v/>
      </c>
      <c r="G1311" s="50"/>
      <c r="H1311" s="53">
        <f t="shared" si="120"/>
        <v>0</v>
      </c>
    </row>
    <row r="1312" spans="2:8" ht="12.75" hidden="1" customHeight="1">
      <c r="B1312" s="46" t="str">
        <f t="shared" si="121"/>
        <v/>
      </c>
      <c r="C1312" s="47" t="str">
        <f t="shared" si="122"/>
        <v/>
      </c>
      <c r="D1312" s="52" t="str">
        <f t="shared" si="123"/>
        <v/>
      </c>
      <c r="E1312" s="53" t="str">
        <f t="shared" si="124"/>
        <v/>
      </c>
      <c r="F1312" s="53" t="str">
        <f t="shared" si="125"/>
        <v/>
      </c>
      <c r="G1312" s="50"/>
      <c r="H1312" s="53">
        <f t="shared" si="120"/>
        <v>0</v>
      </c>
    </row>
    <row r="1313" spans="2:8" ht="12.75" hidden="1" customHeight="1">
      <c r="B1313" s="46" t="str">
        <f t="shared" si="121"/>
        <v/>
      </c>
      <c r="C1313" s="47" t="str">
        <f t="shared" si="122"/>
        <v/>
      </c>
      <c r="D1313" s="52" t="str">
        <f t="shared" si="123"/>
        <v/>
      </c>
      <c r="E1313" s="53" t="str">
        <f t="shared" si="124"/>
        <v/>
      </c>
      <c r="F1313" s="53" t="str">
        <f t="shared" si="125"/>
        <v/>
      </c>
      <c r="G1313" s="50"/>
      <c r="H1313" s="53">
        <f t="shared" si="120"/>
        <v>0</v>
      </c>
    </row>
    <row r="1314" spans="2:8" ht="12.75" hidden="1" customHeight="1">
      <c r="B1314" s="46" t="str">
        <f t="shared" si="121"/>
        <v/>
      </c>
      <c r="C1314" s="47" t="str">
        <f t="shared" si="122"/>
        <v/>
      </c>
      <c r="D1314" s="52" t="str">
        <f t="shared" si="123"/>
        <v/>
      </c>
      <c r="E1314" s="53" t="str">
        <f t="shared" si="124"/>
        <v/>
      </c>
      <c r="F1314" s="53" t="str">
        <f t="shared" si="125"/>
        <v/>
      </c>
      <c r="G1314" s="50"/>
      <c r="H1314" s="53">
        <f t="shared" si="120"/>
        <v>0</v>
      </c>
    </row>
    <row r="1315" spans="2:8" ht="12.75" hidden="1" customHeight="1">
      <c r="B1315" s="46" t="str">
        <f t="shared" si="121"/>
        <v/>
      </c>
      <c r="C1315" s="47" t="str">
        <f t="shared" si="122"/>
        <v/>
      </c>
      <c r="D1315" s="52" t="str">
        <f t="shared" si="123"/>
        <v/>
      </c>
      <c r="E1315" s="53" t="str">
        <f t="shared" si="124"/>
        <v/>
      </c>
      <c r="F1315" s="53" t="str">
        <f t="shared" si="125"/>
        <v/>
      </c>
      <c r="G1315" s="50"/>
      <c r="H1315" s="53">
        <f t="shared" si="120"/>
        <v>0</v>
      </c>
    </row>
    <row r="1316" spans="2:8" ht="12.75" hidden="1" customHeight="1">
      <c r="B1316" s="46" t="str">
        <f t="shared" si="121"/>
        <v/>
      </c>
      <c r="C1316" s="47" t="str">
        <f t="shared" si="122"/>
        <v/>
      </c>
      <c r="D1316" s="52" t="str">
        <f t="shared" si="123"/>
        <v/>
      </c>
      <c r="E1316" s="53" t="str">
        <f t="shared" si="124"/>
        <v/>
      </c>
      <c r="F1316" s="53" t="str">
        <f t="shared" si="125"/>
        <v/>
      </c>
      <c r="G1316" s="50"/>
      <c r="H1316" s="53">
        <f t="shared" si="120"/>
        <v>0</v>
      </c>
    </row>
    <row r="1317" spans="2:8" ht="12.75" hidden="1" customHeight="1">
      <c r="B1317" s="46" t="str">
        <f t="shared" si="121"/>
        <v/>
      </c>
      <c r="C1317" s="47" t="str">
        <f t="shared" si="122"/>
        <v/>
      </c>
      <c r="D1317" s="52" t="str">
        <f t="shared" si="123"/>
        <v/>
      </c>
      <c r="E1317" s="53" t="str">
        <f t="shared" si="124"/>
        <v/>
      </c>
      <c r="F1317" s="53" t="str">
        <f t="shared" si="125"/>
        <v/>
      </c>
      <c r="G1317" s="50"/>
      <c r="H1317" s="53">
        <f t="shared" si="120"/>
        <v>0</v>
      </c>
    </row>
    <row r="1318" spans="2:8" ht="12.75" hidden="1" customHeight="1">
      <c r="B1318" s="46" t="str">
        <f t="shared" si="121"/>
        <v/>
      </c>
      <c r="C1318" s="47" t="str">
        <f t="shared" si="122"/>
        <v/>
      </c>
      <c r="D1318" s="52" t="str">
        <f t="shared" si="123"/>
        <v/>
      </c>
      <c r="E1318" s="53" t="str">
        <f t="shared" si="124"/>
        <v/>
      </c>
      <c r="F1318" s="53" t="str">
        <f t="shared" si="125"/>
        <v/>
      </c>
      <c r="G1318" s="50"/>
      <c r="H1318" s="53">
        <f t="shared" si="120"/>
        <v>0</v>
      </c>
    </row>
    <row r="1319" spans="2:8" ht="12.75" hidden="1" customHeight="1">
      <c r="B1319" s="46" t="str">
        <f t="shared" si="121"/>
        <v/>
      </c>
      <c r="C1319" s="47" t="str">
        <f t="shared" si="122"/>
        <v/>
      </c>
      <c r="D1319" s="52" t="str">
        <f t="shared" si="123"/>
        <v/>
      </c>
      <c r="E1319" s="53" t="str">
        <f t="shared" si="124"/>
        <v/>
      </c>
      <c r="F1319" s="53" t="str">
        <f t="shared" si="125"/>
        <v/>
      </c>
      <c r="G1319" s="50"/>
      <c r="H1319" s="53">
        <f t="shared" si="120"/>
        <v>0</v>
      </c>
    </row>
    <row r="1320" spans="2:8" ht="12.75" hidden="1" customHeight="1">
      <c r="B1320" s="46" t="str">
        <f t="shared" si="121"/>
        <v/>
      </c>
      <c r="C1320" s="47" t="str">
        <f t="shared" si="122"/>
        <v/>
      </c>
      <c r="D1320" s="52" t="str">
        <f t="shared" si="123"/>
        <v/>
      </c>
      <c r="E1320" s="53" t="str">
        <f t="shared" si="124"/>
        <v/>
      </c>
      <c r="F1320" s="53" t="str">
        <f t="shared" si="125"/>
        <v/>
      </c>
      <c r="G1320" s="50"/>
      <c r="H1320" s="53">
        <f t="shared" si="120"/>
        <v>0</v>
      </c>
    </row>
    <row r="1321" spans="2:8" ht="12.75" hidden="1" customHeight="1">
      <c r="B1321" s="46" t="str">
        <f t="shared" si="121"/>
        <v/>
      </c>
      <c r="C1321" s="47" t="str">
        <f t="shared" si="122"/>
        <v/>
      </c>
      <c r="D1321" s="52" t="str">
        <f t="shared" si="123"/>
        <v/>
      </c>
      <c r="E1321" s="53" t="str">
        <f t="shared" si="124"/>
        <v/>
      </c>
      <c r="F1321" s="53" t="str">
        <f t="shared" si="125"/>
        <v/>
      </c>
      <c r="G1321" s="50"/>
      <c r="H1321" s="53">
        <f t="shared" si="120"/>
        <v>0</v>
      </c>
    </row>
    <row r="1322" spans="2:8" ht="12.75" hidden="1" customHeight="1">
      <c r="B1322" s="46" t="str">
        <f t="shared" si="121"/>
        <v/>
      </c>
      <c r="C1322" s="47" t="str">
        <f t="shared" si="122"/>
        <v/>
      </c>
      <c r="D1322" s="52" t="str">
        <f t="shared" si="123"/>
        <v/>
      </c>
      <c r="E1322" s="53" t="str">
        <f t="shared" si="124"/>
        <v/>
      </c>
      <c r="F1322" s="53" t="str">
        <f t="shared" si="125"/>
        <v/>
      </c>
      <c r="G1322" s="50"/>
      <c r="H1322" s="53">
        <f t="shared" si="120"/>
        <v>0</v>
      </c>
    </row>
    <row r="1323" spans="2:8" ht="12.75" hidden="1" customHeight="1">
      <c r="B1323" s="46" t="str">
        <f t="shared" si="121"/>
        <v/>
      </c>
      <c r="C1323" s="47" t="str">
        <f t="shared" si="122"/>
        <v/>
      </c>
      <c r="D1323" s="52" t="str">
        <f t="shared" si="123"/>
        <v/>
      </c>
      <c r="E1323" s="53" t="str">
        <f t="shared" si="124"/>
        <v/>
      </c>
      <c r="F1323" s="53" t="str">
        <f t="shared" si="125"/>
        <v/>
      </c>
      <c r="G1323" s="50"/>
      <c r="H1323" s="53">
        <f t="shared" si="120"/>
        <v>0</v>
      </c>
    </row>
    <row r="1324" spans="2:8" ht="12.75" hidden="1" customHeight="1">
      <c r="B1324" s="46" t="str">
        <f t="shared" si="121"/>
        <v/>
      </c>
      <c r="C1324" s="47" t="str">
        <f t="shared" si="122"/>
        <v/>
      </c>
      <c r="D1324" s="52" t="str">
        <f t="shared" si="123"/>
        <v/>
      </c>
      <c r="E1324" s="53" t="str">
        <f t="shared" si="124"/>
        <v/>
      </c>
      <c r="F1324" s="53" t="str">
        <f t="shared" si="125"/>
        <v/>
      </c>
      <c r="G1324" s="50"/>
      <c r="H1324" s="53">
        <f t="shared" si="120"/>
        <v>0</v>
      </c>
    </row>
    <row r="1325" spans="2:8" ht="12.75" hidden="1" customHeight="1">
      <c r="B1325" s="46" t="str">
        <f t="shared" si="121"/>
        <v/>
      </c>
      <c r="C1325" s="47" t="str">
        <f t="shared" si="122"/>
        <v/>
      </c>
      <c r="D1325" s="52" t="str">
        <f t="shared" si="123"/>
        <v/>
      </c>
      <c r="E1325" s="53" t="str">
        <f t="shared" si="124"/>
        <v/>
      </c>
      <c r="F1325" s="53" t="str">
        <f t="shared" si="125"/>
        <v/>
      </c>
      <c r="G1325" s="50"/>
      <c r="H1325" s="53">
        <f t="shared" si="120"/>
        <v>0</v>
      </c>
    </row>
    <row r="1326" spans="2:8" ht="12.75" hidden="1" customHeight="1">
      <c r="B1326" s="46" t="str">
        <f t="shared" si="121"/>
        <v/>
      </c>
      <c r="C1326" s="47" t="str">
        <f t="shared" si="122"/>
        <v/>
      </c>
      <c r="D1326" s="52" t="str">
        <f t="shared" si="123"/>
        <v/>
      </c>
      <c r="E1326" s="53" t="str">
        <f t="shared" si="124"/>
        <v/>
      </c>
      <c r="F1326" s="53" t="str">
        <f t="shared" si="125"/>
        <v/>
      </c>
      <c r="G1326" s="50"/>
      <c r="H1326" s="53">
        <f t="shared" si="120"/>
        <v>0</v>
      </c>
    </row>
    <row r="1327" spans="2:8" ht="12.75" hidden="1" customHeight="1">
      <c r="B1327" s="46" t="str">
        <f t="shared" si="121"/>
        <v/>
      </c>
      <c r="C1327" s="47" t="str">
        <f t="shared" si="122"/>
        <v/>
      </c>
      <c r="D1327" s="52" t="str">
        <f t="shared" si="123"/>
        <v/>
      </c>
      <c r="E1327" s="53" t="str">
        <f t="shared" si="124"/>
        <v/>
      </c>
      <c r="F1327" s="53" t="str">
        <f t="shared" si="125"/>
        <v/>
      </c>
      <c r="G1327" s="50"/>
      <c r="H1327" s="53">
        <f t="shared" si="120"/>
        <v>0</v>
      </c>
    </row>
    <row r="1328" spans="2:8" ht="12.75" hidden="1" customHeight="1">
      <c r="B1328" s="46" t="str">
        <f t="shared" si="121"/>
        <v/>
      </c>
      <c r="C1328" s="47" t="str">
        <f t="shared" si="122"/>
        <v/>
      </c>
      <c r="D1328" s="52" t="str">
        <f t="shared" si="123"/>
        <v/>
      </c>
      <c r="E1328" s="53" t="str">
        <f t="shared" si="124"/>
        <v/>
      </c>
      <c r="F1328" s="53" t="str">
        <f t="shared" si="125"/>
        <v/>
      </c>
      <c r="G1328" s="50"/>
      <c r="H1328" s="53">
        <f t="shared" si="120"/>
        <v>0</v>
      </c>
    </row>
    <row r="1329" spans="2:8" ht="12.75" hidden="1" customHeight="1">
      <c r="B1329" s="46" t="str">
        <f t="shared" si="121"/>
        <v/>
      </c>
      <c r="C1329" s="47" t="str">
        <f t="shared" si="122"/>
        <v/>
      </c>
      <c r="D1329" s="52" t="str">
        <f t="shared" si="123"/>
        <v/>
      </c>
      <c r="E1329" s="53" t="str">
        <f t="shared" si="124"/>
        <v/>
      </c>
      <c r="F1329" s="53" t="str">
        <f t="shared" si="125"/>
        <v/>
      </c>
      <c r="G1329" s="50"/>
      <c r="H1329" s="53">
        <f t="shared" si="120"/>
        <v>0</v>
      </c>
    </row>
    <row r="1330" spans="2:8" ht="12.75" hidden="1" customHeight="1">
      <c r="B1330" s="46" t="str">
        <f t="shared" si="121"/>
        <v/>
      </c>
      <c r="C1330" s="47" t="str">
        <f t="shared" si="122"/>
        <v/>
      </c>
      <c r="D1330" s="52" t="str">
        <f t="shared" si="123"/>
        <v/>
      </c>
      <c r="E1330" s="53" t="str">
        <f t="shared" si="124"/>
        <v/>
      </c>
      <c r="F1330" s="53" t="str">
        <f t="shared" si="125"/>
        <v/>
      </c>
      <c r="G1330" s="50"/>
      <c r="H1330" s="53">
        <f t="shared" si="120"/>
        <v>0</v>
      </c>
    </row>
    <row r="1331" spans="2:8" ht="12.75" hidden="1" customHeight="1">
      <c r="B1331" s="46" t="str">
        <f t="shared" si="121"/>
        <v/>
      </c>
      <c r="C1331" s="47" t="str">
        <f t="shared" si="122"/>
        <v/>
      </c>
      <c r="D1331" s="52" t="str">
        <f t="shared" si="123"/>
        <v/>
      </c>
      <c r="E1331" s="53" t="str">
        <f t="shared" si="124"/>
        <v/>
      </c>
      <c r="F1331" s="53" t="str">
        <f t="shared" si="125"/>
        <v/>
      </c>
      <c r="G1331" s="50"/>
      <c r="H1331" s="53">
        <f t="shared" si="120"/>
        <v>0</v>
      </c>
    </row>
    <row r="1332" spans="2:8" ht="12.75" hidden="1" customHeight="1">
      <c r="B1332" s="46" t="str">
        <f t="shared" si="121"/>
        <v/>
      </c>
      <c r="C1332" s="47" t="str">
        <f t="shared" si="122"/>
        <v/>
      </c>
      <c r="D1332" s="52" t="str">
        <f t="shared" si="123"/>
        <v/>
      </c>
      <c r="E1332" s="53" t="str">
        <f t="shared" si="124"/>
        <v/>
      </c>
      <c r="F1332" s="53" t="str">
        <f t="shared" si="125"/>
        <v/>
      </c>
      <c r="G1332" s="50"/>
      <c r="H1332" s="53">
        <f t="shared" si="120"/>
        <v>0</v>
      </c>
    </row>
    <row r="1333" spans="2:8" ht="12.75" hidden="1" customHeight="1">
      <c r="B1333" s="46" t="str">
        <f t="shared" si="121"/>
        <v/>
      </c>
      <c r="C1333" s="47" t="str">
        <f t="shared" si="122"/>
        <v/>
      </c>
      <c r="D1333" s="52" t="str">
        <f t="shared" si="123"/>
        <v/>
      </c>
      <c r="E1333" s="53" t="str">
        <f t="shared" si="124"/>
        <v/>
      </c>
      <c r="F1333" s="53" t="str">
        <f t="shared" si="125"/>
        <v/>
      </c>
      <c r="G1333" s="50"/>
      <c r="H1333" s="53">
        <f t="shared" si="120"/>
        <v>0</v>
      </c>
    </row>
    <row r="1334" spans="2:8" ht="12.75" hidden="1" customHeight="1">
      <c r="B1334" s="46" t="str">
        <f t="shared" si="121"/>
        <v/>
      </c>
      <c r="C1334" s="47" t="str">
        <f t="shared" si="122"/>
        <v/>
      </c>
      <c r="D1334" s="52" t="str">
        <f t="shared" si="123"/>
        <v/>
      </c>
      <c r="E1334" s="53" t="str">
        <f t="shared" si="124"/>
        <v/>
      </c>
      <c r="F1334" s="53" t="str">
        <f t="shared" si="125"/>
        <v/>
      </c>
      <c r="G1334" s="50"/>
      <c r="H1334" s="53">
        <f t="shared" si="120"/>
        <v>0</v>
      </c>
    </row>
    <row r="1335" spans="2:8" ht="12.75" hidden="1" customHeight="1">
      <c r="B1335" s="46" t="str">
        <f t="shared" si="121"/>
        <v/>
      </c>
      <c r="C1335" s="47" t="str">
        <f t="shared" si="122"/>
        <v/>
      </c>
      <c r="D1335" s="52" t="str">
        <f t="shared" si="123"/>
        <v/>
      </c>
      <c r="E1335" s="53" t="str">
        <f t="shared" si="124"/>
        <v/>
      </c>
      <c r="F1335" s="53" t="str">
        <f t="shared" si="125"/>
        <v/>
      </c>
      <c r="G1335" s="50"/>
      <c r="H1335" s="53">
        <f t="shared" si="120"/>
        <v>0</v>
      </c>
    </row>
    <row r="1336" spans="2:8" ht="12.75" hidden="1" customHeight="1">
      <c r="B1336" s="46" t="str">
        <f t="shared" si="121"/>
        <v/>
      </c>
      <c r="C1336" s="47" t="str">
        <f t="shared" si="122"/>
        <v/>
      </c>
      <c r="D1336" s="52" t="str">
        <f t="shared" si="123"/>
        <v/>
      </c>
      <c r="E1336" s="53" t="str">
        <f t="shared" si="124"/>
        <v/>
      </c>
      <c r="F1336" s="53" t="str">
        <f t="shared" si="125"/>
        <v/>
      </c>
      <c r="G1336" s="50"/>
      <c r="H1336" s="53">
        <f t="shared" si="120"/>
        <v>0</v>
      </c>
    </row>
    <row r="1337" spans="2:8" ht="12.75" hidden="1" customHeight="1">
      <c r="B1337" s="46" t="str">
        <f t="shared" si="121"/>
        <v/>
      </c>
      <c r="C1337" s="47" t="str">
        <f t="shared" si="122"/>
        <v/>
      </c>
      <c r="D1337" s="52" t="str">
        <f t="shared" si="123"/>
        <v/>
      </c>
      <c r="E1337" s="53" t="str">
        <f t="shared" si="124"/>
        <v/>
      </c>
      <c r="F1337" s="53" t="str">
        <f t="shared" si="125"/>
        <v/>
      </c>
      <c r="G1337" s="50"/>
      <c r="H1337" s="53">
        <f t="shared" si="120"/>
        <v>0</v>
      </c>
    </row>
    <row r="1338" spans="2:8" ht="12.75" hidden="1" customHeight="1">
      <c r="B1338" s="46" t="str">
        <f t="shared" si="121"/>
        <v/>
      </c>
      <c r="C1338" s="47" t="str">
        <f t="shared" si="122"/>
        <v/>
      </c>
      <c r="D1338" s="52" t="str">
        <f t="shared" si="123"/>
        <v/>
      </c>
      <c r="E1338" s="53" t="str">
        <f t="shared" si="124"/>
        <v/>
      </c>
      <c r="F1338" s="53" t="str">
        <f t="shared" si="125"/>
        <v/>
      </c>
      <c r="G1338" s="50"/>
      <c r="H1338" s="53">
        <f t="shared" si="120"/>
        <v>0</v>
      </c>
    </row>
    <row r="1339" spans="2:8" ht="12.75" hidden="1" customHeight="1">
      <c r="B1339" s="46" t="str">
        <f t="shared" si="121"/>
        <v/>
      </c>
      <c r="C1339" s="47" t="str">
        <f t="shared" si="122"/>
        <v/>
      </c>
      <c r="D1339" s="52" t="str">
        <f t="shared" si="123"/>
        <v/>
      </c>
      <c r="E1339" s="53" t="str">
        <f t="shared" si="124"/>
        <v/>
      </c>
      <c r="F1339" s="53" t="str">
        <f t="shared" si="125"/>
        <v/>
      </c>
      <c r="G1339" s="50"/>
      <c r="H1339" s="53">
        <f t="shared" si="120"/>
        <v>0</v>
      </c>
    </row>
    <row r="1340" spans="2:8" ht="12.75" hidden="1" customHeight="1">
      <c r="B1340" s="46" t="str">
        <f t="shared" si="121"/>
        <v/>
      </c>
      <c r="C1340" s="47" t="str">
        <f t="shared" si="122"/>
        <v/>
      </c>
      <c r="D1340" s="52" t="str">
        <f t="shared" si="123"/>
        <v/>
      </c>
      <c r="E1340" s="53" t="str">
        <f t="shared" si="124"/>
        <v/>
      </c>
      <c r="F1340" s="53" t="str">
        <f t="shared" si="125"/>
        <v/>
      </c>
      <c r="G1340" s="50"/>
      <c r="H1340" s="53">
        <f t="shared" si="120"/>
        <v>0</v>
      </c>
    </row>
    <row r="1341" spans="2:8" ht="12.75" hidden="1" customHeight="1">
      <c r="B1341" s="46" t="str">
        <f t="shared" si="121"/>
        <v/>
      </c>
      <c r="C1341" s="47" t="str">
        <f t="shared" si="122"/>
        <v/>
      </c>
      <c r="D1341" s="52" t="str">
        <f t="shared" si="123"/>
        <v/>
      </c>
      <c r="E1341" s="53" t="str">
        <f t="shared" si="124"/>
        <v/>
      </c>
      <c r="F1341" s="53" t="str">
        <f t="shared" si="125"/>
        <v/>
      </c>
      <c r="G1341" s="50"/>
      <c r="H1341" s="53">
        <f t="shared" si="120"/>
        <v>0</v>
      </c>
    </row>
    <row r="1342" spans="2:8" ht="12.75" hidden="1" customHeight="1">
      <c r="B1342" s="46" t="str">
        <f t="shared" si="121"/>
        <v/>
      </c>
      <c r="C1342" s="47" t="str">
        <f t="shared" si="122"/>
        <v/>
      </c>
      <c r="D1342" s="52" t="str">
        <f t="shared" si="123"/>
        <v/>
      </c>
      <c r="E1342" s="53" t="str">
        <f t="shared" si="124"/>
        <v/>
      </c>
      <c r="F1342" s="53" t="str">
        <f t="shared" si="125"/>
        <v/>
      </c>
      <c r="G1342" s="50"/>
      <c r="H1342" s="53">
        <f t="shared" si="120"/>
        <v>0</v>
      </c>
    </row>
    <row r="1343" spans="2:8" ht="12.75" hidden="1" customHeight="1">
      <c r="B1343" s="46" t="str">
        <f t="shared" si="121"/>
        <v/>
      </c>
      <c r="C1343" s="47" t="str">
        <f t="shared" si="122"/>
        <v/>
      </c>
      <c r="D1343" s="52" t="str">
        <f t="shared" si="123"/>
        <v/>
      </c>
      <c r="E1343" s="53" t="str">
        <f t="shared" si="124"/>
        <v/>
      </c>
      <c r="F1343" s="53" t="str">
        <f t="shared" si="125"/>
        <v/>
      </c>
      <c r="G1343" s="50"/>
      <c r="H1343" s="53">
        <f t="shared" si="120"/>
        <v>0</v>
      </c>
    </row>
    <row r="1344" spans="2:8" ht="12.75" hidden="1" customHeight="1">
      <c r="B1344" s="46" t="str">
        <f t="shared" si="121"/>
        <v/>
      </c>
      <c r="C1344" s="47" t="str">
        <f t="shared" si="122"/>
        <v/>
      </c>
      <c r="D1344" s="52" t="str">
        <f t="shared" si="123"/>
        <v/>
      </c>
      <c r="E1344" s="53" t="str">
        <f t="shared" si="124"/>
        <v/>
      </c>
      <c r="F1344" s="53" t="str">
        <f t="shared" si="125"/>
        <v/>
      </c>
      <c r="G1344" s="50"/>
      <c r="H1344" s="53">
        <f t="shared" si="120"/>
        <v>0</v>
      </c>
    </row>
    <row r="1345" spans="2:8" ht="12.75" hidden="1" customHeight="1">
      <c r="B1345" s="46" t="str">
        <f t="shared" si="121"/>
        <v/>
      </c>
      <c r="C1345" s="47" t="str">
        <f t="shared" si="122"/>
        <v/>
      </c>
      <c r="D1345" s="52" t="str">
        <f t="shared" si="123"/>
        <v/>
      </c>
      <c r="E1345" s="53" t="str">
        <f t="shared" si="124"/>
        <v/>
      </c>
      <c r="F1345" s="53" t="str">
        <f t="shared" si="125"/>
        <v/>
      </c>
      <c r="G1345" s="50"/>
      <c r="H1345" s="53">
        <f t="shared" si="120"/>
        <v>0</v>
      </c>
    </row>
    <row r="1346" spans="2:8" ht="12.75" hidden="1" customHeight="1">
      <c r="B1346" s="46" t="str">
        <f t="shared" si="121"/>
        <v/>
      </c>
      <c r="C1346" s="47" t="str">
        <f t="shared" si="122"/>
        <v/>
      </c>
      <c r="D1346" s="52" t="str">
        <f t="shared" si="123"/>
        <v/>
      </c>
      <c r="E1346" s="53" t="str">
        <f t="shared" si="124"/>
        <v/>
      </c>
      <c r="F1346" s="53" t="str">
        <f t="shared" si="125"/>
        <v/>
      </c>
      <c r="G1346" s="50"/>
      <c r="H1346" s="53">
        <f t="shared" si="120"/>
        <v>0</v>
      </c>
    </row>
    <row r="1347" spans="2:8" ht="12.75" hidden="1" customHeight="1">
      <c r="B1347" s="46" t="str">
        <f t="shared" si="121"/>
        <v/>
      </c>
      <c r="C1347" s="47" t="str">
        <f t="shared" si="122"/>
        <v/>
      </c>
      <c r="D1347" s="52" t="str">
        <f t="shared" si="123"/>
        <v/>
      </c>
      <c r="E1347" s="53" t="str">
        <f t="shared" si="124"/>
        <v/>
      </c>
      <c r="F1347" s="53" t="str">
        <f t="shared" si="125"/>
        <v/>
      </c>
      <c r="G1347" s="50"/>
      <c r="H1347" s="53">
        <f t="shared" si="120"/>
        <v>0</v>
      </c>
    </row>
    <row r="1348" spans="2:8" ht="12.75" hidden="1" customHeight="1">
      <c r="B1348" s="46" t="str">
        <f t="shared" si="121"/>
        <v/>
      </c>
      <c r="C1348" s="47" t="str">
        <f t="shared" si="122"/>
        <v/>
      </c>
      <c r="D1348" s="52" t="str">
        <f t="shared" si="123"/>
        <v/>
      </c>
      <c r="E1348" s="53" t="str">
        <f t="shared" si="124"/>
        <v/>
      </c>
      <c r="F1348" s="53" t="str">
        <f t="shared" si="125"/>
        <v/>
      </c>
      <c r="G1348" s="50"/>
      <c r="H1348" s="53">
        <f t="shared" si="120"/>
        <v>0</v>
      </c>
    </row>
    <row r="1349" spans="2:8" ht="12.75" hidden="1" customHeight="1">
      <c r="B1349" s="46" t="str">
        <f t="shared" si="121"/>
        <v/>
      </c>
      <c r="C1349" s="47" t="str">
        <f t="shared" si="122"/>
        <v/>
      </c>
      <c r="D1349" s="52" t="str">
        <f t="shared" si="123"/>
        <v/>
      </c>
      <c r="E1349" s="53" t="str">
        <f t="shared" si="124"/>
        <v/>
      </c>
      <c r="F1349" s="53" t="str">
        <f t="shared" si="125"/>
        <v/>
      </c>
      <c r="G1349" s="50"/>
      <c r="H1349" s="53">
        <f t="shared" si="120"/>
        <v>0</v>
      </c>
    </row>
    <row r="1350" spans="2:8" ht="12.75" hidden="1" customHeight="1">
      <c r="B1350" s="46" t="str">
        <f t="shared" si="121"/>
        <v/>
      </c>
      <c r="C1350" s="47" t="str">
        <f t="shared" si="122"/>
        <v/>
      </c>
      <c r="D1350" s="52" t="str">
        <f t="shared" si="123"/>
        <v/>
      </c>
      <c r="E1350" s="53" t="str">
        <f t="shared" si="124"/>
        <v/>
      </c>
      <c r="F1350" s="53" t="str">
        <f t="shared" si="125"/>
        <v/>
      </c>
      <c r="G1350" s="50"/>
      <c r="H1350" s="53">
        <f t="shared" si="120"/>
        <v>0</v>
      </c>
    </row>
    <row r="1351" spans="2:8" ht="12.75" hidden="1" customHeight="1">
      <c r="B1351" s="46" t="str">
        <f t="shared" si="121"/>
        <v/>
      </c>
      <c r="C1351" s="47" t="str">
        <f t="shared" si="122"/>
        <v/>
      </c>
      <c r="D1351" s="52" t="str">
        <f t="shared" si="123"/>
        <v/>
      </c>
      <c r="E1351" s="53" t="str">
        <f t="shared" si="124"/>
        <v/>
      </c>
      <c r="F1351" s="53" t="str">
        <f t="shared" si="125"/>
        <v/>
      </c>
      <c r="G1351" s="50"/>
      <c r="H1351" s="53">
        <f t="shared" si="120"/>
        <v>0</v>
      </c>
    </row>
    <row r="1352" spans="2:8" ht="12.75" hidden="1" customHeight="1">
      <c r="B1352" s="46" t="str">
        <f t="shared" si="121"/>
        <v/>
      </c>
      <c r="C1352" s="47" t="str">
        <f t="shared" si="122"/>
        <v/>
      </c>
      <c r="D1352" s="52" t="str">
        <f t="shared" si="123"/>
        <v/>
      </c>
      <c r="E1352" s="53" t="str">
        <f t="shared" si="124"/>
        <v/>
      </c>
      <c r="F1352" s="53" t="str">
        <f t="shared" si="125"/>
        <v/>
      </c>
      <c r="G1352" s="50"/>
      <c r="H1352" s="53">
        <f t="shared" si="120"/>
        <v>0</v>
      </c>
    </row>
    <row r="1353" spans="2:8" ht="12.75" hidden="1" customHeight="1">
      <c r="B1353" s="46" t="str">
        <f t="shared" si="121"/>
        <v/>
      </c>
      <c r="C1353" s="47" t="str">
        <f t="shared" si="122"/>
        <v/>
      </c>
      <c r="D1353" s="52" t="str">
        <f t="shared" si="123"/>
        <v/>
      </c>
      <c r="E1353" s="53" t="str">
        <f t="shared" si="124"/>
        <v/>
      </c>
      <c r="F1353" s="53" t="str">
        <f t="shared" si="125"/>
        <v/>
      </c>
      <c r="G1353" s="50"/>
      <c r="H1353" s="53">
        <f t="shared" si="120"/>
        <v>0</v>
      </c>
    </row>
    <row r="1354" spans="2:8" ht="12.75" hidden="1" customHeight="1">
      <c r="B1354" s="46" t="str">
        <f t="shared" si="121"/>
        <v/>
      </c>
      <c r="C1354" s="47" t="str">
        <f t="shared" si="122"/>
        <v/>
      </c>
      <c r="D1354" s="52" t="str">
        <f t="shared" si="123"/>
        <v/>
      </c>
      <c r="E1354" s="53" t="str">
        <f t="shared" si="124"/>
        <v/>
      </c>
      <c r="F1354" s="53" t="str">
        <f t="shared" si="125"/>
        <v/>
      </c>
      <c r="G1354" s="50"/>
      <c r="H1354" s="53">
        <f t="shared" si="120"/>
        <v>0</v>
      </c>
    </row>
    <row r="1355" spans="2:8" ht="12.75" hidden="1" customHeight="1">
      <c r="B1355" s="46" t="str">
        <f t="shared" si="121"/>
        <v/>
      </c>
      <c r="C1355" s="47" t="str">
        <f t="shared" si="122"/>
        <v/>
      </c>
      <c r="D1355" s="52" t="str">
        <f t="shared" si="123"/>
        <v/>
      </c>
      <c r="E1355" s="53" t="str">
        <f t="shared" si="124"/>
        <v/>
      </c>
      <c r="F1355" s="53" t="str">
        <f t="shared" si="125"/>
        <v/>
      </c>
      <c r="G1355" s="50"/>
      <c r="H1355" s="53">
        <f t="shared" si="120"/>
        <v>0</v>
      </c>
    </row>
    <row r="1356" spans="2:8" ht="12.75" hidden="1" customHeight="1">
      <c r="B1356" s="46" t="str">
        <f t="shared" si="121"/>
        <v/>
      </c>
      <c r="C1356" s="47" t="str">
        <f t="shared" si="122"/>
        <v/>
      </c>
      <c r="D1356" s="52" t="str">
        <f t="shared" si="123"/>
        <v/>
      </c>
      <c r="E1356" s="53" t="str">
        <f t="shared" si="124"/>
        <v/>
      </c>
      <c r="F1356" s="53" t="str">
        <f t="shared" si="125"/>
        <v/>
      </c>
      <c r="G1356" s="50"/>
      <c r="H1356" s="53">
        <f t="shared" si="120"/>
        <v>0</v>
      </c>
    </row>
    <row r="1357" spans="2:8" ht="12.75" hidden="1" customHeight="1">
      <c r="B1357" s="46" t="str">
        <f t="shared" si="121"/>
        <v/>
      </c>
      <c r="C1357" s="47" t="str">
        <f t="shared" si="122"/>
        <v/>
      </c>
      <c r="D1357" s="52" t="str">
        <f t="shared" si="123"/>
        <v/>
      </c>
      <c r="E1357" s="53" t="str">
        <f t="shared" si="124"/>
        <v/>
      </c>
      <c r="F1357" s="53" t="str">
        <f t="shared" si="125"/>
        <v/>
      </c>
      <c r="G1357" s="50"/>
      <c r="H1357" s="53">
        <f t="shared" si="120"/>
        <v>0</v>
      </c>
    </row>
    <row r="1358" spans="2:8" ht="12.75" hidden="1" customHeight="1">
      <c r="B1358" s="46" t="str">
        <f t="shared" si="121"/>
        <v/>
      </c>
      <c r="C1358" s="47" t="str">
        <f t="shared" si="122"/>
        <v/>
      </c>
      <c r="D1358" s="52" t="str">
        <f t="shared" si="123"/>
        <v/>
      </c>
      <c r="E1358" s="53" t="str">
        <f t="shared" si="124"/>
        <v/>
      </c>
      <c r="F1358" s="53" t="str">
        <f t="shared" si="125"/>
        <v/>
      </c>
      <c r="G1358" s="50"/>
      <c r="H1358" s="53">
        <f t="shared" si="120"/>
        <v>0</v>
      </c>
    </row>
    <row r="1359" spans="2:8" ht="12.75" hidden="1" customHeight="1">
      <c r="B1359" s="46" t="str">
        <f t="shared" si="121"/>
        <v/>
      </c>
      <c r="C1359" s="47" t="str">
        <f t="shared" si="122"/>
        <v/>
      </c>
      <c r="D1359" s="52" t="str">
        <f t="shared" si="123"/>
        <v/>
      </c>
      <c r="E1359" s="53" t="str">
        <f t="shared" si="124"/>
        <v/>
      </c>
      <c r="F1359" s="53" t="str">
        <f t="shared" si="125"/>
        <v/>
      </c>
      <c r="G1359" s="50"/>
      <c r="H1359" s="53">
        <f t="shared" si="120"/>
        <v>0</v>
      </c>
    </row>
    <row r="1360" spans="2:8" ht="12.75" hidden="1" customHeight="1">
      <c r="B1360" s="46" t="str">
        <f t="shared" si="121"/>
        <v/>
      </c>
      <c r="C1360" s="47" t="str">
        <f t="shared" si="122"/>
        <v/>
      </c>
      <c r="D1360" s="52" t="str">
        <f t="shared" si="123"/>
        <v/>
      </c>
      <c r="E1360" s="53" t="str">
        <f t="shared" si="124"/>
        <v/>
      </c>
      <c r="F1360" s="53" t="str">
        <f t="shared" si="125"/>
        <v/>
      </c>
      <c r="G1360" s="50"/>
      <c r="H1360" s="53">
        <f t="shared" si="120"/>
        <v>0</v>
      </c>
    </row>
    <row r="1361" spans="2:8" ht="12.75" hidden="1" customHeight="1">
      <c r="B1361" s="46" t="str">
        <f t="shared" si="121"/>
        <v/>
      </c>
      <c r="C1361" s="47" t="str">
        <f t="shared" si="122"/>
        <v/>
      </c>
      <c r="D1361" s="52" t="str">
        <f t="shared" si="123"/>
        <v/>
      </c>
      <c r="E1361" s="53" t="str">
        <f t="shared" si="124"/>
        <v/>
      </c>
      <c r="F1361" s="53" t="str">
        <f t="shared" si="125"/>
        <v/>
      </c>
      <c r="G1361" s="50"/>
      <c r="H1361" s="53">
        <f t="shared" si="120"/>
        <v>0</v>
      </c>
    </row>
    <row r="1362" spans="2:8" ht="12.75" hidden="1" customHeight="1">
      <c r="B1362" s="46" t="str">
        <f t="shared" si="121"/>
        <v/>
      </c>
      <c r="C1362" s="47" t="str">
        <f t="shared" si="122"/>
        <v/>
      </c>
      <c r="D1362" s="52" t="str">
        <f t="shared" si="123"/>
        <v/>
      </c>
      <c r="E1362" s="53" t="str">
        <f t="shared" si="124"/>
        <v/>
      </c>
      <c r="F1362" s="53" t="str">
        <f t="shared" si="125"/>
        <v/>
      </c>
      <c r="G1362" s="50"/>
      <c r="H1362" s="53">
        <f t="shared" si="120"/>
        <v>0</v>
      </c>
    </row>
    <row r="1363" spans="2:8" ht="12.75" hidden="1" customHeight="1">
      <c r="B1363" s="46" t="str">
        <f t="shared" si="121"/>
        <v/>
      </c>
      <c r="C1363" s="47" t="str">
        <f t="shared" si="122"/>
        <v/>
      </c>
      <c r="D1363" s="52" t="str">
        <f t="shared" si="123"/>
        <v/>
      </c>
      <c r="E1363" s="53" t="str">
        <f t="shared" si="124"/>
        <v/>
      </c>
      <c r="F1363" s="53" t="str">
        <f t="shared" si="125"/>
        <v/>
      </c>
      <c r="G1363" s="50"/>
      <c r="H1363" s="53">
        <f t="shared" si="120"/>
        <v>0</v>
      </c>
    </row>
    <row r="1364" spans="2:8" ht="12.75" hidden="1" customHeight="1">
      <c r="B1364" s="46" t="str">
        <f t="shared" si="121"/>
        <v/>
      </c>
      <c r="C1364" s="47" t="str">
        <f t="shared" si="122"/>
        <v/>
      </c>
      <c r="D1364" s="52" t="str">
        <f t="shared" si="123"/>
        <v/>
      </c>
      <c r="E1364" s="53" t="str">
        <f t="shared" si="124"/>
        <v/>
      </c>
      <c r="F1364" s="53" t="str">
        <f t="shared" si="125"/>
        <v/>
      </c>
      <c r="G1364" s="50"/>
      <c r="H1364" s="53">
        <f t="shared" si="120"/>
        <v>0</v>
      </c>
    </row>
    <row r="1365" spans="2:8" ht="12.75" hidden="1" customHeight="1">
      <c r="B1365" s="46" t="str">
        <f t="shared" si="121"/>
        <v/>
      </c>
      <c r="C1365" s="47" t="str">
        <f t="shared" si="122"/>
        <v/>
      </c>
      <c r="D1365" s="52" t="str">
        <f t="shared" si="123"/>
        <v/>
      </c>
      <c r="E1365" s="53" t="str">
        <f t="shared" si="124"/>
        <v/>
      </c>
      <c r="F1365" s="53" t="str">
        <f t="shared" si="125"/>
        <v/>
      </c>
      <c r="G1365" s="50"/>
      <c r="H1365" s="53">
        <f t="shared" si="120"/>
        <v>0</v>
      </c>
    </row>
    <row r="1366" spans="2:8" ht="12.75" hidden="1" customHeight="1">
      <c r="B1366" s="46" t="str">
        <f t="shared" si="121"/>
        <v/>
      </c>
      <c r="C1366" s="47" t="str">
        <f t="shared" si="122"/>
        <v/>
      </c>
      <c r="D1366" s="52" t="str">
        <f t="shared" si="123"/>
        <v/>
      </c>
      <c r="E1366" s="53" t="str">
        <f t="shared" si="124"/>
        <v/>
      </c>
      <c r="F1366" s="53" t="str">
        <f t="shared" si="125"/>
        <v/>
      </c>
      <c r="G1366" s="50"/>
      <c r="H1366" s="53">
        <f t="shared" si="120"/>
        <v>0</v>
      </c>
    </row>
    <row r="1367" spans="2:8" ht="12.75" hidden="1" customHeight="1">
      <c r="B1367" s="46" t="str">
        <f t="shared" si="121"/>
        <v/>
      </c>
      <c r="C1367" s="47" t="str">
        <f t="shared" si="122"/>
        <v/>
      </c>
      <c r="D1367" s="52" t="str">
        <f t="shared" si="123"/>
        <v/>
      </c>
      <c r="E1367" s="53" t="str">
        <f t="shared" si="124"/>
        <v/>
      </c>
      <c r="F1367" s="53" t="str">
        <f t="shared" si="125"/>
        <v/>
      </c>
      <c r="G1367" s="50"/>
      <c r="H1367" s="53">
        <f t="shared" si="120"/>
        <v>0</v>
      </c>
    </row>
    <row r="1368" spans="2:8" ht="12.75" hidden="1" customHeight="1">
      <c r="B1368" s="46" t="str">
        <f t="shared" si="121"/>
        <v/>
      </c>
      <c r="C1368" s="47" t="str">
        <f t="shared" si="122"/>
        <v/>
      </c>
      <c r="D1368" s="52" t="str">
        <f t="shared" si="123"/>
        <v/>
      </c>
      <c r="E1368" s="53" t="str">
        <f t="shared" si="124"/>
        <v/>
      </c>
      <c r="F1368" s="53" t="str">
        <f t="shared" si="125"/>
        <v/>
      </c>
      <c r="G1368" s="50"/>
      <c r="H1368" s="53">
        <f t="shared" si="120"/>
        <v>0</v>
      </c>
    </row>
    <row r="1369" spans="2:8" ht="12.75" hidden="1" customHeight="1">
      <c r="B1369" s="46" t="str">
        <f t="shared" si="121"/>
        <v/>
      </c>
      <c r="C1369" s="47" t="str">
        <f t="shared" si="122"/>
        <v/>
      </c>
      <c r="D1369" s="52" t="str">
        <f t="shared" si="123"/>
        <v/>
      </c>
      <c r="E1369" s="53" t="str">
        <f t="shared" si="124"/>
        <v/>
      </c>
      <c r="F1369" s="53" t="str">
        <f t="shared" si="125"/>
        <v/>
      </c>
      <c r="G1369" s="50"/>
      <c r="H1369" s="53">
        <f t="shared" ref="H1369:H1432" si="126">IF(B1369="",0,ROUND(H1368-E1369-G1369,2))</f>
        <v>0</v>
      </c>
    </row>
    <row r="1370" spans="2:8" ht="12.75" hidden="1" customHeight="1">
      <c r="B1370" s="46" t="str">
        <f t="shared" ref="B1370:B1433" si="127">IF(B1369&lt;$D$16,IF(H1369&gt;0,B1369+1,""),"")</f>
        <v/>
      </c>
      <c r="C1370" s="47" t="str">
        <f t="shared" ref="C1370:C1433" si="128">IF(B1370="","",IF(B1370&lt;=$D$16,IF(payments_per_year=26,DATE(YEAR(start_date),MONTH(start_date),DAY(start_date)+14*B1370),IF(payments_per_year=52,DATE(YEAR(start_date),MONTH(start_date),DAY(start_date)+7*B1370),DATE(YEAR(start_date),MONTH(start_date)+B1370*12/$D$11,DAY(start_date)))),""))</f>
        <v/>
      </c>
      <c r="D1370" s="52" t="str">
        <f t="shared" ref="D1370:D1433" si="129">IF(C1370="","",IF($D$15+F1370&gt;H1369,ROUND(H1369+F1370,2),$D$15))</f>
        <v/>
      </c>
      <c r="E1370" s="53" t="str">
        <f t="shared" ref="E1370:E1433" si="130">IF(C1370="","",D1370-F1370)</f>
        <v/>
      </c>
      <c r="F1370" s="53" t="str">
        <f t="shared" ref="F1370:F1433" si="131">IF(C1370="","",ROUND(H1369*$D$9/payments_per_year,2))</f>
        <v/>
      </c>
      <c r="G1370" s="50"/>
      <c r="H1370" s="53">
        <f t="shared" si="126"/>
        <v>0</v>
      </c>
    </row>
    <row r="1371" spans="2:8" ht="12.75" hidden="1" customHeight="1">
      <c r="B1371" s="46" t="str">
        <f t="shared" si="127"/>
        <v/>
      </c>
      <c r="C1371" s="47" t="str">
        <f t="shared" si="128"/>
        <v/>
      </c>
      <c r="D1371" s="52" t="str">
        <f t="shared" si="129"/>
        <v/>
      </c>
      <c r="E1371" s="53" t="str">
        <f t="shared" si="130"/>
        <v/>
      </c>
      <c r="F1371" s="53" t="str">
        <f t="shared" si="131"/>
        <v/>
      </c>
      <c r="G1371" s="50"/>
      <c r="H1371" s="53">
        <f t="shared" si="126"/>
        <v>0</v>
      </c>
    </row>
    <row r="1372" spans="2:8" ht="12.75" hidden="1" customHeight="1">
      <c r="B1372" s="46" t="str">
        <f t="shared" si="127"/>
        <v/>
      </c>
      <c r="C1372" s="47" t="str">
        <f t="shared" si="128"/>
        <v/>
      </c>
      <c r="D1372" s="52" t="str">
        <f t="shared" si="129"/>
        <v/>
      </c>
      <c r="E1372" s="53" t="str">
        <f t="shared" si="130"/>
        <v/>
      </c>
      <c r="F1372" s="53" t="str">
        <f t="shared" si="131"/>
        <v/>
      </c>
      <c r="G1372" s="50"/>
      <c r="H1372" s="53">
        <f t="shared" si="126"/>
        <v>0</v>
      </c>
    </row>
    <row r="1373" spans="2:8" ht="12.75" hidden="1" customHeight="1">
      <c r="B1373" s="46" t="str">
        <f t="shared" si="127"/>
        <v/>
      </c>
      <c r="C1373" s="47" t="str">
        <f t="shared" si="128"/>
        <v/>
      </c>
      <c r="D1373" s="52" t="str">
        <f t="shared" si="129"/>
        <v/>
      </c>
      <c r="E1373" s="53" t="str">
        <f t="shared" si="130"/>
        <v/>
      </c>
      <c r="F1373" s="53" t="str">
        <f t="shared" si="131"/>
        <v/>
      </c>
      <c r="G1373" s="50"/>
      <c r="H1373" s="53">
        <f t="shared" si="126"/>
        <v>0</v>
      </c>
    </row>
    <row r="1374" spans="2:8" ht="12.75" hidden="1" customHeight="1">
      <c r="B1374" s="46" t="str">
        <f t="shared" si="127"/>
        <v/>
      </c>
      <c r="C1374" s="47" t="str">
        <f t="shared" si="128"/>
        <v/>
      </c>
      <c r="D1374" s="52" t="str">
        <f t="shared" si="129"/>
        <v/>
      </c>
      <c r="E1374" s="53" t="str">
        <f t="shared" si="130"/>
        <v/>
      </c>
      <c r="F1374" s="53" t="str">
        <f t="shared" si="131"/>
        <v/>
      </c>
      <c r="G1374" s="50"/>
      <c r="H1374" s="53">
        <f t="shared" si="126"/>
        <v>0</v>
      </c>
    </row>
    <row r="1375" spans="2:8" ht="12.75" hidden="1" customHeight="1">
      <c r="B1375" s="46" t="str">
        <f t="shared" si="127"/>
        <v/>
      </c>
      <c r="C1375" s="47" t="str">
        <f t="shared" si="128"/>
        <v/>
      </c>
      <c r="D1375" s="52" t="str">
        <f t="shared" si="129"/>
        <v/>
      </c>
      <c r="E1375" s="53" t="str">
        <f t="shared" si="130"/>
        <v/>
      </c>
      <c r="F1375" s="53" t="str">
        <f t="shared" si="131"/>
        <v/>
      </c>
      <c r="G1375" s="50"/>
      <c r="H1375" s="53">
        <f t="shared" si="126"/>
        <v>0</v>
      </c>
    </row>
    <row r="1376" spans="2:8" ht="12.75" hidden="1" customHeight="1">
      <c r="B1376" s="46" t="str">
        <f t="shared" si="127"/>
        <v/>
      </c>
      <c r="C1376" s="47" t="str">
        <f t="shared" si="128"/>
        <v/>
      </c>
      <c r="D1376" s="52" t="str">
        <f t="shared" si="129"/>
        <v/>
      </c>
      <c r="E1376" s="53" t="str">
        <f t="shared" si="130"/>
        <v/>
      </c>
      <c r="F1376" s="53" t="str">
        <f t="shared" si="131"/>
        <v/>
      </c>
      <c r="G1376" s="50"/>
      <c r="H1376" s="53">
        <f t="shared" si="126"/>
        <v>0</v>
      </c>
    </row>
    <row r="1377" spans="2:8" ht="12.75" hidden="1" customHeight="1">
      <c r="B1377" s="46" t="str">
        <f t="shared" si="127"/>
        <v/>
      </c>
      <c r="C1377" s="47" t="str">
        <f t="shared" si="128"/>
        <v/>
      </c>
      <c r="D1377" s="52" t="str">
        <f t="shared" si="129"/>
        <v/>
      </c>
      <c r="E1377" s="53" t="str">
        <f t="shared" si="130"/>
        <v/>
      </c>
      <c r="F1377" s="53" t="str">
        <f t="shared" si="131"/>
        <v/>
      </c>
      <c r="G1377" s="50"/>
      <c r="H1377" s="53">
        <f t="shared" si="126"/>
        <v>0</v>
      </c>
    </row>
    <row r="1378" spans="2:8" ht="12.75" hidden="1" customHeight="1">
      <c r="B1378" s="46" t="str">
        <f t="shared" si="127"/>
        <v/>
      </c>
      <c r="C1378" s="47" t="str">
        <f t="shared" si="128"/>
        <v/>
      </c>
      <c r="D1378" s="52" t="str">
        <f t="shared" si="129"/>
        <v/>
      </c>
      <c r="E1378" s="53" t="str">
        <f t="shared" si="130"/>
        <v/>
      </c>
      <c r="F1378" s="53" t="str">
        <f t="shared" si="131"/>
        <v/>
      </c>
      <c r="G1378" s="50"/>
      <c r="H1378" s="53">
        <f t="shared" si="126"/>
        <v>0</v>
      </c>
    </row>
    <row r="1379" spans="2:8" ht="12.75" hidden="1" customHeight="1">
      <c r="B1379" s="46" t="str">
        <f t="shared" si="127"/>
        <v/>
      </c>
      <c r="C1379" s="47" t="str">
        <f t="shared" si="128"/>
        <v/>
      </c>
      <c r="D1379" s="52" t="str">
        <f t="shared" si="129"/>
        <v/>
      </c>
      <c r="E1379" s="53" t="str">
        <f t="shared" si="130"/>
        <v/>
      </c>
      <c r="F1379" s="53" t="str">
        <f t="shared" si="131"/>
        <v/>
      </c>
      <c r="G1379" s="50"/>
      <c r="H1379" s="53">
        <f t="shared" si="126"/>
        <v>0</v>
      </c>
    </row>
    <row r="1380" spans="2:8" ht="12.75" hidden="1" customHeight="1">
      <c r="B1380" s="46" t="str">
        <f t="shared" si="127"/>
        <v/>
      </c>
      <c r="C1380" s="47" t="str">
        <f t="shared" si="128"/>
        <v/>
      </c>
      <c r="D1380" s="52" t="str">
        <f t="shared" si="129"/>
        <v/>
      </c>
      <c r="E1380" s="53" t="str">
        <f t="shared" si="130"/>
        <v/>
      </c>
      <c r="F1380" s="53" t="str">
        <f t="shared" si="131"/>
        <v/>
      </c>
      <c r="G1380" s="50"/>
      <c r="H1380" s="53">
        <f t="shared" si="126"/>
        <v>0</v>
      </c>
    </row>
    <row r="1381" spans="2:8" ht="12.75" hidden="1" customHeight="1">
      <c r="B1381" s="46" t="str">
        <f t="shared" si="127"/>
        <v/>
      </c>
      <c r="C1381" s="47" t="str">
        <f t="shared" si="128"/>
        <v/>
      </c>
      <c r="D1381" s="52" t="str">
        <f t="shared" si="129"/>
        <v/>
      </c>
      <c r="E1381" s="53" t="str">
        <f t="shared" si="130"/>
        <v/>
      </c>
      <c r="F1381" s="53" t="str">
        <f t="shared" si="131"/>
        <v/>
      </c>
      <c r="G1381" s="50"/>
      <c r="H1381" s="53">
        <f t="shared" si="126"/>
        <v>0</v>
      </c>
    </row>
    <row r="1382" spans="2:8" ht="12.75" hidden="1" customHeight="1">
      <c r="B1382" s="46" t="str">
        <f t="shared" si="127"/>
        <v/>
      </c>
      <c r="C1382" s="47" t="str">
        <f t="shared" si="128"/>
        <v/>
      </c>
      <c r="D1382" s="52" t="str">
        <f t="shared" si="129"/>
        <v/>
      </c>
      <c r="E1382" s="53" t="str">
        <f t="shared" si="130"/>
        <v/>
      </c>
      <c r="F1382" s="53" t="str">
        <f t="shared" si="131"/>
        <v/>
      </c>
      <c r="G1382" s="50"/>
      <c r="H1382" s="53">
        <f t="shared" si="126"/>
        <v>0</v>
      </c>
    </row>
    <row r="1383" spans="2:8" ht="12.75" hidden="1" customHeight="1">
      <c r="B1383" s="46" t="str">
        <f t="shared" si="127"/>
        <v/>
      </c>
      <c r="C1383" s="47" t="str">
        <f t="shared" si="128"/>
        <v/>
      </c>
      <c r="D1383" s="52" t="str">
        <f t="shared" si="129"/>
        <v/>
      </c>
      <c r="E1383" s="53" t="str">
        <f t="shared" si="130"/>
        <v/>
      </c>
      <c r="F1383" s="53" t="str">
        <f t="shared" si="131"/>
        <v/>
      </c>
      <c r="G1383" s="50"/>
      <c r="H1383" s="53">
        <f t="shared" si="126"/>
        <v>0</v>
      </c>
    </row>
    <row r="1384" spans="2:8" ht="12.75" hidden="1" customHeight="1">
      <c r="B1384" s="46" t="str">
        <f t="shared" si="127"/>
        <v/>
      </c>
      <c r="C1384" s="47" t="str">
        <f t="shared" si="128"/>
        <v/>
      </c>
      <c r="D1384" s="52" t="str">
        <f t="shared" si="129"/>
        <v/>
      </c>
      <c r="E1384" s="53" t="str">
        <f t="shared" si="130"/>
        <v/>
      </c>
      <c r="F1384" s="53" t="str">
        <f t="shared" si="131"/>
        <v/>
      </c>
      <c r="G1384" s="50"/>
      <c r="H1384" s="53">
        <f t="shared" si="126"/>
        <v>0</v>
      </c>
    </row>
    <row r="1385" spans="2:8" ht="12.75" hidden="1" customHeight="1">
      <c r="B1385" s="46" t="str">
        <f t="shared" si="127"/>
        <v/>
      </c>
      <c r="C1385" s="47" t="str">
        <f t="shared" si="128"/>
        <v/>
      </c>
      <c r="D1385" s="52" t="str">
        <f t="shared" si="129"/>
        <v/>
      </c>
      <c r="E1385" s="53" t="str">
        <f t="shared" si="130"/>
        <v/>
      </c>
      <c r="F1385" s="53" t="str">
        <f t="shared" si="131"/>
        <v/>
      </c>
      <c r="G1385" s="50"/>
      <c r="H1385" s="53">
        <f t="shared" si="126"/>
        <v>0</v>
      </c>
    </row>
    <row r="1386" spans="2:8" ht="12.75" hidden="1" customHeight="1">
      <c r="B1386" s="46" t="str">
        <f t="shared" si="127"/>
        <v/>
      </c>
      <c r="C1386" s="47" t="str">
        <f t="shared" si="128"/>
        <v/>
      </c>
      <c r="D1386" s="52" t="str">
        <f t="shared" si="129"/>
        <v/>
      </c>
      <c r="E1386" s="53" t="str">
        <f t="shared" si="130"/>
        <v/>
      </c>
      <c r="F1386" s="53" t="str">
        <f t="shared" si="131"/>
        <v/>
      </c>
      <c r="G1386" s="50"/>
      <c r="H1386" s="53">
        <f t="shared" si="126"/>
        <v>0</v>
      </c>
    </row>
    <row r="1387" spans="2:8" ht="12.75" hidden="1" customHeight="1">
      <c r="B1387" s="46" t="str">
        <f t="shared" si="127"/>
        <v/>
      </c>
      <c r="C1387" s="47" t="str">
        <f t="shared" si="128"/>
        <v/>
      </c>
      <c r="D1387" s="52" t="str">
        <f t="shared" si="129"/>
        <v/>
      </c>
      <c r="E1387" s="53" t="str">
        <f t="shared" si="130"/>
        <v/>
      </c>
      <c r="F1387" s="53" t="str">
        <f t="shared" si="131"/>
        <v/>
      </c>
      <c r="G1387" s="50"/>
      <c r="H1387" s="53">
        <f t="shared" si="126"/>
        <v>0</v>
      </c>
    </row>
    <row r="1388" spans="2:8" ht="12.75" hidden="1" customHeight="1">
      <c r="B1388" s="46" t="str">
        <f t="shared" si="127"/>
        <v/>
      </c>
      <c r="C1388" s="47" t="str">
        <f t="shared" si="128"/>
        <v/>
      </c>
      <c r="D1388" s="52" t="str">
        <f t="shared" si="129"/>
        <v/>
      </c>
      <c r="E1388" s="53" t="str">
        <f t="shared" si="130"/>
        <v/>
      </c>
      <c r="F1388" s="53" t="str">
        <f t="shared" si="131"/>
        <v/>
      </c>
      <c r="G1388" s="50"/>
      <c r="H1388" s="53">
        <f t="shared" si="126"/>
        <v>0</v>
      </c>
    </row>
    <row r="1389" spans="2:8" ht="12.75" hidden="1" customHeight="1">
      <c r="B1389" s="46" t="str">
        <f t="shared" si="127"/>
        <v/>
      </c>
      <c r="C1389" s="47" t="str">
        <f t="shared" si="128"/>
        <v/>
      </c>
      <c r="D1389" s="52" t="str">
        <f t="shared" si="129"/>
        <v/>
      </c>
      <c r="E1389" s="53" t="str">
        <f t="shared" si="130"/>
        <v/>
      </c>
      <c r="F1389" s="53" t="str">
        <f t="shared" si="131"/>
        <v/>
      </c>
      <c r="G1389" s="50"/>
      <c r="H1389" s="53">
        <f t="shared" si="126"/>
        <v>0</v>
      </c>
    </row>
    <row r="1390" spans="2:8" ht="12.75" hidden="1" customHeight="1">
      <c r="B1390" s="46" t="str">
        <f t="shared" si="127"/>
        <v/>
      </c>
      <c r="C1390" s="47" t="str">
        <f t="shared" si="128"/>
        <v/>
      </c>
      <c r="D1390" s="52" t="str">
        <f t="shared" si="129"/>
        <v/>
      </c>
      <c r="E1390" s="53" t="str">
        <f t="shared" si="130"/>
        <v/>
      </c>
      <c r="F1390" s="53" t="str">
        <f t="shared" si="131"/>
        <v/>
      </c>
      <c r="G1390" s="50"/>
      <c r="H1390" s="53">
        <f t="shared" si="126"/>
        <v>0</v>
      </c>
    </row>
    <row r="1391" spans="2:8" ht="12.75" hidden="1" customHeight="1">
      <c r="B1391" s="46" t="str">
        <f t="shared" si="127"/>
        <v/>
      </c>
      <c r="C1391" s="47" t="str">
        <f t="shared" si="128"/>
        <v/>
      </c>
      <c r="D1391" s="52" t="str">
        <f t="shared" si="129"/>
        <v/>
      </c>
      <c r="E1391" s="53" t="str">
        <f t="shared" si="130"/>
        <v/>
      </c>
      <c r="F1391" s="53" t="str">
        <f t="shared" si="131"/>
        <v/>
      </c>
      <c r="G1391" s="50"/>
      <c r="H1391" s="53">
        <f t="shared" si="126"/>
        <v>0</v>
      </c>
    </row>
    <row r="1392" spans="2:8" ht="12.75" hidden="1" customHeight="1">
      <c r="B1392" s="46" t="str">
        <f t="shared" si="127"/>
        <v/>
      </c>
      <c r="C1392" s="47" t="str">
        <f t="shared" si="128"/>
        <v/>
      </c>
      <c r="D1392" s="52" t="str">
        <f t="shared" si="129"/>
        <v/>
      </c>
      <c r="E1392" s="53" t="str">
        <f t="shared" si="130"/>
        <v/>
      </c>
      <c r="F1392" s="53" t="str">
        <f t="shared" si="131"/>
        <v/>
      </c>
      <c r="G1392" s="50"/>
      <c r="H1392" s="53">
        <f t="shared" si="126"/>
        <v>0</v>
      </c>
    </row>
    <row r="1393" spans="2:8" ht="12.75" hidden="1" customHeight="1">
      <c r="B1393" s="46" t="str">
        <f t="shared" si="127"/>
        <v/>
      </c>
      <c r="C1393" s="47" t="str">
        <f t="shared" si="128"/>
        <v/>
      </c>
      <c r="D1393" s="52" t="str">
        <f t="shared" si="129"/>
        <v/>
      </c>
      <c r="E1393" s="53" t="str">
        <f t="shared" si="130"/>
        <v/>
      </c>
      <c r="F1393" s="53" t="str">
        <f t="shared" si="131"/>
        <v/>
      </c>
      <c r="G1393" s="50"/>
      <c r="H1393" s="53">
        <f t="shared" si="126"/>
        <v>0</v>
      </c>
    </row>
    <row r="1394" spans="2:8" ht="12.75" hidden="1" customHeight="1">
      <c r="B1394" s="46" t="str">
        <f t="shared" si="127"/>
        <v/>
      </c>
      <c r="C1394" s="47" t="str">
        <f t="shared" si="128"/>
        <v/>
      </c>
      <c r="D1394" s="52" t="str">
        <f t="shared" si="129"/>
        <v/>
      </c>
      <c r="E1394" s="53" t="str">
        <f t="shared" si="130"/>
        <v/>
      </c>
      <c r="F1394" s="53" t="str">
        <f t="shared" si="131"/>
        <v/>
      </c>
      <c r="G1394" s="50"/>
      <c r="H1394" s="53">
        <f t="shared" si="126"/>
        <v>0</v>
      </c>
    </row>
    <row r="1395" spans="2:8" ht="12.75" hidden="1" customHeight="1">
      <c r="B1395" s="46" t="str">
        <f t="shared" si="127"/>
        <v/>
      </c>
      <c r="C1395" s="47" t="str">
        <f t="shared" si="128"/>
        <v/>
      </c>
      <c r="D1395" s="52" t="str">
        <f t="shared" si="129"/>
        <v/>
      </c>
      <c r="E1395" s="53" t="str">
        <f t="shared" si="130"/>
        <v/>
      </c>
      <c r="F1395" s="53" t="str">
        <f t="shared" si="131"/>
        <v/>
      </c>
      <c r="G1395" s="50"/>
      <c r="H1395" s="53">
        <f t="shared" si="126"/>
        <v>0</v>
      </c>
    </row>
    <row r="1396" spans="2:8" ht="12.75" hidden="1" customHeight="1">
      <c r="B1396" s="46" t="str">
        <f t="shared" si="127"/>
        <v/>
      </c>
      <c r="C1396" s="47" t="str">
        <f t="shared" si="128"/>
        <v/>
      </c>
      <c r="D1396" s="52" t="str">
        <f t="shared" si="129"/>
        <v/>
      </c>
      <c r="E1396" s="53" t="str">
        <f t="shared" si="130"/>
        <v/>
      </c>
      <c r="F1396" s="53" t="str">
        <f t="shared" si="131"/>
        <v/>
      </c>
      <c r="G1396" s="50"/>
      <c r="H1396" s="53">
        <f t="shared" si="126"/>
        <v>0</v>
      </c>
    </row>
    <row r="1397" spans="2:8" ht="12.75" hidden="1" customHeight="1">
      <c r="B1397" s="46" t="str">
        <f t="shared" si="127"/>
        <v/>
      </c>
      <c r="C1397" s="47" t="str">
        <f t="shared" si="128"/>
        <v/>
      </c>
      <c r="D1397" s="52" t="str">
        <f t="shared" si="129"/>
        <v/>
      </c>
      <c r="E1397" s="53" t="str">
        <f t="shared" si="130"/>
        <v/>
      </c>
      <c r="F1397" s="53" t="str">
        <f t="shared" si="131"/>
        <v/>
      </c>
      <c r="G1397" s="50"/>
      <c r="H1397" s="53">
        <f t="shared" si="126"/>
        <v>0</v>
      </c>
    </row>
    <row r="1398" spans="2:8" ht="12.75" hidden="1" customHeight="1">
      <c r="B1398" s="46" t="str">
        <f t="shared" si="127"/>
        <v/>
      </c>
      <c r="C1398" s="47" t="str">
        <f t="shared" si="128"/>
        <v/>
      </c>
      <c r="D1398" s="52" t="str">
        <f t="shared" si="129"/>
        <v/>
      </c>
      <c r="E1398" s="53" t="str">
        <f t="shared" si="130"/>
        <v/>
      </c>
      <c r="F1398" s="53" t="str">
        <f t="shared" si="131"/>
        <v/>
      </c>
      <c r="G1398" s="50"/>
      <c r="H1398" s="53">
        <f t="shared" si="126"/>
        <v>0</v>
      </c>
    </row>
    <row r="1399" spans="2:8" ht="12.75" hidden="1" customHeight="1">
      <c r="B1399" s="46" t="str">
        <f t="shared" si="127"/>
        <v/>
      </c>
      <c r="C1399" s="47" t="str">
        <f t="shared" si="128"/>
        <v/>
      </c>
      <c r="D1399" s="52" t="str">
        <f t="shared" si="129"/>
        <v/>
      </c>
      <c r="E1399" s="53" t="str">
        <f t="shared" si="130"/>
        <v/>
      </c>
      <c r="F1399" s="53" t="str">
        <f t="shared" si="131"/>
        <v/>
      </c>
      <c r="G1399" s="50"/>
      <c r="H1399" s="53">
        <f t="shared" si="126"/>
        <v>0</v>
      </c>
    </row>
    <row r="1400" spans="2:8" ht="12.75" hidden="1" customHeight="1">
      <c r="B1400" s="46" t="str">
        <f t="shared" si="127"/>
        <v/>
      </c>
      <c r="C1400" s="47" t="str">
        <f t="shared" si="128"/>
        <v/>
      </c>
      <c r="D1400" s="52" t="str">
        <f t="shared" si="129"/>
        <v/>
      </c>
      <c r="E1400" s="53" t="str">
        <f t="shared" si="130"/>
        <v/>
      </c>
      <c r="F1400" s="53" t="str">
        <f t="shared" si="131"/>
        <v/>
      </c>
      <c r="G1400" s="50"/>
      <c r="H1400" s="53">
        <f t="shared" si="126"/>
        <v>0</v>
      </c>
    </row>
    <row r="1401" spans="2:8" ht="12.75" hidden="1" customHeight="1">
      <c r="B1401" s="46" t="str">
        <f t="shared" si="127"/>
        <v/>
      </c>
      <c r="C1401" s="47" t="str">
        <f t="shared" si="128"/>
        <v/>
      </c>
      <c r="D1401" s="52" t="str">
        <f t="shared" si="129"/>
        <v/>
      </c>
      <c r="E1401" s="53" t="str">
        <f t="shared" si="130"/>
        <v/>
      </c>
      <c r="F1401" s="53" t="str">
        <f t="shared" si="131"/>
        <v/>
      </c>
      <c r="G1401" s="50"/>
      <c r="H1401" s="53">
        <f t="shared" si="126"/>
        <v>0</v>
      </c>
    </row>
    <row r="1402" spans="2:8" ht="12.75" hidden="1" customHeight="1">
      <c r="B1402" s="46" t="str">
        <f t="shared" si="127"/>
        <v/>
      </c>
      <c r="C1402" s="47" t="str">
        <f t="shared" si="128"/>
        <v/>
      </c>
      <c r="D1402" s="52" t="str">
        <f t="shared" si="129"/>
        <v/>
      </c>
      <c r="E1402" s="53" t="str">
        <f t="shared" si="130"/>
        <v/>
      </c>
      <c r="F1402" s="53" t="str">
        <f t="shared" si="131"/>
        <v/>
      </c>
      <c r="G1402" s="50"/>
      <c r="H1402" s="53">
        <f t="shared" si="126"/>
        <v>0</v>
      </c>
    </row>
    <row r="1403" spans="2:8" ht="12.75" hidden="1" customHeight="1">
      <c r="B1403" s="46" t="str">
        <f t="shared" si="127"/>
        <v/>
      </c>
      <c r="C1403" s="47" t="str">
        <f t="shared" si="128"/>
        <v/>
      </c>
      <c r="D1403" s="52" t="str">
        <f t="shared" si="129"/>
        <v/>
      </c>
      <c r="E1403" s="53" t="str">
        <f t="shared" si="130"/>
        <v/>
      </c>
      <c r="F1403" s="53" t="str">
        <f t="shared" si="131"/>
        <v/>
      </c>
      <c r="G1403" s="50"/>
      <c r="H1403" s="53">
        <f t="shared" si="126"/>
        <v>0</v>
      </c>
    </row>
    <row r="1404" spans="2:8" ht="12.75" hidden="1" customHeight="1">
      <c r="B1404" s="46" t="str">
        <f t="shared" si="127"/>
        <v/>
      </c>
      <c r="C1404" s="47" t="str">
        <f t="shared" si="128"/>
        <v/>
      </c>
      <c r="D1404" s="52" t="str">
        <f t="shared" si="129"/>
        <v/>
      </c>
      <c r="E1404" s="53" t="str">
        <f t="shared" si="130"/>
        <v/>
      </c>
      <c r="F1404" s="53" t="str">
        <f t="shared" si="131"/>
        <v/>
      </c>
      <c r="G1404" s="50"/>
      <c r="H1404" s="53">
        <f t="shared" si="126"/>
        <v>0</v>
      </c>
    </row>
    <row r="1405" spans="2:8" ht="12.75" hidden="1" customHeight="1">
      <c r="B1405" s="46" t="str">
        <f t="shared" si="127"/>
        <v/>
      </c>
      <c r="C1405" s="47" t="str">
        <f t="shared" si="128"/>
        <v/>
      </c>
      <c r="D1405" s="52" t="str">
        <f t="shared" si="129"/>
        <v/>
      </c>
      <c r="E1405" s="53" t="str">
        <f t="shared" si="130"/>
        <v/>
      </c>
      <c r="F1405" s="53" t="str">
        <f t="shared" si="131"/>
        <v/>
      </c>
      <c r="G1405" s="50"/>
      <c r="H1405" s="53">
        <f t="shared" si="126"/>
        <v>0</v>
      </c>
    </row>
    <row r="1406" spans="2:8" ht="12.75" hidden="1" customHeight="1">
      <c r="B1406" s="46" t="str">
        <f t="shared" si="127"/>
        <v/>
      </c>
      <c r="C1406" s="47" t="str">
        <f t="shared" si="128"/>
        <v/>
      </c>
      <c r="D1406" s="52" t="str">
        <f t="shared" si="129"/>
        <v/>
      </c>
      <c r="E1406" s="53" t="str">
        <f t="shared" si="130"/>
        <v/>
      </c>
      <c r="F1406" s="53" t="str">
        <f t="shared" si="131"/>
        <v/>
      </c>
      <c r="G1406" s="50"/>
      <c r="H1406" s="53">
        <f t="shared" si="126"/>
        <v>0</v>
      </c>
    </row>
    <row r="1407" spans="2:8" ht="12.75" hidden="1" customHeight="1">
      <c r="B1407" s="46" t="str">
        <f t="shared" si="127"/>
        <v/>
      </c>
      <c r="C1407" s="47" t="str">
        <f t="shared" si="128"/>
        <v/>
      </c>
      <c r="D1407" s="52" t="str">
        <f t="shared" si="129"/>
        <v/>
      </c>
      <c r="E1407" s="53" t="str">
        <f t="shared" si="130"/>
        <v/>
      </c>
      <c r="F1407" s="53" t="str">
        <f t="shared" si="131"/>
        <v/>
      </c>
      <c r="G1407" s="50"/>
      <c r="H1407" s="53">
        <f t="shared" si="126"/>
        <v>0</v>
      </c>
    </row>
    <row r="1408" spans="2:8" ht="12.75" hidden="1" customHeight="1">
      <c r="B1408" s="46" t="str">
        <f t="shared" si="127"/>
        <v/>
      </c>
      <c r="C1408" s="47" t="str">
        <f t="shared" si="128"/>
        <v/>
      </c>
      <c r="D1408" s="52" t="str">
        <f t="shared" si="129"/>
        <v/>
      </c>
      <c r="E1408" s="53" t="str">
        <f t="shared" si="130"/>
        <v/>
      </c>
      <c r="F1408" s="53" t="str">
        <f t="shared" si="131"/>
        <v/>
      </c>
      <c r="G1408" s="50"/>
      <c r="H1408" s="53">
        <f t="shared" si="126"/>
        <v>0</v>
      </c>
    </row>
    <row r="1409" spans="2:8" ht="12.75" hidden="1" customHeight="1">
      <c r="B1409" s="46" t="str">
        <f t="shared" si="127"/>
        <v/>
      </c>
      <c r="C1409" s="47" t="str">
        <f t="shared" si="128"/>
        <v/>
      </c>
      <c r="D1409" s="52" t="str">
        <f t="shared" si="129"/>
        <v/>
      </c>
      <c r="E1409" s="53" t="str">
        <f t="shared" si="130"/>
        <v/>
      </c>
      <c r="F1409" s="53" t="str">
        <f t="shared" si="131"/>
        <v/>
      </c>
      <c r="G1409" s="50"/>
      <c r="H1409" s="53">
        <f t="shared" si="126"/>
        <v>0</v>
      </c>
    </row>
    <row r="1410" spans="2:8" ht="12.75" hidden="1" customHeight="1">
      <c r="B1410" s="46" t="str">
        <f t="shared" si="127"/>
        <v/>
      </c>
      <c r="C1410" s="47" t="str">
        <f t="shared" si="128"/>
        <v/>
      </c>
      <c r="D1410" s="52" t="str">
        <f t="shared" si="129"/>
        <v/>
      </c>
      <c r="E1410" s="53" t="str">
        <f t="shared" si="130"/>
        <v/>
      </c>
      <c r="F1410" s="53" t="str">
        <f t="shared" si="131"/>
        <v/>
      </c>
      <c r="G1410" s="50"/>
      <c r="H1410" s="53">
        <f t="shared" si="126"/>
        <v>0</v>
      </c>
    </row>
    <row r="1411" spans="2:8" ht="12.75" hidden="1" customHeight="1">
      <c r="B1411" s="46" t="str">
        <f t="shared" si="127"/>
        <v/>
      </c>
      <c r="C1411" s="47" t="str">
        <f t="shared" si="128"/>
        <v/>
      </c>
      <c r="D1411" s="52" t="str">
        <f t="shared" si="129"/>
        <v/>
      </c>
      <c r="E1411" s="53" t="str">
        <f t="shared" si="130"/>
        <v/>
      </c>
      <c r="F1411" s="53" t="str">
        <f t="shared" si="131"/>
        <v/>
      </c>
      <c r="G1411" s="50"/>
      <c r="H1411" s="53">
        <f t="shared" si="126"/>
        <v>0</v>
      </c>
    </row>
    <row r="1412" spans="2:8" ht="12.75" hidden="1" customHeight="1">
      <c r="B1412" s="46" t="str">
        <f t="shared" si="127"/>
        <v/>
      </c>
      <c r="C1412" s="47" t="str">
        <f t="shared" si="128"/>
        <v/>
      </c>
      <c r="D1412" s="52" t="str">
        <f t="shared" si="129"/>
        <v/>
      </c>
      <c r="E1412" s="53" t="str">
        <f t="shared" si="130"/>
        <v/>
      </c>
      <c r="F1412" s="53" t="str">
        <f t="shared" si="131"/>
        <v/>
      </c>
      <c r="G1412" s="50"/>
      <c r="H1412" s="53">
        <f t="shared" si="126"/>
        <v>0</v>
      </c>
    </row>
    <row r="1413" spans="2:8" ht="12.75" hidden="1" customHeight="1">
      <c r="B1413" s="46" t="str">
        <f t="shared" si="127"/>
        <v/>
      </c>
      <c r="C1413" s="47" t="str">
        <f t="shared" si="128"/>
        <v/>
      </c>
      <c r="D1413" s="52" t="str">
        <f t="shared" si="129"/>
        <v/>
      </c>
      <c r="E1413" s="53" t="str">
        <f t="shared" si="130"/>
        <v/>
      </c>
      <c r="F1413" s="53" t="str">
        <f t="shared" si="131"/>
        <v/>
      </c>
      <c r="G1413" s="50"/>
      <c r="H1413" s="53">
        <f t="shared" si="126"/>
        <v>0</v>
      </c>
    </row>
    <row r="1414" spans="2:8" ht="12.75" hidden="1" customHeight="1">
      <c r="B1414" s="46" t="str">
        <f t="shared" si="127"/>
        <v/>
      </c>
      <c r="C1414" s="47" t="str">
        <f t="shared" si="128"/>
        <v/>
      </c>
      <c r="D1414" s="52" t="str">
        <f t="shared" si="129"/>
        <v/>
      </c>
      <c r="E1414" s="53" t="str">
        <f t="shared" si="130"/>
        <v/>
      </c>
      <c r="F1414" s="53" t="str">
        <f t="shared" si="131"/>
        <v/>
      </c>
      <c r="G1414" s="50"/>
      <c r="H1414" s="53">
        <f t="shared" si="126"/>
        <v>0</v>
      </c>
    </row>
    <row r="1415" spans="2:8" ht="12.75" hidden="1" customHeight="1">
      <c r="B1415" s="46" t="str">
        <f t="shared" si="127"/>
        <v/>
      </c>
      <c r="C1415" s="47" t="str">
        <f t="shared" si="128"/>
        <v/>
      </c>
      <c r="D1415" s="52" t="str">
        <f t="shared" si="129"/>
        <v/>
      </c>
      <c r="E1415" s="53" t="str">
        <f t="shared" si="130"/>
        <v/>
      </c>
      <c r="F1415" s="53" t="str">
        <f t="shared" si="131"/>
        <v/>
      </c>
      <c r="G1415" s="50"/>
      <c r="H1415" s="53">
        <f t="shared" si="126"/>
        <v>0</v>
      </c>
    </row>
    <row r="1416" spans="2:8" ht="12.75" hidden="1" customHeight="1">
      <c r="B1416" s="46" t="str">
        <f t="shared" si="127"/>
        <v/>
      </c>
      <c r="C1416" s="47" t="str">
        <f t="shared" si="128"/>
        <v/>
      </c>
      <c r="D1416" s="52" t="str">
        <f t="shared" si="129"/>
        <v/>
      </c>
      <c r="E1416" s="53" t="str">
        <f t="shared" si="130"/>
        <v/>
      </c>
      <c r="F1416" s="53" t="str">
        <f t="shared" si="131"/>
        <v/>
      </c>
      <c r="G1416" s="50"/>
      <c r="H1416" s="53">
        <f t="shared" si="126"/>
        <v>0</v>
      </c>
    </row>
    <row r="1417" spans="2:8" ht="12.75" hidden="1" customHeight="1">
      <c r="B1417" s="46" t="str">
        <f t="shared" si="127"/>
        <v/>
      </c>
      <c r="C1417" s="47" t="str">
        <f t="shared" si="128"/>
        <v/>
      </c>
      <c r="D1417" s="52" t="str">
        <f t="shared" si="129"/>
        <v/>
      </c>
      <c r="E1417" s="53" t="str">
        <f t="shared" si="130"/>
        <v/>
      </c>
      <c r="F1417" s="53" t="str">
        <f t="shared" si="131"/>
        <v/>
      </c>
      <c r="G1417" s="50"/>
      <c r="H1417" s="53">
        <f t="shared" si="126"/>
        <v>0</v>
      </c>
    </row>
    <row r="1418" spans="2:8" ht="12.75" hidden="1" customHeight="1">
      <c r="B1418" s="46" t="str">
        <f t="shared" si="127"/>
        <v/>
      </c>
      <c r="C1418" s="47" t="str">
        <f t="shared" si="128"/>
        <v/>
      </c>
      <c r="D1418" s="52" t="str">
        <f t="shared" si="129"/>
        <v/>
      </c>
      <c r="E1418" s="53" t="str">
        <f t="shared" si="130"/>
        <v/>
      </c>
      <c r="F1418" s="53" t="str">
        <f t="shared" si="131"/>
        <v/>
      </c>
      <c r="G1418" s="50"/>
      <c r="H1418" s="53">
        <f t="shared" si="126"/>
        <v>0</v>
      </c>
    </row>
    <row r="1419" spans="2:8" ht="12.75" hidden="1" customHeight="1">
      <c r="B1419" s="46" t="str">
        <f t="shared" si="127"/>
        <v/>
      </c>
      <c r="C1419" s="47" t="str">
        <f t="shared" si="128"/>
        <v/>
      </c>
      <c r="D1419" s="52" t="str">
        <f t="shared" si="129"/>
        <v/>
      </c>
      <c r="E1419" s="53" t="str">
        <f t="shared" si="130"/>
        <v/>
      </c>
      <c r="F1419" s="53" t="str">
        <f t="shared" si="131"/>
        <v/>
      </c>
      <c r="G1419" s="50"/>
      <c r="H1419" s="53">
        <f t="shared" si="126"/>
        <v>0</v>
      </c>
    </row>
    <row r="1420" spans="2:8" ht="12.75" hidden="1" customHeight="1">
      <c r="B1420" s="46" t="str">
        <f t="shared" si="127"/>
        <v/>
      </c>
      <c r="C1420" s="47" t="str">
        <f t="shared" si="128"/>
        <v/>
      </c>
      <c r="D1420" s="52" t="str">
        <f t="shared" si="129"/>
        <v/>
      </c>
      <c r="E1420" s="53" t="str">
        <f t="shared" si="130"/>
        <v/>
      </c>
      <c r="F1420" s="53" t="str">
        <f t="shared" si="131"/>
        <v/>
      </c>
      <c r="G1420" s="50"/>
      <c r="H1420" s="53">
        <f t="shared" si="126"/>
        <v>0</v>
      </c>
    </row>
    <row r="1421" spans="2:8" ht="12.75" hidden="1" customHeight="1">
      <c r="B1421" s="46" t="str">
        <f t="shared" si="127"/>
        <v/>
      </c>
      <c r="C1421" s="47" t="str">
        <f t="shared" si="128"/>
        <v/>
      </c>
      <c r="D1421" s="52" t="str">
        <f t="shared" si="129"/>
        <v/>
      </c>
      <c r="E1421" s="53" t="str">
        <f t="shared" si="130"/>
        <v/>
      </c>
      <c r="F1421" s="53" t="str">
        <f t="shared" si="131"/>
        <v/>
      </c>
      <c r="G1421" s="50"/>
      <c r="H1421" s="53">
        <f t="shared" si="126"/>
        <v>0</v>
      </c>
    </row>
    <row r="1422" spans="2:8" ht="12.75" hidden="1" customHeight="1">
      <c r="B1422" s="46" t="str">
        <f t="shared" si="127"/>
        <v/>
      </c>
      <c r="C1422" s="47" t="str">
        <f t="shared" si="128"/>
        <v/>
      </c>
      <c r="D1422" s="52" t="str">
        <f t="shared" si="129"/>
        <v/>
      </c>
      <c r="E1422" s="53" t="str">
        <f t="shared" si="130"/>
        <v/>
      </c>
      <c r="F1422" s="53" t="str">
        <f t="shared" si="131"/>
        <v/>
      </c>
      <c r="G1422" s="50"/>
      <c r="H1422" s="53">
        <f t="shared" si="126"/>
        <v>0</v>
      </c>
    </row>
    <row r="1423" spans="2:8" ht="12.75" hidden="1" customHeight="1">
      <c r="B1423" s="46" t="str">
        <f t="shared" si="127"/>
        <v/>
      </c>
      <c r="C1423" s="47" t="str">
        <f t="shared" si="128"/>
        <v/>
      </c>
      <c r="D1423" s="52" t="str">
        <f t="shared" si="129"/>
        <v/>
      </c>
      <c r="E1423" s="53" t="str">
        <f t="shared" si="130"/>
        <v/>
      </c>
      <c r="F1423" s="53" t="str">
        <f t="shared" si="131"/>
        <v/>
      </c>
      <c r="G1423" s="50"/>
      <c r="H1423" s="53">
        <f t="shared" si="126"/>
        <v>0</v>
      </c>
    </row>
    <row r="1424" spans="2:8" ht="12.75" hidden="1" customHeight="1">
      <c r="B1424" s="46" t="str">
        <f t="shared" si="127"/>
        <v/>
      </c>
      <c r="C1424" s="47" t="str">
        <f t="shared" si="128"/>
        <v/>
      </c>
      <c r="D1424" s="52" t="str">
        <f t="shared" si="129"/>
        <v/>
      </c>
      <c r="E1424" s="53" t="str">
        <f t="shared" si="130"/>
        <v/>
      </c>
      <c r="F1424" s="53" t="str">
        <f t="shared" si="131"/>
        <v/>
      </c>
      <c r="G1424" s="50"/>
      <c r="H1424" s="53">
        <f t="shared" si="126"/>
        <v>0</v>
      </c>
    </row>
    <row r="1425" spans="2:8" ht="12.75" hidden="1" customHeight="1">
      <c r="B1425" s="46" t="str">
        <f t="shared" si="127"/>
        <v/>
      </c>
      <c r="C1425" s="47" t="str">
        <f t="shared" si="128"/>
        <v/>
      </c>
      <c r="D1425" s="52" t="str">
        <f t="shared" si="129"/>
        <v/>
      </c>
      <c r="E1425" s="53" t="str">
        <f t="shared" si="130"/>
        <v/>
      </c>
      <c r="F1425" s="53" t="str">
        <f t="shared" si="131"/>
        <v/>
      </c>
      <c r="G1425" s="50"/>
      <c r="H1425" s="53">
        <f t="shared" si="126"/>
        <v>0</v>
      </c>
    </row>
    <row r="1426" spans="2:8" ht="12.75" hidden="1" customHeight="1">
      <c r="B1426" s="46" t="str">
        <f t="shared" si="127"/>
        <v/>
      </c>
      <c r="C1426" s="47" t="str">
        <f t="shared" si="128"/>
        <v/>
      </c>
      <c r="D1426" s="52" t="str">
        <f t="shared" si="129"/>
        <v/>
      </c>
      <c r="E1426" s="53" t="str">
        <f t="shared" si="130"/>
        <v/>
      </c>
      <c r="F1426" s="53" t="str">
        <f t="shared" si="131"/>
        <v/>
      </c>
      <c r="G1426" s="50"/>
      <c r="H1426" s="53">
        <f t="shared" si="126"/>
        <v>0</v>
      </c>
    </row>
    <row r="1427" spans="2:8" ht="12.75" hidden="1" customHeight="1">
      <c r="B1427" s="46" t="str">
        <f t="shared" si="127"/>
        <v/>
      </c>
      <c r="C1427" s="47" t="str">
        <f t="shared" si="128"/>
        <v/>
      </c>
      <c r="D1427" s="52" t="str">
        <f t="shared" si="129"/>
        <v/>
      </c>
      <c r="E1427" s="53" t="str">
        <f t="shared" si="130"/>
        <v/>
      </c>
      <c r="F1427" s="53" t="str">
        <f t="shared" si="131"/>
        <v/>
      </c>
      <c r="G1427" s="50"/>
      <c r="H1427" s="53">
        <f t="shared" si="126"/>
        <v>0</v>
      </c>
    </row>
    <row r="1428" spans="2:8" ht="12.75" hidden="1" customHeight="1">
      <c r="B1428" s="46" t="str">
        <f t="shared" si="127"/>
        <v/>
      </c>
      <c r="C1428" s="47" t="str">
        <f t="shared" si="128"/>
        <v/>
      </c>
      <c r="D1428" s="52" t="str">
        <f t="shared" si="129"/>
        <v/>
      </c>
      <c r="E1428" s="53" t="str">
        <f t="shared" si="130"/>
        <v/>
      </c>
      <c r="F1428" s="53" t="str">
        <f t="shared" si="131"/>
        <v/>
      </c>
      <c r="G1428" s="50"/>
      <c r="H1428" s="53">
        <f t="shared" si="126"/>
        <v>0</v>
      </c>
    </row>
    <row r="1429" spans="2:8" ht="12.75" hidden="1" customHeight="1">
      <c r="B1429" s="46" t="str">
        <f t="shared" si="127"/>
        <v/>
      </c>
      <c r="C1429" s="47" t="str">
        <f t="shared" si="128"/>
        <v/>
      </c>
      <c r="D1429" s="52" t="str">
        <f t="shared" si="129"/>
        <v/>
      </c>
      <c r="E1429" s="53" t="str">
        <f t="shared" si="130"/>
        <v/>
      </c>
      <c r="F1429" s="53" t="str">
        <f t="shared" si="131"/>
        <v/>
      </c>
      <c r="G1429" s="50"/>
      <c r="H1429" s="53">
        <f t="shared" si="126"/>
        <v>0</v>
      </c>
    </row>
    <row r="1430" spans="2:8" ht="12.75" hidden="1" customHeight="1">
      <c r="B1430" s="46" t="str">
        <f t="shared" si="127"/>
        <v/>
      </c>
      <c r="C1430" s="47" t="str">
        <f t="shared" si="128"/>
        <v/>
      </c>
      <c r="D1430" s="52" t="str">
        <f t="shared" si="129"/>
        <v/>
      </c>
      <c r="E1430" s="53" t="str">
        <f t="shared" si="130"/>
        <v/>
      </c>
      <c r="F1430" s="53" t="str">
        <f t="shared" si="131"/>
        <v/>
      </c>
      <c r="G1430" s="50"/>
      <c r="H1430" s="53">
        <f t="shared" si="126"/>
        <v>0</v>
      </c>
    </row>
    <row r="1431" spans="2:8" ht="12.75" hidden="1" customHeight="1">
      <c r="B1431" s="46" t="str">
        <f t="shared" si="127"/>
        <v/>
      </c>
      <c r="C1431" s="47" t="str">
        <f t="shared" si="128"/>
        <v/>
      </c>
      <c r="D1431" s="52" t="str">
        <f t="shared" si="129"/>
        <v/>
      </c>
      <c r="E1431" s="53" t="str">
        <f t="shared" si="130"/>
        <v/>
      </c>
      <c r="F1431" s="53" t="str">
        <f t="shared" si="131"/>
        <v/>
      </c>
      <c r="G1431" s="50"/>
      <c r="H1431" s="53">
        <f t="shared" si="126"/>
        <v>0</v>
      </c>
    </row>
    <row r="1432" spans="2:8" ht="12.75" hidden="1" customHeight="1">
      <c r="B1432" s="46" t="str">
        <f t="shared" si="127"/>
        <v/>
      </c>
      <c r="C1432" s="47" t="str">
        <f t="shared" si="128"/>
        <v/>
      </c>
      <c r="D1432" s="52" t="str">
        <f t="shared" si="129"/>
        <v/>
      </c>
      <c r="E1432" s="53" t="str">
        <f t="shared" si="130"/>
        <v/>
      </c>
      <c r="F1432" s="53" t="str">
        <f t="shared" si="131"/>
        <v/>
      </c>
      <c r="G1432" s="50"/>
      <c r="H1432" s="53">
        <f t="shared" si="126"/>
        <v>0</v>
      </c>
    </row>
    <row r="1433" spans="2:8" ht="12.75" hidden="1" customHeight="1">
      <c r="B1433" s="46" t="str">
        <f t="shared" si="127"/>
        <v/>
      </c>
      <c r="C1433" s="47" t="str">
        <f t="shared" si="128"/>
        <v/>
      </c>
      <c r="D1433" s="52" t="str">
        <f t="shared" si="129"/>
        <v/>
      </c>
      <c r="E1433" s="53" t="str">
        <f t="shared" si="130"/>
        <v/>
      </c>
      <c r="F1433" s="53" t="str">
        <f t="shared" si="131"/>
        <v/>
      </c>
      <c r="G1433" s="50"/>
      <c r="H1433" s="53">
        <f t="shared" ref="H1433:H1496" si="132">IF(B1433="",0,ROUND(H1432-E1433-G1433,2))</f>
        <v>0</v>
      </c>
    </row>
    <row r="1434" spans="2:8" ht="12.75" hidden="1" customHeight="1">
      <c r="B1434" s="46" t="str">
        <f t="shared" ref="B1434:B1497" si="133">IF(B1433&lt;$D$16,IF(H1433&gt;0,B1433+1,""),"")</f>
        <v/>
      </c>
      <c r="C1434" s="47" t="str">
        <f t="shared" ref="C1434:C1497" si="134">IF(B1434="","",IF(B1434&lt;=$D$16,IF(payments_per_year=26,DATE(YEAR(start_date),MONTH(start_date),DAY(start_date)+14*B1434),IF(payments_per_year=52,DATE(YEAR(start_date),MONTH(start_date),DAY(start_date)+7*B1434),DATE(YEAR(start_date),MONTH(start_date)+B1434*12/$D$11,DAY(start_date)))),""))</f>
        <v/>
      </c>
      <c r="D1434" s="52" t="str">
        <f t="shared" ref="D1434:D1497" si="135">IF(C1434="","",IF($D$15+F1434&gt;H1433,ROUND(H1433+F1434,2),$D$15))</f>
        <v/>
      </c>
      <c r="E1434" s="53" t="str">
        <f t="shared" ref="E1434:E1497" si="136">IF(C1434="","",D1434-F1434)</f>
        <v/>
      </c>
      <c r="F1434" s="53" t="str">
        <f t="shared" ref="F1434:F1497" si="137">IF(C1434="","",ROUND(H1433*$D$9/payments_per_year,2))</f>
        <v/>
      </c>
      <c r="G1434" s="50"/>
      <c r="H1434" s="53">
        <f t="shared" si="132"/>
        <v>0</v>
      </c>
    </row>
    <row r="1435" spans="2:8" ht="12.75" hidden="1" customHeight="1">
      <c r="B1435" s="46" t="str">
        <f t="shared" si="133"/>
        <v/>
      </c>
      <c r="C1435" s="47" t="str">
        <f t="shared" si="134"/>
        <v/>
      </c>
      <c r="D1435" s="52" t="str">
        <f t="shared" si="135"/>
        <v/>
      </c>
      <c r="E1435" s="53" t="str">
        <f t="shared" si="136"/>
        <v/>
      </c>
      <c r="F1435" s="53" t="str">
        <f t="shared" si="137"/>
        <v/>
      </c>
      <c r="G1435" s="50"/>
      <c r="H1435" s="53">
        <f t="shared" si="132"/>
        <v>0</v>
      </c>
    </row>
    <row r="1436" spans="2:8" ht="12.75" hidden="1" customHeight="1">
      <c r="B1436" s="46" t="str">
        <f t="shared" si="133"/>
        <v/>
      </c>
      <c r="C1436" s="47" t="str">
        <f t="shared" si="134"/>
        <v/>
      </c>
      <c r="D1436" s="52" t="str">
        <f t="shared" si="135"/>
        <v/>
      </c>
      <c r="E1436" s="53" t="str">
        <f t="shared" si="136"/>
        <v/>
      </c>
      <c r="F1436" s="53" t="str">
        <f t="shared" si="137"/>
        <v/>
      </c>
      <c r="G1436" s="50"/>
      <c r="H1436" s="53">
        <f t="shared" si="132"/>
        <v>0</v>
      </c>
    </row>
    <row r="1437" spans="2:8" ht="12.75" hidden="1" customHeight="1">
      <c r="B1437" s="46" t="str">
        <f t="shared" si="133"/>
        <v/>
      </c>
      <c r="C1437" s="47" t="str">
        <f t="shared" si="134"/>
        <v/>
      </c>
      <c r="D1437" s="52" t="str">
        <f t="shared" si="135"/>
        <v/>
      </c>
      <c r="E1437" s="53" t="str">
        <f t="shared" si="136"/>
        <v/>
      </c>
      <c r="F1437" s="53" t="str">
        <f t="shared" si="137"/>
        <v/>
      </c>
      <c r="G1437" s="50"/>
      <c r="H1437" s="53">
        <f t="shared" si="132"/>
        <v>0</v>
      </c>
    </row>
    <row r="1438" spans="2:8" ht="12.75" hidden="1" customHeight="1">
      <c r="B1438" s="46" t="str">
        <f t="shared" si="133"/>
        <v/>
      </c>
      <c r="C1438" s="47" t="str">
        <f t="shared" si="134"/>
        <v/>
      </c>
      <c r="D1438" s="52" t="str">
        <f t="shared" si="135"/>
        <v/>
      </c>
      <c r="E1438" s="53" t="str">
        <f t="shared" si="136"/>
        <v/>
      </c>
      <c r="F1438" s="53" t="str">
        <f t="shared" si="137"/>
        <v/>
      </c>
      <c r="G1438" s="50"/>
      <c r="H1438" s="53">
        <f t="shared" si="132"/>
        <v>0</v>
      </c>
    </row>
    <row r="1439" spans="2:8" ht="12.75" hidden="1" customHeight="1">
      <c r="B1439" s="46" t="str">
        <f t="shared" si="133"/>
        <v/>
      </c>
      <c r="C1439" s="47" t="str">
        <f t="shared" si="134"/>
        <v/>
      </c>
      <c r="D1439" s="52" t="str">
        <f t="shared" si="135"/>
        <v/>
      </c>
      <c r="E1439" s="53" t="str">
        <f t="shared" si="136"/>
        <v/>
      </c>
      <c r="F1439" s="53" t="str">
        <f t="shared" si="137"/>
        <v/>
      </c>
      <c r="G1439" s="50"/>
      <c r="H1439" s="53">
        <f t="shared" si="132"/>
        <v>0</v>
      </c>
    </row>
    <row r="1440" spans="2:8" ht="12.75" hidden="1" customHeight="1">
      <c r="B1440" s="46" t="str">
        <f t="shared" si="133"/>
        <v/>
      </c>
      <c r="C1440" s="47" t="str">
        <f t="shared" si="134"/>
        <v/>
      </c>
      <c r="D1440" s="52" t="str">
        <f t="shared" si="135"/>
        <v/>
      </c>
      <c r="E1440" s="53" t="str">
        <f t="shared" si="136"/>
        <v/>
      </c>
      <c r="F1440" s="53" t="str">
        <f t="shared" si="137"/>
        <v/>
      </c>
      <c r="G1440" s="50"/>
      <c r="H1440" s="53">
        <f t="shared" si="132"/>
        <v>0</v>
      </c>
    </row>
    <row r="1441" spans="2:8" ht="12.75" hidden="1" customHeight="1">
      <c r="B1441" s="46" t="str">
        <f t="shared" si="133"/>
        <v/>
      </c>
      <c r="C1441" s="47" t="str">
        <f t="shared" si="134"/>
        <v/>
      </c>
      <c r="D1441" s="52" t="str">
        <f t="shared" si="135"/>
        <v/>
      </c>
      <c r="E1441" s="53" t="str">
        <f t="shared" si="136"/>
        <v/>
      </c>
      <c r="F1441" s="53" t="str">
        <f t="shared" si="137"/>
        <v/>
      </c>
      <c r="G1441" s="50"/>
      <c r="H1441" s="53">
        <f t="shared" si="132"/>
        <v>0</v>
      </c>
    </row>
    <row r="1442" spans="2:8" ht="12.75" hidden="1" customHeight="1">
      <c r="B1442" s="46" t="str">
        <f t="shared" si="133"/>
        <v/>
      </c>
      <c r="C1442" s="47" t="str">
        <f t="shared" si="134"/>
        <v/>
      </c>
      <c r="D1442" s="52" t="str">
        <f t="shared" si="135"/>
        <v/>
      </c>
      <c r="E1442" s="53" t="str">
        <f t="shared" si="136"/>
        <v/>
      </c>
      <c r="F1442" s="53" t="str">
        <f t="shared" si="137"/>
        <v/>
      </c>
      <c r="G1442" s="50"/>
      <c r="H1442" s="53">
        <f t="shared" si="132"/>
        <v>0</v>
      </c>
    </row>
    <row r="1443" spans="2:8" ht="12.75" hidden="1" customHeight="1">
      <c r="B1443" s="46" t="str">
        <f t="shared" si="133"/>
        <v/>
      </c>
      <c r="C1443" s="47" t="str">
        <f t="shared" si="134"/>
        <v/>
      </c>
      <c r="D1443" s="52" t="str">
        <f t="shared" si="135"/>
        <v/>
      </c>
      <c r="E1443" s="53" t="str">
        <f t="shared" si="136"/>
        <v/>
      </c>
      <c r="F1443" s="53" t="str">
        <f t="shared" si="137"/>
        <v/>
      </c>
      <c r="G1443" s="50"/>
      <c r="H1443" s="53">
        <f t="shared" si="132"/>
        <v>0</v>
      </c>
    </row>
    <row r="1444" spans="2:8" ht="12.75" hidden="1" customHeight="1">
      <c r="B1444" s="46" t="str">
        <f t="shared" si="133"/>
        <v/>
      </c>
      <c r="C1444" s="47" t="str">
        <f t="shared" si="134"/>
        <v/>
      </c>
      <c r="D1444" s="52" t="str">
        <f t="shared" si="135"/>
        <v/>
      </c>
      <c r="E1444" s="53" t="str">
        <f t="shared" si="136"/>
        <v/>
      </c>
      <c r="F1444" s="53" t="str">
        <f t="shared" si="137"/>
        <v/>
      </c>
      <c r="G1444" s="50"/>
      <c r="H1444" s="53">
        <f t="shared" si="132"/>
        <v>0</v>
      </c>
    </row>
    <row r="1445" spans="2:8" ht="12.75" hidden="1" customHeight="1">
      <c r="B1445" s="46" t="str">
        <f t="shared" si="133"/>
        <v/>
      </c>
      <c r="C1445" s="47" t="str">
        <f t="shared" si="134"/>
        <v/>
      </c>
      <c r="D1445" s="52" t="str">
        <f t="shared" si="135"/>
        <v/>
      </c>
      <c r="E1445" s="53" t="str">
        <f t="shared" si="136"/>
        <v/>
      </c>
      <c r="F1445" s="53" t="str">
        <f t="shared" si="137"/>
        <v/>
      </c>
      <c r="G1445" s="50"/>
      <c r="H1445" s="53">
        <f t="shared" si="132"/>
        <v>0</v>
      </c>
    </row>
    <row r="1446" spans="2:8" ht="12.75" hidden="1" customHeight="1">
      <c r="B1446" s="46" t="str">
        <f t="shared" si="133"/>
        <v/>
      </c>
      <c r="C1446" s="47" t="str">
        <f t="shared" si="134"/>
        <v/>
      </c>
      <c r="D1446" s="52" t="str">
        <f t="shared" si="135"/>
        <v/>
      </c>
      <c r="E1446" s="53" t="str">
        <f t="shared" si="136"/>
        <v/>
      </c>
      <c r="F1446" s="53" t="str">
        <f t="shared" si="137"/>
        <v/>
      </c>
      <c r="G1446" s="50"/>
      <c r="H1446" s="53">
        <f t="shared" si="132"/>
        <v>0</v>
      </c>
    </row>
    <row r="1447" spans="2:8" ht="12.75" hidden="1" customHeight="1">
      <c r="B1447" s="46" t="str">
        <f t="shared" si="133"/>
        <v/>
      </c>
      <c r="C1447" s="47" t="str">
        <f t="shared" si="134"/>
        <v/>
      </c>
      <c r="D1447" s="52" t="str">
        <f t="shared" si="135"/>
        <v/>
      </c>
      <c r="E1447" s="53" t="str">
        <f t="shared" si="136"/>
        <v/>
      </c>
      <c r="F1447" s="53" t="str">
        <f t="shared" si="137"/>
        <v/>
      </c>
      <c r="G1447" s="50"/>
      <c r="H1447" s="53">
        <f t="shared" si="132"/>
        <v>0</v>
      </c>
    </row>
    <row r="1448" spans="2:8" ht="12.75" hidden="1" customHeight="1">
      <c r="B1448" s="46" t="str">
        <f t="shared" si="133"/>
        <v/>
      </c>
      <c r="C1448" s="47" t="str">
        <f t="shared" si="134"/>
        <v/>
      </c>
      <c r="D1448" s="52" t="str">
        <f t="shared" si="135"/>
        <v/>
      </c>
      <c r="E1448" s="53" t="str">
        <f t="shared" si="136"/>
        <v/>
      </c>
      <c r="F1448" s="53" t="str">
        <f t="shared" si="137"/>
        <v/>
      </c>
      <c r="G1448" s="50"/>
      <c r="H1448" s="53">
        <f t="shared" si="132"/>
        <v>0</v>
      </c>
    </row>
    <row r="1449" spans="2:8" ht="12.75" hidden="1" customHeight="1">
      <c r="B1449" s="46" t="str">
        <f t="shared" si="133"/>
        <v/>
      </c>
      <c r="C1449" s="47" t="str">
        <f t="shared" si="134"/>
        <v/>
      </c>
      <c r="D1449" s="52" t="str">
        <f t="shared" si="135"/>
        <v/>
      </c>
      <c r="E1449" s="53" t="str">
        <f t="shared" si="136"/>
        <v/>
      </c>
      <c r="F1449" s="53" t="str">
        <f t="shared" si="137"/>
        <v/>
      </c>
      <c r="G1449" s="50"/>
      <c r="H1449" s="53">
        <f t="shared" si="132"/>
        <v>0</v>
      </c>
    </row>
    <row r="1450" spans="2:8" ht="12.75" hidden="1" customHeight="1">
      <c r="B1450" s="46" t="str">
        <f t="shared" si="133"/>
        <v/>
      </c>
      <c r="C1450" s="47" t="str">
        <f t="shared" si="134"/>
        <v/>
      </c>
      <c r="D1450" s="52" t="str">
        <f t="shared" si="135"/>
        <v/>
      </c>
      <c r="E1450" s="53" t="str">
        <f t="shared" si="136"/>
        <v/>
      </c>
      <c r="F1450" s="53" t="str">
        <f t="shared" si="137"/>
        <v/>
      </c>
      <c r="G1450" s="50"/>
      <c r="H1450" s="53">
        <f t="shared" si="132"/>
        <v>0</v>
      </c>
    </row>
    <row r="1451" spans="2:8" ht="12.75" hidden="1" customHeight="1">
      <c r="B1451" s="46" t="str">
        <f t="shared" si="133"/>
        <v/>
      </c>
      <c r="C1451" s="47" t="str">
        <f t="shared" si="134"/>
        <v/>
      </c>
      <c r="D1451" s="52" t="str">
        <f t="shared" si="135"/>
        <v/>
      </c>
      <c r="E1451" s="53" t="str">
        <f t="shared" si="136"/>
        <v/>
      </c>
      <c r="F1451" s="53" t="str">
        <f t="shared" si="137"/>
        <v/>
      </c>
      <c r="G1451" s="50"/>
      <c r="H1451" s="53">
        <f t="shared" si="132"/>
        <v>0</v>
      </c>
    </row>
    <row r="1452" spans="2:8" ht="12.75" hidden="1" customHeight="1">
      <c r="B1452" s="46" t="str">
        <f t="shared" si="133"/>
        <v/>
      </c>
      <c r="C1452" s="47" t="str">
        <f t="shared" si="134"/>
        <v/>
      </c>
      <c r="D1452" s="52" t="str">
        <f t="shared" si="135"/>
        <v/>
      </c>
      <c r="E1452" s="53" t="str">
        <f t="shared" si="136"/>
        <v/>
      </c>
      <c r="F1452" s="53" t="str">
        <f t="shared" si="137"/>
        <v/>
      </c>
      <c r="G1452" s="50"/>
      <c r="H1452" s="53">
        <f t="shared" si="132"/>
        <v>0</v>
      </c>
    </row>
    <row r="1453" spans="2:8" ht="12.75" hidden="1" customHeight="1">
      <c r="B1453" s="46" t="str">
        <f t="shared" si="133"/>
        <v/>
      </c>
      <c r="C1453" s="47" t="str">
        <f t="shared" si="134"/>
        <v/>
      </c>
      <c r="D1453" s="52" t="str">
        <f t="shared" si="135"/>
        <v/>
      </c>
      <c r="E1453" s="53" t="str">
        <f t="shared" si="136"/>
        <v/>
      </c>
      <c r="F1453" s="53" t="str">
        <f t="shared" si="137"/>
        <v/>
      </c>
      <c r="G1453" s="50"/>
      <c r="H1453" s="53">
        <f t="shared" si="132"/>
        <v>0</v>
      </c>
    </row>
    <row r="1454" spans="2:8" ht="12.75" hidden="1" customHeight="1">
      <c r="B1454" s="46" t="str">
        <f t="shared" si="133"/>
        <v/>
      </c>
      <c r="C1454" s="47" t="str">
        <f t="shared" si="134"/>
        <v/>
      </c>
      <c r="D1454" s="52" t="str">
        <f t="shared" si="135"/>
        <v/>
      </c>
      <c r="E1454" s="53" t="str">
        <f t="shared" si="136"/>
        <v/>
      </c>
      <c r="F1454" s="53" t="str">
        <f t="shared" si="137"/>
        <v/>
      </c>
      <c r="G1454" s="50"/>
      <c r="H1454" s="53">
        <f t="shared" si="132"/>
        <v>0</v>
      </c>
    </row>
    <row r="1455" spans="2:8" ht="12.75" hidden="1" customHeight="1">
      <c r="B1455" s="46" t="str">
        <f t="shared" si="133"/>
        <v/>
      </c>
      <c r="C1455" s="47" t="str">
        <f t="shared" si="134"/>
        <v/>
      </c>
      <c r="D1455" s="52" t="str">
        <f t="shared" si="135"/>
        <v/>
      </c>
      <c r="E1455" s="53" t="str">
        <f t="shared" si="136"/>
        <v/>
      </c>
      <c r="F1455" s="53" t="str">
        <f t="shared" si="137"/>
        <v/>
      </c>
      <c r="G1455" s="50"/>
      <c r="H1455" s="53">
        <f t="shared" si="132"/>
        <v>0</v>
      </c>
    </row>
    <row r="1456" spans="2:8" ht="12.75" hidden="1" customHeight="1">
      <c r="B1456" s="46" t="str">
        <f t="shared" si="133"/>
        <v/>
      </c>
      <c r="C1456" s="47" t="str">
        <f t="shared" si="134"/>
        <v/>
      </c>
      <c r="D1456" s="52" t="str">
        <f t="shared" si="135"/>
        <v/>
      </c>
      <c r="E1456" s="53" t="str">
        <f t="shared" si="136"/>
        <v/>
      </c>
      <c r="F1456" s="53" t="str">
        <f t="shared" si="137"/>
        <v/>
      </c>
      <c r="G1456" s="50"/>
      <c r="H1456" s="53">
        <f t="shared" si="132"/>
        <v>0</v>
      </c>
    </row>
    <row r="1457" spans="2:8" ht="12.75" hidden="1" customHeight="1">
      <c r="B1457" s="46" t="str">
        <f t="shared" si="133"/>
        <v/>
      </c>
      <c r="C1457" s="47" t="str">
        <f t="shared" si="134"/>
        <v/>
      </c>
      <c r="D1457" s="52" t="str">
        <f t="shared" si="135"/>
        <v/>
      </c>
      <c r="E1457" s="53" t="str">
        <f t="shared" si="136"/>
        <v/>
      </c>
      <c r="F1457" s="53" t="str">
        <f t="shared" si="137"/>
        <v/>
      </c>
      <c r="G1457" s="50"/>
      <c r="H1457" s="53">
        <f t="shared" si="132"/>
        <v>0</v>
      </c>
    </row>
    <row r="1458" spans="2:8" ht="12.75" hidden="1" customHeight="1">
      <c r="B1458" s="46" t="str">
        <f t="shared" si="133"/>
        <v/>
      </c>
      <c r="C1458" s="47" t="str">
        <f t="shared" si="134"/>
        <v/>
      </c>
      <c r="D1458" s="52" t="str">
        <f t="shared" si="135"/>
        <v/>
      </c>
      <c r="E1458" s="53" t="str">
        <f t="shared" si="136"/>
        <v/>
      </c>
      <c r="F1458" s="53" t="str">
        <f t="shared" si="137"/>
        <v/>
      </c>
      <c r="G1458" s="50"/>
      <c r="H1458" s="53">
        <f t="shared" si="132"/>
        <v>0</v>
      </c>
    </row>
    <row r="1459" spans="2:8" ht="12.75" hidden="1" customHeight="1">
      <c r="B1459" s="46" t="str">
        <f t="shared" si="133"/>
        <v/>
      </c>
      <c r="C1459" s="47" t="str">
        <f t="shared" si="134"/>
        <v/>
      </c>
      <c r="D1459" s="52" t="str">
        <f t="shared" si="135"/>
        <v/>
      </c>
      <c r="E1459" s="53" t="str">
        <f t="shared" si="136"/>
        <v/>
      </c>
      <c r="F1459" s="53" t="str">
        <f t="shared" si="137"/>
        <v/>
      </c>
      <c r="G1459" s="50"/>
      <c r="H1459" s="53">
        <f t="shared" si="132"/>
        <v>0</v>
      </c>
    </row>
    <row r="1460" spans="2:8" ht="12.75" hidden="1" customHeight="1">
      <c r="B1460" s="46" t="str">
        <f t="shared" si="133"/>
        <v/>
      </c>
      <c r="C1460" s="47" t="str">
        <f t="shared" si="134"/>
        <v/>
      </c>
      <c r="D1460" s="52" t="str">
        <f t="shared" si="135"/>
        <v/>
      </c>
      <c r="E1460" s="53" t="str">
        <f t="shared" si="136"/>
        <v/>
      </c>
      <c r="F1460" s="53" t="str">
        <f t="shared" si="137"/>
        <v/>
      </c>
      <c r="G1460" s="50"/>
      <c r="H1460" s="53">
        <f t="shared" si="132"/>
        <v>0</v>
      </c>
    </row>
    <row r="1461" spans="2:8" ht="12.75" hidden="1" customHeight="1">
      <c r="B1461" s="46" t="str">
        <f t="shared" si="133"/>
        <v/>
      </c>
      <c r="C1461" s="47" t="str">
        <f t="shared" si="134"/>
        <v/>
      </c>
      <c r="D1461" s="52" t="str">
        <f t="shared" si="135"/>
        <v/>
      </c>
      <c r="E1461" s="53" t="str">
        <f t="shared" si="136"/>
        <v/>
      </c>
      <c r="F1461" s="53" t="str">
        <f t="shared" si="137"/>
        <v/>
      </c>
      <c r="G1461" s="50"/>
      <c r="H1461" s="53">
        <f t="shared" si="132"/>
        <v>0</v>
      </c>
    </row>
    <row r="1462" spans="2:8" ht="12.75" hidden="1" customHeight="1">
      <c r="B1462" s="46" t="str">
        <f t="shared" si="133"/>
        <v/>
      </c>
      <c r="C1462" s="47" t="str">
        <f t="shared" si="134"/>
        <v/>
      </c>
      <c r="D1462" s="52" t="str">
        <f t="shared" si="135"/>
        <v/>
      </c>
      <c r="E1462" s="53" t="str">
        <f t="shared" si="136"/>
        <v/>
      </c>
      <c r="F1462" s="53" t="str">
        <f t="shared" si="137"/>
        <v/>
      </c>
      <c r="G1462" s="50"/>
      <c r="H1462" s="53">
        <f t="shared" si="132"/>
        <v>0</v>
      </c>
    </row>
    <row r="1463" spans="2:8" ht="12.75" hidden="1" customHeight="1">
      <c r="B1463" s="46" t="str">
        <f t="shared" si="133"/>
        <v/>
      </c>
      <c r="C1463" s="47" t="str">
        <f t="shared" si="134"/>
        <v/>
      </c>
      <c r="D1463" s="52" t="str">
        <f t="shared" si="135"/>
        <v/>
      </c>
      <c r="E1463" s="53" t="str">
        <f t="shared" si="136"/>
        <v/>
      </c>
      <c r="F1463" s="53" t="str">
        <f t="shared" si="137"/>
        <v/>
      </c>
      <c r="G1463" s="50"/>
      <c r="H1463" s="53">
        <f t="shared" si="132"/>
        <v>0</v>
      </c>
    </row>
    <row r="1464" spans="2:8" ht="12.75" hidden="1" customHeight="1">
      <c r="B1464" s="46" t="str">
        <f t="shared" si="133"/>
        <v/>
      </c>
      <c r="C1464" s="47" t="str">
        <f t="shared" si="134"/>
        <v/>
      </c>
      <c r="D1464" s="52" t="str">
        <f t="shared" si="135"/>
        <v/>
      </c>
      <c r="E1464" s="53" t="str">
        <f t="shared" si="136"/>
        <v/>
      </c>
      <c r="F1464" s="53" t="str">
        <f t="shared" si="137"/>
        <v/>
      </c>
      <c r="G1464" s="50"/>
      <c r="H1464" s="53">
        <f t="shared" si="132"/>
        <v>0</v>
      </c>
    </row>
    <row r="1465" spans="2:8" ht="12.75" hidden="1" customHeight="1">
      <c r="B1465" s="46" t="str">
        <f t="shared" si="133"/>
        <v/>
      </c>
      <c r="C1465" s="47" t="str">
        <f t="shared" si="134"/>
        <v/>
      </c>
      <c r="D1465" s="52" t="str">
        <f t="shared" si="135"/>
        <v/>
      </c>
      <c r="E1465" s="53" t="str">
        <f t="shared" si="136"/>
        <v/>
      </c>
      <c r="F1465" s="53" t="str">
        <f t="shared" si="137"/>
        <v/>
      </c>
      <c r="G1465" s="50"/>
      <c r="H1465" s="53">
        <f t="shared" si="132"/>
        <v>0</v>
      </c>
    </row>
    <row r="1466" spans="2:8" ht="12.75" hidden="1" customHeight="1">
      <c r="B1466" s="46" t="str">
        <f t="shared" si="133"/>
        <v/>
      </c>
      <c r="C1466" s="47" t="str">
        <f t="shared" si="134"/>
        <v/>
      </c>
      <c r="D1466" s="52" t="str">
        <f t="shared" si="135"/>
        <v/>
      </c>
      <c r="E1466" s="53" t="str">
        <f t="shared" si="136"/>
        <v/>
      </c>
      <c r="F1466" s="53" t="str">
        <f t="shared" si="137"/>
        <v/>
      </c>
      <c r="G1466" s="50"/>
      <c r="H1466" s="53">
        <f t="shared" si="132"/>
        <v>0</v>
      </c>
    </row>
    <row r="1467" spans="2:8" ht="12.75" hidden="1" customHeight="1">
      <c r="B1467" s="46" t="str">
        <f t="shared" si="133"/>
        <v/>
      </c>
      <c r="C1467" s="47" t="str">
        <f t="shared" si="134"/>
        <v/>
      </c>
      <c r="D1467" s="52" t="str">
        <f t="shared" si="135"/>
        <v/>
      </c>
      <c r="E1467" s="53" t="str">
        <f t="shared" si="136"/>
        <v/>
      </c>
      <c r="F1467" s="53" t="str">
        <f t="shared" si="137"/>
        <v/>
      </c>
      <c r="G1467" s="50"/>
      <c r="H1467" s="53">
        <f t="shared" si="132"/>
        <v>0</v>
      </c>
    </row>
    <row r="1468" spans="2:8" ht="12.75" hidden="1" customHeight="1">
      <c r="B1468" s="46" t="str">
        <f t="shared" si="133"/>
        <v/>
      </c>
      <c r="C1468" s="47" t="str">
        <f t="shared" si="134"/>
        <v/>
      </c>
      <c r="D1468" s="52" t="str">
        <f t="shared" si="135"/>
        <v/>
      </c>
      <c r="E1468" s="53" t="str">
        <f t="shared" si="136"/>
        <v/>
      </c>
      <c r="F1468" s="53" t="str">
        <f t="shared" si="137"/>
        <v/>
      </c>
      <c r="G1468" s="50"/>
      <c r="H1468" s="53">
        <f t="shared" si="132"/>
        <v>0</v>
      </c>
    </row>
    <row r="1469" spans="2:8" ht="12.75" hidden="1" customHeight="1">
      <c r="B1469" s="46" t="str">
        <f t="shared" si="133"/>
        <v/>
      </c>
      <c r="C1469" s="47" t="str">
        <f t="shared" si="134"/>
        <v/>
      </c>
      <c r="D1469" s="52" t="str">
        <f t="shared" si="135"/>
        <v/>
      </c>
      <c r="E1469" s="53" t="str">
        <f t="shared" si="136"/>
        <v/>
      </c>
      <c r="F1469" s="53" t="str">
        <f t="shared" si="137"/>
        <v/>
      </c>
      <c r="G1469" s="50"/>
      <c r="H1469" s="53">
        <f t="shared" si="132"/>
        <v>0</v>
      </c>
    </row>
    <row r="1470" spans="2:8" ht="12.75" hidden="1" customHeight="1">
      <c r="B1470" s="46" t="str">
        <f t="shared" si="133"/>
        <v/>
      </c>
      <c r="C1470" s="47" t="str">
        <f t="shared" si="134"/>
        <v/>
      </c>
      <c r="D1470" s="52" t="str">
        <f t="shared" si="135"/>
        <v/>
      </c>
      <c r="E1470" s="53" t="str">
        <f t="shared" si="136"/>
        <v/>
      </c>
      <c r="F1470" s="53" t="str">
        <f t="shared" si="137"/>
        <v/>
      </c>
      <c r="G1470" s="50"/>
      <c r="H1470" s="53">
        <f t="shared" si="132"/>
        <v>0</v>
      </c>
    </row>
    <row r="1471" spans="2:8" ht="12.75" hidden="1" customHeight="1">
      <c r="B1471" s="46" t="str">
        <f t="shared" si="133"/>
        <v/>
      </c>
      <c r="C1471" s="47" t="str">
        <f t="shared" si="134"/>
        <v/>
      </c>
      <c r="D1471" s="52" t="str">
        <f t="shared" si="135"/>
        <v/>
      </c>
      <c r="E1471" s="53" t="str">
        <f t="shared" si="136"/>
        <v/>
      </c>
      <c r="F1471" s="53" t="str">
        <f t="shared" si="137"/>
        <v/>
      </c>
      <c r="G1471" s="50"/>
      <c r="H1471" s="53">
        <f t="shared" si="132"/>
        <v>0</v>
      </c>
    </row>
    <row r="1472" spans="2:8" ht="12.75" hidden="1" customHeight="1">
      <c r="B1472" s="46" t="str">
        <f t="shared" si="133"/>
        <v/>
      </c>
      <c r="C1472" s="47" t="str">
        <f t="shared" si="134"/>
        <v/>
      </c>
      <c r="D1472" s="52" t="str">
        <f t="shared" si="135"/>
        <v/>
      </c>
      <c r="E1472" s="53" t="str">
        <f t="shared" si="136"/>
        <v/>
      </c>
      <c r="F1472" s="53" t="str">
        <f t="shared" si="137"/>
        <v/>
      </c>
      <c r="G1472" s="50"/>
      <c r="H1472" s="53">
        <f t="shared" si="132"/>
        <v>0</v>
      </c>
    </row>
    <row r="1473" spans="2:8" ht="12.75" hidden="1" customHeight="1">
      <c r="B1473" s="46" t="str">
        <f t="shared" si="133"/>
        <v/>
      </c>
      <c r="C1473" s="47" t="str">
        <f t="shared" si="134"/>
        <v/>
      </c>
      <c r="D1473" s="52" t="str">
        <f t="shared" si="135"/>
        <v/>
      </c>
      <c r="E1473" s="53" t="str">
        <f t="shared" si="136"/>
        <v/>
      </c>
      <c r="F1473" s="53" t="str">
        <f t="shared" si="137"/>
        <v/>
      </c>
      <c r="G1473" s="50"/>
      <c r="H1473" s="53">
        <f t="shared" si="132"/>
        <v>0</v>
      </c>
    </row>
    <row r="1474" spans="2:8" ht="12.75" hidden="1" customHeight="1">
      <c r="B1474" s="46" t="str">
        <f t="shared" si="133"/>
        <v/>
      </c>
      <c r="C1474" s="47" t="str">
        <f t="shared" si="134"/>
        <v/>
      </c>
      <c r="D1474" s="52" t="str">
        <f t="shared" si="135"/>
        <v/>
      </c>
      <c r="E1474" s="53" t="str">
        <f t="shared" si="136"/>
        <v/>
      </c>
      <c r="F1474" s="53" t="str">
        <f t="shared" si="137"/>
        <v/>
      </c>
      <c r="G1474" s="50"/>
      <c r="H1474" s="53">
        <f t="shared" si="132"/>
        <v>0</v>
      </c>
    </row>
    <row r="1475" spans="2:8" ht="12.75" hidden="1" customHeight="1">
      <c r="B1475" s="46" t="str">
        <f t="shared" si="133"/>
        <v/>
      </c>
      <c r="C1475" s="47" t="str">
        <f t="shared" si="134"/>
        <v/>
      </c>
      <c r="D1475" s="52" t="str">
        <f t="shared" si="135"/>
        <v/>
      </c>
      <c r="E1475" s="53" t="str">
        <f t="shared" si="136"/>
        <v/>
      </c>
      <c r="F1475" s="53" t="str">
        <f t="shared" si="137"/>
        <v/>
      </c>
      <c r="G1475" s="50"/>
      <c r="H1475" s="53">
        <f t="shared" si="132"/>
        <v>0</v>
      </c>
    </row>
    <row r="1476" spans="2:8" ht="12.75" hidden="1" customHeight="1">
      <c r="B1476" s="46" t="str">
        <f t="shared" si="133"/>
        <v/>
      </c>
      <c r="C1476" s="47" t="str">
        <f t="shared" si="134"/>
        <v/>
      </c>
      <c r="D1476" s="52" t="str">
        <f t="shared" si="135"/>
        <v/>
      </c>
      <c r="E1476" s="53" t="str">
        <f t="shared" si="136"/>
        <v/>
      </c>
      <c r="F1476" s="53" t="str">
        <f t="shared" si="137"/>
        <v/>
      </c>
      <c r="G1476" s="50"/>
      <c r="H1476" s="53">
        <f t="shared" si="132"/>
        <v>0</v>
      </c>
    </row>
    <row r="1477" spans="2:8" ht="12.75" hidden="1" customHeight="1">
      <c r="B1477" s="46" t="str">
        <f t="shared" si="133"/>
        <v/>
      </c>
      <c r="C1477" s="47" t="str">
        <f t="shared" si="134"/>
        <v/>
      </c>
      <c r="D1477" s="52" t="str">
        <f t="shared" si="135"/>
        <v/>
      </c>
      <c r="E1477" s="53" t="str">
        <f t="shared" si="136"/>
        <v/>
      </c>
      <c r="F1477" s="53" t="str">
        <f t="shared" si="137"/>
        <v/>
      </c>
      <c r="G1477" s="50"/>
      <c r="H1477" s="53">
        <f t="shared" si="132"/>
        <v>0</v>
      </c>
    </row>
    <row r="1478" spans="2:8" ht="12.75" hidden="1" customHeight="1">
      <c r="B1478" s="46" t="str">
        <f t="shared" si="133"/>
        <v/>
      </c>
      <c r="C1478" s="47" t="str">
        <f t="shared" si="134"/>
        <v/>
      </c>
      <c r="D1478" s="52" t="str">
        <f t="shared" si="135"/>
        <v/>
      </c>
      <c r="E1478" s="53" t="str">
        <f t="shared" si="136"/>
        <v/>
      </c>
      <c r="F1478" s="53" t="str">
        <f t="shared" si="137"/>
        <v/>
      </c>
      <c r="G1478" s="50"/>
      <c r="H1478" s="53">
        <f t="shared" si="132"/>
        <v>0</v>
      </c>
    </row>
    <row r="1479" spans="2:8" ht="12.75" hidden="1" customHeight="1">
      <c r="B1479" s="46" t="str">
        <f t="shared" si="133"/>
        <v/>
      </c>
      <c r="C1479" s="47" t="str">
        <f t="shared" si="134"/>
        <v/>
      </c>
      <c r="D1479" s="52" t="str">
        <f t="shared" si="135"/>
        <v/>
      </c>
      <c r="E1479" s="53" t="str">
        <f t="shared" si="136"/>
        <v/>
      </c>
      <c r="F1479" s="53" t="str">
        <f t="shared" si="137"/>
        <v/>
      </c>
      <c r="G1479" s="50"/>
      <c r="H1479" s="53">
        <f t="shared" si="132"/>
        <v>0</v>
      </c>
    </row>
    <row r="1480" spans="2:8" ht="12.75" hidden="1" customHeight="1">
      <c r="B1480" s="46" t="str">
        <f t="shared" si="133"/>
        <v/>
      </c>
      <c r="C1480" s="47" t="str">
        <f t="shared" si="134"/>
        <v/>
      </c>
      <c r="D1480" s="52" t="str">
        <f t="shared" si="135"/>
        <v/>
      </c>
      <c r="E1480" s="53" t="str">
        <f t="shared" si="136"/>
        <v/>
      </c>
      <c r="F1480" s="53" t="str">
        <f t="shared" si="137"/>
        <v/>
      </c>
      <c r="G1480" s="50"/>
      <c r="H1480" s="53">
        <f t="shared" si="132"/>
        <v>0</v>
      </c>
    </row>
    <row r="1481" spans="2:8" ht="12.75" hidden="1" customHeight="1">
      <c r="B1481" s="46" t="str">
        <f t="shared" si="133"/>
        <v/>
      </c>
      <c r="C1481" s="47" t="str">
        <f t="shared" si="134"/>
        <v/>
      </c>
      <c r="D1481" s="52" t="str">
        <f t="shared" si="135"/>
        <v/>
      </c>
      <c r="E1481" s="53" t="str">
        <f t="shared" si="136"/>
        <v/>
      </c>
      <c r="F1481" s="53" t="str">
        <f t="shared" si="137"/>
        <v/>
      </c>
      <c r="G1481" s="50"/>
      <c r="H1481" s="53">
        <f t="shared" si="132"/>
        <v>0</v>
      </c>
    </row>
    <row r="1482" spans="2:8" ht="12.75" hidden="1" customHeight="1">
      <c r="B1482" s="46" t="str">
        <f t="shared" si="133"/>
        <v/>
      </c>
      <c r="C1482" s="47" t="str">
        <f t="shared" si="134"/>
        <v/>
      </c>
      <c r="D1482" s="52" t="str">
        <f t="shared" si="135"/>
        <v/>
      </c>
      <c r="E1482" s="53" t="str">
        <f t="shared" si="136"/>
        <v/>
      </c>
      <c r="F1482" s="53" t="str">
        <f t="shared" si="137"/>
        <v/>
      </c>
      <c r="G1482" s="50"/>
      <c r="H1482" s="53">
        <f t="shared" si="132"/>
        <v>0</v>
      </c>
    </row>
    <row r="1483" spans="2:8" ht="12.75" hidden="1" customHeight="1">
      <c r="B1483" s="46" t="str">
        <f t="shared" si="133"/>
        <v/>
      </c>
      <c r="C1483" s="47" t="str">
        <f t="shared" si="134"/>
        <v/>
      </c>
      <c r="D1483" s="52" t="str">
        <f t="shared" si="135"/>
        <v/>
      </c>
      <c r="E1483" s="53" t="str">
        <f t="shared" si="136"/>
        <v/>
      </c>
      <c r="F1483" s="53" t="str">
        <f t="shared" si="137"/>
        <v/>
      </c>
      <c r="G1483" s="50"/>
      <c r="H1483" s="53">
        <f t="shared" si="132"/>
        <v>0</v>
      </c>
    </row>
    <row r="1484" spans="2:8" ht="12.75" hidden="1" customHeight="1">
      <c r="B1484" s="46" t="str">
        <f t="shared" si="133"/>
        <v/>
      </c>
      <c r="C1484" s="47" t="str">
        <f t="shared" si="134"/>
        <v/>
      </c>
      <c r="D1484" s="52" t="str">
        <f t="shared" si="135"/>
        <v/>
      </c>
      <c r="E1484" s="53" t="str">
        <f t="shared" si="136"/>
        <v/>
      </c>
      <c r="F1484" s="53" t="str">
        <f t="shared" si="137"/>
        <v/>
      </c>
      <c r="G1484" s="50"/>
      <c r="H1484" s="53">
        <f t="shared" si="132"/>
        <v>0</v>
      </c>
    </row>
    <row r="1485" spans="2:8" ht="12.75" hidden="1" customHeight="1">
      <c r="B1485" s="46" t="str">
        <f t="shared" si="133"/>
        <v/>
      </c>
      <c r="C1485" s="47" t="str">
        <f t="shared" si="134"/>
        <v/>
      </c>
      <c r="D1485" s="52" t="str">
        <f t="shared" si="135"/>
        <v/>
      </c>
      <c r="E1485" s="53" t="str">
        <f t="shared" si="136"/>
        <v/>
      </c>
      <c r="F1485" s="53" t="str">
        <f t="shared" si="137"/>
        <v/>
      </c>
      <c r="G1485" s="50"/>
      <c r="H1485" s="53">
        <f t="shared" si="132"/>
        <v>0</v>
      </c>
    </row>
    <row r="1486" spans="2:8" ht="12.75" hidden="1" customHeight="1">
      <c r="B1486" s="46" t="str">
        <f t="shared" si="133"/>
        <v/>
      </c>
      <c r="C1486" s="47" t="str">
        <f t="shared" si="134"/>
        <v/>
      </c>
      <c r="D1486" s="52" t="str">
        <f t="shared" si="135"/>
        <v/>
      </c>
      <c r="E1486" s="53" t="str">
        <f t="shared" si="136"/>
        <v/>
      </c>
      <c r="F1486" s="53" t="str">
        <f t="shared" si="137"/>
        <v/>
      </c>
      <c r="G1486" s="50"/>
      <c r="H1486" s="53">
        <f t="shared" si="132"/>
        <v>0</v>
      </c>
    </row>
    <row r="1487" spans="2:8" ht="12.75" hidden="1" customHeight="1">
      <c r="B1487" s="46" t="str">
        <f t="shared" si="133"/>
        <v/>
      </c>
      <c r="C1487" s="47" t="str">
        <f t="shared" si="134"/>
        <v/>
      </c>
      <c r="D1487" s="52" t="str">
        <f t="shared" si="135"/>
        <v/>
      </c>
      <c r="E1487" s="53" t="str">
        <f t="shared" si="136"/>
        <v/>
      </c>
      <c r="F1487" s="53" t="str">
        <f t="shared" si="137"/>
        <v/>
      </c>
      <c r="G1487" s="50"/>
      <c r="H1487" s="53">
        <f t="shared" si="132"/>
        <v>0</v>
      </c>
    </row>
    <row r="1488" spans="2:8" ht="12.75" hidden="1" customHeight="1">
      <c r="B1488" s="46" t="str">
        <f t="shared" si="133"/>
        <v/>
      </c>
      <c r="C1488" s="47" t="str">
        <f t="shared" si="134"/>
        <v/>
      </c>
      <c r="D1488" s="52" t="str">
        <f t="shared" si="135"/>
        <v/>
      </c>
      <c r="E1488" s="53" t="str">
        <f t="shared" si="136"/>
        <v/>
      </c>
      <c r="F1488" s="53" t="str">
        <f t="shared" si="137"/>
        <v/>
      </c>
      <c r="G1488" s="50"/>
      <c r="H1488" s="53">
        <f t="shared" si="132"/>
        <v>0</v>
      </c>
    </row>
    <row r="1489" spans="2:8" ht="12.75" hidden="1" customHeight="1">
      <c r="B1489" s="46" t="str">
        <f t="shared" si="133"/>
        <v/>
      </c>
      <c r="C1489" s="47" t="str">
        <f t="shared" si="134"/>
        <v/>
      </c>
      <c r="D1489" s="52" t="str">
        <f t="shared" si="135"/>
        <v/>
      </c>
      <c r="E1489" s="53" t="str">
        <f t="shared" si="136"/>
        <v/>
      </c>
      <c r="F1489" s="53" t="str">
        <f t="shared" si="137"/>
        <v/>
      </c>
      <c r="G1489" s="50"/>
      <c r="H1489" s="53">
        <f t="shared" si="132"/>
        <v>0</v>
      </c>
    </row>
    <row r="1490" spans="2:8" ht="12.75" hidden="1" customHeight="1">
      <c r="B1490" s="46" t="str">
        <f t="shared" si="133"/>
        <v/>
      </c>
      <c r="C1490" s="47" t="str">
        <f t="shared" si="134"/>
        <v/>
      </c>
      <c r="D1490" s="52" t="str">
        <f t="shared" si="135"/>
        <v/>
      </c>
      <c r="E1490" s="53" t="str">
        <f t="shared" si="136"/>
        <v/>
      </c>
      <c r="F1490" s="53" t="str">
        <f t="shared" si="137"/>
        <v/>
      </c>
      <c r="G1490" s="50"/>
      <c r="H1490" s="53">
        <f t="shared" si="132"/>
        <v>0</v>
      </c>
    </row>
    <row r="1491" spans="2:8" ht="12.75" hidden="1" customHeight="1">
      <c r="B1491" s="46" t="str">
        <f t="shared" si="133"/>
        <v/>
      </c>
      <c r="C1491" s="47" t="str">
        <f t="shared" si="134"/>
        <v/>
      </c>
      <c r="D1491" s="52" t="str">
        <f t="shared" si="135"/>
        <v/>
      </c>
      <c r="E1491" s="53" t="str">
        <f t="shared" si="136"/>
        <v/>
      </c>
      <c r="F1491" s="53" t="str">
        <f t="shared" si="137"/>
        <v/>
      </c>
      <c r="G1491" s="50"/>
      <c r="H1491" s="53">
        <f t="shared" si="132"/>
        <v>0</v>
      </c>
    </row>
    <row r="1492" spans="2:8" ht="12.75" hidden="1" customHeight="1">
      <c r="B1492" s="46" t="str">
        <f t="shared" si="133"/>
        <v/>
      </c>
      <c r="C1492" s="47" t="str">
        <f t="shared" si="134"/>
        <v/>
      </c>
      <c r="D1492" s="52" t="str">
        <f t="shared" si="135"/>
        <v/>
      </c>
      <c r="E1492" s="53" t="str">
        <f t="shared" si="136"/>
        <v/>
      </c>
      <c r="F1492" s="53" t="str">
        <f t="shared" si="137"/>
        <v/>
      </c>
      <c r="G1492" s="50"/>
      <c r="H1492" s="53">
        <f t="shared" si="132"/>
        <v>0</v>
      </c>
    </row>
    <row r="1493" spans="2:8" ht="12.75" hidden="1" customHeight="1">
      <c r="B1493" s="46" t="str">
        <f t="shared" si="133"/>
        <v/>
      </c>
      <c r="C1493" s="47" t="str">
        <f t="shared" si="134"/>
        <v/>
      </c>
      <c r="D1493" s="52" t="str">
        <f t="shared" si="135"/>
        <v/>
      </c>
      <c r="E1493" s="53" t="str">
        <f t="shared" si="136"/>
        <v/>
      </c>
      <c r="F1493" s="53" t="str">
        <f t="shared" si="137"/>
        <v/>
      </c>
      <c r="G1493" s="50"/>
      <c r="H1493" s="53">
        <f t="shared" si="132"/>
        <v>0</v>
      </c>
    </row>
    <row r="1494" spans="2:8" ht="12.75" hidden="1" customHeight="1">
      <c r="B1494" s="46" t="str">
        <f t="shared" si="133"/>
        <v/>
      </c>
      <c r="C1494" s="47" t="str">
        <f t="shared" si="134"/>
        <v/>
      </c>
      <c r="D1494" s="52" t="str">
        <f t="shared" si="135"/>
        <v/>
      </c>
      <c r="E1494" s="53" t="str">
        <f t="shared" si="136"/>
        <v/>
      </c>
      <c r="F1494" s="53" t="str">
        <f t="shared" si="137"/>
        <v/>
      </c>
      <c r="G1494" s="50"/>
      <c r="H1494" s="53">
        <f t="shared" si="132"/>
        <v>0</v>
      </c>
    </row>
    <row r="1495" spans="2:8" ht="12.75" hidden="1" customHeight="1">
      <c r="B1495" s="46" t="str">
        <f t="shared" si="133"/>
        <v/>
      </c>
      <c r="C1495" s="47" t="str">
        <f t="shared" si="134"/>
        <v/>
      </c>
      <c r="D1495" s="52" t="str">
        <f t="shared" si="135"/>
        <v/>
      </c>
      <c r="E1495" s="53" t="str">
        <f t="shared" si="136"/>
        <v/>
      </c>
      <c r="F1495" s="53" t="str">
        <f t="shared" si="137"/>
        <v/>
      </c>
      <c r="G1495" s="50"/>
      <c r="H1495" s="53">
        <f t="shared" si="132"/>
        <v>0</v>
      </c>
    </row>
    <row r="1496" spans="2:8" ht="12.75" hidden="1" customHeight="1">
      <c r="B1496" s="46" t="str">
        <f t="shared" si="133"/>
        <v/>
      </c>
      <c r="C1496" s="47" t="str">
        <f t="shared" si="134"/>
        <v/>
      </c>
      <c r="D1496" s="52" t="str">
        <f t="shared" si="135"/>
        <v/>
      </c>
      <c r="E1496" s="53" t="str">
        <f t="shared" si="136"/>
        <v/>
      </c>
      <c r="F1496" s="53" t="str">
        <f t="shared" si="137"/>
        <v/>
      </c>
      <c r="G1496" s="50"/>
      <c r="H1496" s="53">
        <f t="shared" si="132"/>
        <v>0</v>
      </c>
    </row>
    <row r="1497" spans="2:8" ht="12.75" hidden="1" customHeight="1">
      <c r="B1497" s="46" t="str">
        <f t="shared" si="133"/>
        <v/>
      </c>
      <c r="C1497" s="47" t="str">
        <f t="shared" si="134"/>
        <v/>
      </c>
      <c r="D1497" s="52" t="str">
        <f t="shared" si="135"/>
        <v/>
      </c>
      <c r="E1497" s="53" t="str">
        <f t="shared" si="136"/>
        <v/>
      </c>
      <c r="F1497" s="53" t="str">
        <f t="shared" si="137"/>
        <v/>
      </c>
      <c r="G1497" s="50"/>
      <c r="H1497" s="53">
        <f t="shared" ref="H1497:H1560" si="138">IF(B1497="",0,ROUND(H1496-E1497-G1497,2))</f>
        <v>0</v>
      </c>
    </row>
    <row r="1498" spans="2:8" ht="12.75" hidden="1" customHeight="1">
      <c r="B1498" s="46" t="str">
        <f t="shared" ref="B1498:B1561" si="139">IF(B1497&lt;$D$16,IF(H1497&gt;0,B1497+1,""),"")</f>
        <v/>
      </c>
      <c r="C1498" s="47" t="str">
        <f t="shared" ref="C1498:C1561" si="140">IF(B1498="","",IF(B1498&lt;=$D$16,IF(payments_per_year=26,DATE(YEAR(start_date),MONTH(start_date),DAY(start_date)+14*B1498),IF(payments_per_year=52,DATE(YEAR(start_date),MONTH(start_date),DAY(start_date)+7*B1498),DATE(YEAR(start_date),MONTH(start_date)+B1498*12/$D$11,DAY(start_date)))),""))</f>
        <v/>
      </c>
      <c r="D1498" s="52" t="str">
        <f t="shared" ref="D1498:D1561" si="141">IF(C1498="","",IF($D$15+F1498&gt;H1497,ROUND(H1497+F1498,2),$D$15))</f>
        <v/>
      </c>
      <c r="E1498" s="53" t="str">
        <f t="shared" ref="E1498:E1561" si="142">IF(C1498="","",D1498-F1498)</f>
        <v/>
      </c>
      <c r="F1498" s="53" t="str">
        <f t="shared" ref="F1498:F1561" si="143">IF(C1498="","",ROUND(H1497*$D$9/payments_per_year,2))</f>
        <v/>
      </c>
      <c r="G1498" s="50"/>
      <c r="H1498" s="53">
        <f t="shared" si="138"/>
        <v>0</v>
      </c>
    </row>
    <row r="1499" spans="2:8" ht="12.75" hidden="1" customHeight="1">
      <c r="B1499" s="46" t="str">
        <f t="shared" si="139"/>
        <v/>
      </c>
      <c r="C1499" s="47" t="str">
        <f t="shared" si="140"/>
        <v/>
      </c>
      <c r="D1499" s="52" t="str">
        <f t="shared" si="141"/>
        <v/>
      </c>
      <c r="E1499" s="53" t="str">
        <f t="shared" si="142"/>
        <v/>
      </c>
      <c r="F1499" s="53" t="str">
        <f t="shared" si="143"/>
        <v/>
      </c>
      <c r="G1499" s="50"/>
      <c r="H1499" s="53">
        <f t="shared" si="138"/>
        <v>0</v>
      </c>
    </row>
    <row r="1500" spans="2:8" ht="12.75" hidden="1" customHeight="1">
      <c r="B1500" s="46" t="str">
        <f t="shared" si="139"/>
        <v/>
      </c>
      <c r="C1500" s="47" t="str">
        <f t="shared" si="140"/>
        <v/>
      </c>
      <c r="D1500" s="52" t="str">
        <f t="shared" si="141"/>
        <v/>
      </c>
      <c r="E1500" s="53" t="str">
        <f t="shared" si="142"/>
        <v/>
      </c>
      <c r="F1500" s="53" t="str">
        <f t="shared" si="143"/>
        <v/>
      </c>
      <c r="G1500" s="50"/>
      <c r="H1500" s="53">
        <f t="shared" si="138"/>
        <v>0</v>
      </c>
    </row>
    <row r="1501" spans="2:8" ht="12.75" hidden="1" customHeight="1">
      <c r="B1501" s="46" t="str">
        <f t="shared" si="139"/>
        <v/>
      </c>
      <c r="C1501" s="47" t="str">
        <f t="shared" si="140"/>
        <v/>
      </c>
      <c r="D1501" s="52" t="str">
        <f t="shared" si="141"/>
        <v/>
      </c>
      <c r="E1501" s="53" t="str">
        <f t="shared" si="142"/>
        <v/>
      </c>
      <c r="F1501" s="53" t="str">
        <f t="shared" si="143"/>
        <v/>
      </c>
      <c r="G1501" s="50"/>
      <c r="H1501" s="53">
        <f t="shared" si="138"/>
        <v>0</v>
      </c>
    </row>
    <row r="1502" spans="2:8" ht="12.75" hidden="1" customHeight="1">
      <c r="B1502" s="46" t="str">
        <f t="shared" si="139"/>
        <v/>
      </c>
      <c r="C1502" s="47" t="str">
        <f t="shared" si="140"/>
        <v/>
      </c>
      <c r="D1502" s="52" t="str">
        <f t="shared" si="141"/>
        <v/>
      </c>
      <c r="E1502" s="53" t="str">
        <f t="shared" si="142"/>
        <v/>
      </c>
      <c r="F1502" s="53" t="str">
        <f t="shared" si="143"/>
        <v/>
      </c>
      <c r="G1502" s="50"/>
      <c r="H1502" s="53">
        <f t="shared" si="138"/>
        <v>0</v>
      </c>
    </row>
    <row r="1503" spans="2:8" ht="12.75" hidden="1" customHeight="1">
      <c r="B1503" s="46" t="str">
        <f t="shared" si="139"/>
        <v/>
      </c>
      <c r="C1503" s="47" t="str">
        <f t="shared" si="140"/>
        <v/>
      </c>
      <c r="D1503" s="52" t="str">
        <f t="shared" si="141"/>
        <v/>
      </c>
      <c r="E1503" s="53" t="str">
        <f t="shared" si="142"/>
        <v/>
      </c>
      <c r="F1503" s="53" t="str">
        <f t="shared" si="143"/>
        <v/>
      </c>
      <c r="G1503" s="50"/>
      <c r="H1503" s="53">
        <f t="shared" si="138"/>
        <v>0</v>
      </c>
    </row>
    <row r="1504" spans="2:8" ht="12.75" hidden="1" customHeight="1">
      <c r="B1504" s="46" t="str">
        <f t="shared" si="139"/>
        <v/>
      </c>
      <c r="C1504" s="47" t="str">
        <f t="shared" si="140"/>
        <v/>
      </c>
      <c r="D1504" s="52" t="str">
        <f t="shared" si="141"/>
        <v/>
      </c>
      <c r="E1504" s="53" t="str">
        <f t="shared" si="142"/>
        <v/>
      </c>
      <c r="F1504" s="53" t="str">
        <f t="shared" si="143"/>
        <v/>
      </c>
      <c r="G1504" s="50"/>
      <c r="H1504" s="53">
        <f t="shared" si="138"/>
        <v>0</v>
      </c>
    </row>
    <row r="1505" spans="2:8" ht="12.75" hidden="1" customHeight="1">
      <c r="B1505" s="46" t="str">
        <f t="shared" si="139"/>
        <v/>
      </c>
      <c r="C1505" s="47" t="str">
        <f t="shared" si="140"/>
        <v/>
      </c>
      <c r="D1505" s="52" t="str">
        <f t="shared" si="141"/>
        <v/>
      </c>
      <c r="E1505" s="53" t="str">
        <f t="shared" si="142"/>
        <v/>
      </c>
      <c r="F1505" s="53" t="str">
        <f t="shared" si="143"/>
        <v/>
      </c>
      <c r="G1505" s="50"/>
      <c r="H1505" s="53">
        <f t="shared" si="138"/>
        <v>0</v>
      </c>
    </row>
    <row r="1506" spans="2:8" ht="12.75" hidden="1" customHeight="1">
      <c r="B1506" s="46" t="str">
        <f t="shared" si="139"/>
        <v/>
      </c>
      <c r="C1506" s="47" t="str">
        <f t="shared" si="140"/>
        <v/>
      </c>
      <c r="D1506" s="52" t="str">
        <f t="shared" si="141"/>
        <v/>
      </c>
      <c r="E1506" s="53" t="str">
        <f t="shared" si="142"/>
        <v/>
      </c>
      <c r="F1506" s="53" t="str">
        <f t="shared" si="143"/>
        <v/>
      </c>
      <c r="G1506" s="50"/>
      <c r="H1506" s="53">
        <f t="shared" si="138"/>
        <v>0</v>
      </c>
    </row>
    <row r="1507" spans="2:8" ht="12.75" hidden="1" customHeight="1">
      <c r="B1507" s="46" t="str">
        <f t="shared" si="139"/>
        <v/>
      </c>
      <c r="C1507" s="47" t="str">
        <f t="shared" si="140"/>
        <v/>
      </c>
      <c r="D1507" s="52" t="str">
        <f t="shared" si="141"/>
        <v/>
      </c>
      <c r="E1507" s="53" t="str">
        <f t="shared" si="142"/>
        <v/>
      </c>
      <c r="F1507" s="53" t="str">
        <f t="shared" si="143"/>
        <v/>
      </c>
      <c r="G1507" s="50"/>
      <c r="H1507" s="53">
        <f t="shared" si="138"/>
        <v>0</v>
      </c>
    </row>
    <row r="1508" spans="2:8" ht="12.75" hidden="1" customHeight="1">
      <c r="B1508" s="46" t="str">
        <f t="shared" si="139"/>
        <v/>
      </c>
      <c r="C1508" s="47" t="str">
        <f t="shared" si="140"/>
        <v/>
      </c>
      <c r="D1508" s="52" t="str">
        <f t="shared" si="141"/>
        <v/>
      </c>
      <c r="E1508" s="53" t="str">
        <f t="shared" si="142"/>
        <v/>
      </c>
      <c r="F1508" s="53" t="str">
        <f t="shared" si="143"/>
        <v/>
      </c>
      <c r="G1508" s="50"/>
      <c r="H1508" s="53">
        <f t="shared" si="138"/>
        <v>0</v>
      </c>
    </row>
    <row r="1509" spans="2:8" ht="12.75" hidden="1" customHeight="1">
      <c r="B1509" s="46" t="str">
        <f t="shared" si="139"/>
        <v/>
      </c>
      <c r="C1509" s="47" t="str">
        <f t="shared" si="140"/>
        <v/>
      </c>
      <c r="D1509" s="52" t="str">
        <f t="shared" si="141"/>
        <v/>
      </c>
      <c r="E1509" s="53" t="str">
        <f t="shared" si="142"/>
        <v/>
      </c>
      <c r="F1509" s="53" t="str">
        <f t="shared" si="143"/>
        <v/>
      </c>
      <c r="G1509" s="50"/>
      <c r="H1509" s="53">
        <f t="shared" si="138"/>
        <v>0</v>
      </c>
    </row>
    <row r="1510" spans="2:8" ht="12.75" hidden="1" customHeight="1">
      <c r="B1510" s="46" t="str">
        <f t="shared" si="139"/>
        <v/>
      </c>
      <c r="C1510" s="47" t="str">
        <f t="shared" si="140"/>
        <v/>
      </c>
      <c r="D1510" s="52" t="str">
        <f t="shared" si="141"/>
        <v/>
      </c>
      <c r="E1510" s="53" t="str">
        <f t="shared" si="142"/>
        <v/>
      </c>
      <c r="F1510" s="53" t="str">
        <f t="shared" si="143"/>
        <v/>
      </c>
      <c r="G1510" s="50"/>
      <c r="H1510" s="53">
        <f t="shared" si="138"/>
        <v>0</v>
      </c>
    </row>
    <row r="1511" spans="2:8" ht="12.75" hidden="1" customHeight="1">
      <c r="B1511" s="46" t="str">
        <f t="shared" si="139"/>
        <v/>
      </c>
      <c r="C1511" s="47" t="str">
        <f t="shared" si="140"/>
        <v/>
      </c>
      <c r="D1511" s="52" t="str">
        <f t="shared" si="141"/>
        <v/>
      </c>
      <c r="E1511" s="53" t="str">
        <f t="shared" si="142"/>
        <v/>
      </c>
      <c r="F1511" s="53" t="str">
        <f t="shared" si="143"/>
        <v/>
      </c>
      <c r="G1511" s="50"/>
      <c r="H1511" s="53">
        <f t="shared" si="138"/>
        <v>0</v>
      </c>
    </row>
    <row r="1512" spans="2:8" ht="12.75" hidden="1" customHeight="1">
      <c r="B1512" s="46" t="str">
        <f t="shared" si="139"/>
        <v/>
      </c>
      <c r="C1512" s="47" t="str">
        <f t="shared" si="140"/>
        <v/>
      </c>
      <c r="D1512" s="52" t="str">
        <f t="shared" si="141"/>
        <v/>
      </c>
      <c r="E1512" s="53" t="str">
        <f t="shared" si="142"/>
        <v/>
      </c>
      <c r="F1512" s="53" t="str">
        <f t="shared" si="143"/>
        <v/>
      </c>
      <c r="G1512" s="50"/>
      <c r="H1512" s="53">
        <f t="shared" si="138"/>
        <v>0</v>
      </c>
    </row>
    <row r="1513" spans="2:8" ht="12.75" hidden="1" customHeight="1">
      <c r="B1513" s="46" t="str">
        <f t="shared" si="139"/>
        <v/>
      </c>
      <c r="C1513" s="47" t="str">
        <f t="shared" si="140"/>
        <v/>
      </c>
      <c r="D1513" s="52" t="str">
        <f t="shared" si="141"/>
        <v/>
      </c>
      <c r="E1513" s="53" t="str">
        <f t="shared" si="142"/>
        <v/>
      </c>
      <c r="F1513" s="53" t="str">
        <f t="shared" si="143"/>
        <v/>
      </c>
      <c r="G1513" s="50"/>
      <c r="H1513" s="53">
        <f t="shared" si="138"/>
        <v>0</v>
      </c>
    </row>
    <row r="1514" spans="2:8" ht="12.75" hidden="1" customHeight="1">
      <c r="B1514" s="46" t="str">
        <f t="shared" si="139"/>
        <v/>
      </c>
      <c r="C1514" s="47" t="str">
        <f t="shared" si="140"/>
        <v/>
      </c>
      <c r="D1514" s="52" t="str">
        <f t="shared" si="141"/>
        <v/>
      </c>
      <c r="E1514" s="53" t="str">
        <f t="shared" si="142"/>
        <v/>
      </c>
      <c r="F1514" s="53" t="str">
        <f t="shared" si="143"/>
        <v/>
      </c>
      <c r="G1514" s="50"/>
      <c r="H1514" s="53">
        <f t="shared" si="138"/>
        <v>0</v>
      </c>
    </row>
    <row r="1515" spans="2:8" ht="12.75" hidden="1" customHeight="1">
      <c r="B1515" s="46" t="str">
        <f t="shared" si="139"/>
        <v/>
      </c>
      <c r="C1515" s="47" t="str">
        <f t="shared" si="140"/>
        <v/>
      </c>
      <c r="D1515" s="52" t="str">
        <f t="shared" si="141"/>
        <v/>
      </c>
      <c r="E1515" s="53" t="str">
        <f t="shared" si="142"/>
        <v/>
      </c>
      <c r="F1515" s="53" t="str">
        <f t="shared" si="143"/>
        <v/>
      </c>
      <c r="G1515" s="50"/>
      <c r="H1515" s="53">
        <f t="shared" si="138"/>
        <v>0</v>
      </c>
    </row>
    <row r="1516" spans="2:8" ht="12.75" hidden="1" customHeight="1">
      <c r="B1516" s="46" t="str">
        <f t="shared" si="139"/>
        <v/>
      </c>
      <c r="C1516" s="47" t="str">
        <f t="shared" si="140"/>
        <v/>
      </c>
      <c r="D1516" s="52" t="str">
        <f t="shared" si="141"/>
        <v/>
      </c>
      <c r="E1516" s="53" t="str">
        <f t="shared" si="142"/>
        <v/>
      </c>
      <c r="F1516" s="53" t="str">
        <f t="shared" si="143"/>
        <v/>
      </c>
      <c r="G1516" s="50"/>
      <c r="H1516" s="53">
        <f t="shared" si="138"/>
        <v>0</v>
      </c>
    </row>
    <row r="1517" spans="2:8" ht="12.75" hidden="1" customHeight="1">
      <c r="B1517" s="46" t="str">
        <f t="shared" si="139"/>
        <v/>
      </c>
      <c r="C1517" s="47" t="str">
        <f t="shared" si="140"/>
        <v/>
      </c>
      <c r="D1517" s="52" t="str">
        <f t="shared" si="141"/>
        <v/>
      </c>
      <c r="E1517" s="53" t="str">
        <f t="shared" si="142"/>
        <v/>
      </c>
      <c r="F1517" s="53" t="str">
        <f t="shared" si="143"/>
        <v/>
      </c>
      <c r="G1517" s="50"/>
      <c r="H1517" s="53">
        <f t="shared" si="138"/>
        <v>0</v>
      </c>
    </row>
    <row r="1518" spans="2:8" ht="12.75" hidden="1" customHeight="1">
      <c r="B1518" s="46" t="str">
        <f t="shared" si="139"/>
        <v/>
      </c>
      <c r="C1518" s="47" t="str">
        <f t="shared" si="140"/>
        <v/>
      </c>
      <c r="D1518" s="52" t="str">
        <f t="shared" si="141"/>
        <v/>
      </c>
      <c r="E1518" s="53" t="str">
        <f t="shared" si="142"/>
        <v/>
      </c>
      <c r="F1518" s="53" t="str">
        <f t="shared" si="143"/>
        <v/>
      </c>
      <c r="G1518" s="50"/>
      <c r="H1518" s="53">
        <f t="shared" si="138"/>
        <v>0</v>
      </c>
    </row>
    <row r="1519" spans="2:8" ht="12.75" hidden="1" customHeight="1">
      <c r="B1519" s="46" t="str">
        <f t="shared" si="139"/>
        <v/>
      </c>
      <c r="C1519" s="47" t="str">
        <f t="shared" si="140"/>
        <v/>
      </c>
      <c r="D1519" s="52" t="str">
        <f t="shared" si="141"/>
        <v/>
      </c>
      <c r="E1519" s="53" t="str">
        <f t="shared" si="142"/>
        <v/>
      </c>
      <c r="F1519" s="53" t="str">
        <f t="shared" si="143"/>
        <v/>
      </c>
      <c r="G1519" s="50"/>
      <c r="H1519" s="53">
        <f t="shared" si="138"/>
        <v>0</v>
      </c>
    </row>
    <row r="1520" spans="2:8" ht="12.75" hidden="1" customHeight="1">
      <c r="B1520" s="46" t="str">
        <f t="shared" si="139"/>
        <v/>
      </c>
      <c r="C1520" s="47" t="str">
        <f t="shared" si="140"/>
        <v/>
      </c>
      <c r="D1520" s="52" t="str">
        <f t="shared" si="141"/>
        <v/>
      </c>
      <c r="E1520" s="53" t="str">
        <f t="shared" si="142"/>
        <v/>
      </c>
      <c r="F1520" s="53" t="str">
        <f t="shared" si="143"/>
        <v/>
      </c>
      <c r="G1520" s="50"/>
      <c r="H1520" s="53">
        <f t="shared" si="138"/>
        <v>0</v>
      </c>
    </row>
    <row r="1521" spans="2:8" ht="12.75" hidden="1" customHeight="1">
      <c r="B1521" s="46" t="str">
        <f t="shared" si="139"/>
        <v/>
      </c>
      <c r="C1521" s="47" t="str">
        <f t="shared" si="140"/>
        <v/>
      </c>
      <c r="D1521" s="52" t="str">
        <f t="shared" si="141"/>
        <v/>
      </c>
      <c r="E1521" s="53" t="str">
        <f t="shared" si="142"/>
        <v/>
      </c>
      <c r="F1521" s="53" t="str">
        <f t="shared" si="143"/>
        <v/>
      </c>
      <c r="G1521" s="50"/>
      <c r="H1521" s="53">
        <f t="shared" si="138"/>
        <v>0</v>
      </c>
    </row>
    <row r="1522" spans="2:8" ht="12.75" hidden="1" customHeight="1">
      <c r="B1522" s="46" t="str">
        <f t="shared" si="139"/>
        <v/>
      </c>
      <c r="C1522" s="47" t="str">
        <f t="shared" si="140"/>
        <v/>
      </c>
      <c r="D1522" s="52" t="str">
        <f t="shared" si="141"/>
        <v/>
      </c>
      <c r="E1522" s="53" t="str">
        <f t="shared" si="142"/>
        <v/>
      </c>
      <c r="F1522" s="53" t="str">
        <f t="shared" si="143"/>
        <v/>
      </c>
      <c r="G1522" s="50"/>
      <c r="H1522" s="53">
        <f t="shared" si="138"/>
        <v>0</v>
      </c>
    </row>
    <row r="1523" spans="2:8" ht="12.75" hidden="1" customHeight="1">
      <c r="B1523" s="46" t="str">
        <f t="shared" si="139"/>
        <v/>
      </c>
      <c r="C1523" s="47" t="str">
        <f t="shared" si="140"/>
        <v/>
      </c>
      <c r="D1523" s="52" t="str">
        <f t="shared" si="141"/>
        <v/>
      </c>
      <c r="E1523" s="53" t="str">
        <f t="shared" si="142"/>
        <v/>
      </c>
      <c r="F1523" s="53" t="str">
        <f t="shared" si="143"/>
        <v/>
      </c>
      <c r="G1523" s="50"/>
      <c r="H1523" s="53">
        <f t="shared" si="138"/>
        <v>0</v>
      </c>
    </row>
    <row r="1524" spans="2:8" ht="12.75" hidden="1" customHeight="1">
      <c r="B1524" s="46" t="str">
        <f t="shared" si="139"/>
        <v/>
      </c>
      <c r="C1524" s="47" t="str">
        <f t="shared" si="140"/>
        <v/>
      </c>
      <c r="D1524" s="52" t="str">
        <f t="shared" si="141"/>
        <v/>
      </c>
      <c r="E1524" s="53" t="str">
        <f t="shared" si="142"/>
        <v/>
      </c>
      <c r="F1524" s="53" t="str">
        <f t="shared" si="143"/>
        <v/>
      </c>
      <c r="G1524" s="50"/>
      <c r="H1524" s="53">
        <f t="shared" si="138"/>
        <v>0</v>
      </c>
    </row>
    <row r="1525" spans="2:8" ht="12.75" hidden="1" customHeight="1">
      <c r="B1525" s="46" t="str">
        <f t="shared" si="139"/>
        <v/>
      </c>
      <c r="C1525" s="47" t="str">
        <f t="shared" si="140"/>
        <v/>
      </c>
      <c r="D1525" s="52" t="str">
        <f t="shared" si="141"/>
        <v/>
      </c>
      <c r="E1525" s="53" t="str">
        <f t="shared" si="142"/>
        <v/>
      </c>
      <c r="F1525" s="53" t="str">
        <f t="shared" si="143"/>
        <v/>
      </c>
      <c r="G1525" s="50"/>
      <c r="H1525" s="53">
        <f t="shared" si="138"/>
        <v>0</v>
      </c>
    </row>
    <row r="1526" spans="2:8" ht="12.75" hidden="1" customHeight="1">
      <c r="B1526" s="46" t="str">
        <f t="shared" si="139"/>
        <v/>
      </c>
      <c r="C1526" s="47" t="str">
        <f t="shared" si="140"/>
        <v/>
      </c>
      <c r="D1526" s="52" t="str">
        <f t="shared" si="141"/>
        <v/>
      </c>
      <c r="E1526" s="53" t="str">
        <f t="shared" si="142"/>
        <v/>
      </c>
      <c r="F1526" s="53" t="str">
        <f t="shared" si="143"/>
        <v/>
      </c>
      <c r="G1526" s="50"/>
      <c r="H1526" s="53">
        <f t="shared" si="138"/>
        <v>0</v>
      </c>
    </row>
    <row r="1527" spans="2:8" ht="12.75" hidden="1" customHeight="1">
      <c r="B1527" s="46" t="str">
        <f t="shared" si="139"/>
        <v/>
      </c>
      <c r="C1527" s="47" t="str">
        <f t="shared" si="140"/>
        <v/>
      </c>
      <c r="D1527" s="52" t="str">
        <f t="shared" si="141"/>
        <v/>
      </c>
      <c r="E1527" s="53" t="str">
        <f t="shared" si="142"/>
        <v/>
      </c>
      <c r="F1527" s="53" t="str">
        <f t="shared" si="143"/>
        <v/>
      </c>
      <c r="G1527" s="50"/>
      <c r="H1527" s="53">
        <f t="shared" si="138"/>
        <v>0</v>
      </c>
    </row>
    <row r="1528" spans="2:8" ht="12.75" hidden="1" customHeight="1">
      <c r="B1528" s="46" t="str">
        <f t="shared" si="139"/>
        <v/>
      </c>
      <c r="C1528" s="47" t="str">
        <f t="shared" si="140"/>
        <v/>
      </c>
      <c r="D1528" s="52" t="str">
        <f t="shared" si="141"/>
        <v/>
      </c>
      <c r="E1528" s="53" t="str">
        <f t="shared" si="142"/>
        <v/>
      </c>
      <c r="F1528" s="53" t="str">
        <f t="shared" si="143"/>
        <v/>
      </c>
      <c r="G1528" s="50"/>
      <c r="H1528" s="53">
        <f t="shared" si="138"/>
        <v>0</v>
      </c>
    </row>
    <row r="1529" spans="2:8" ht="12.75" hidden="1" customHeight="1">
      <c r="B1529" s="46" t="str">
        <f t="shared" si="139"/>
        <v/>
      </c>
      <c r="C1529" s="47" t="str">
        <f t="shared" si="140"/>
        <v/>
      </c>
      <c r="D1529" s="52" t="str">
        <f t="shared" si="141"/>
        <v/>
      </c>
      <c r="E1529" s="53" t="str">
        <f t="shared" si="142"/>
        <v/>
      </c>
      <c r="F1529" s="53" t="str">
        <f t="shared" si="143"/>
        <v/>
      </c>
      <c r="G1529" s="50"/>
      <c r="H1529" s="53">
        <f t="shared" si="138"/>
        <v>0</v>
      </c>
    </row>
    <row r="1530" spans="2:8" ht="12.75" hidden="1" customHeight="1">
      <c r="B1530" s="46" t="str">
        <f t="shared" si="139"/>
        <v/>
      </c>
      <c r="C1530" s="47" t="str">
        <f t="shared" si="140"/>
        <v/>
      </c>
      <c r="D1530" s="52" t="str">
        <f t="shared" si="141"/>
        <v/>
      </c>
      <c r="E1530" s="53" t="str">
        <f t="shared" si="142"/>
        <v/>
      </c>
      <c r="F1530" s="53" t="str">
        <f t="shared" si="143"/>
        <v/>
      </c>
      <c r="G1530" s="50"/>
      <c r="H1530" s="53">
        <f t="shared" si="138"/>
        <v>0</v>
      </c>
    </row>
    <row r="1531" spans="2:8" ht="12.75" hidden="1" customHeight="1">
      <c r="B1531" s="46" t="str">
        <f t="shared" si="139"/>
        <v/>
      </c>
      <c r="C1531" s="47" t="str">
        <f t="shared" si="140"/>
        <v/>
      </c>
      <c r="D1531" s="52" t="str">
        <f t="shared" si="141"/>
        <v/>
      </c>
      <c r="E1531" s="53" t="str">
        <f t="shared" si="142"/>
        <v/>
      </c>
      <c r="F1531" s="53" t="str">
        <f t="shared" si="143"/>
        <v/>
      </c>
      <c r="G1531" s="50"/>
      <c r="H1531" s="53">
        <f t="shared" si="138"/>
        <v>0</v>
      </c>
    </row>
    <row r="1532" spans="2:8" ht="12.75" hidden="1" customHeight="1">
      <c r="B1532" s="46" t="str">
        <f t="shared" si="139"/>
        <v/>
      </c>
      <c r="C1532" s="47" t="str">
        <f t="shared" si="140"/>
        <v/>
      </c>
      <c r="D1532" s="52" t="str">
        <f t="shared" si="141"/>
        <v/>
      </c>
      <c r="E1532" s="53" t="str">
        <f t="shared" si="142"/>
        <v/>
      </c>
      <c r="F1532" s="53" t="str">
        <f t="shared" si="143"/>
        <v/>
      </c>
      <c r="G1532" s="50"/>
      <c r="H1532" s="53">
        <f t="shared" si="138"/>
        <v>0</v>
      </c>
    </row>
    <row r="1533" spans="2:8" ht="12.75" hidden="1" customHeight="1">
      <c r="B1533" s="46" t="str">
        <f t="shared" si="139"/>
        <v/>
      </c>
      <c r="C1533" s="47" t="str">
        <f t="shared" si="140"/>
        <v/>
      </c>
      <c r="D1533" s="52" t="str">
        <f t="shared" si="141"/>
        <v/>
      </c>
      <c r="E1533" s="53" t="str">
        <f t="shared" si="142"/>
        <v/>
      </c>
      <c r="F1533" s="53" t="str">
        <f t="shared" si="143"/>
        <v/>
      </c>
      <c r="G1533" s="50"/>
      <c r="H1533" s="53">
        <f t="shared" si="138"/>
        <v>0</v>
      </c>
    </row>
    <row r="1534" spans="2:8" ht="12.75" hidden="1" customHeight="1">
      <c r="B1534" s="46" t="str">
        <f t="shared" si="139"/>
        <v/>
      </c>
      <c r="C1534" s="47" t="str">
        <f t="shared" si="140"/>
        <v/>
      </c>
      <c r="D1534" s="52" t="str">
        <f t="shared" si="141"/>
        <v/>
      </c>
      <c r="E1534" s="53" t="str">
        <f t="shared" si="142"/>
        <v/>
      </c>
      <c r="F1534" s="53" t="str">
        <f t="shared" si="143"/>
        <v/>
      </c>
      <c r="G1534" s="50"/>
      <c r="H1534" s="53">
        <f t="shared" si="138"/>
        <v>0</v>
      </c>
    </row>
    <row r="1535" spans="2:8" ht="12.75" hidden="1" customHeight="1">
      <c r="B1535" s="46" t="str">
        <f t="shared" si="139"/>
        <v/>
      </c>
      <c r="C1535" s="47" t="str">
        <f t="shared" si="140"/>
        <v/>
      </c>
      <c r="D1535" s="52" t="str">
        <f t="shared" si="141"/>
        <v/>
      </c>
      <c r="E1535" s="53" t="str">
        <f t="shared" si="142"/>
        <v/>
      </c>
      <c r="F1535" s="53" t="str">
        <f t="shared" si="143"/>
        <v/>
      </c>
      <c r="G1535" s="50"/>
      <c r="H1535" s="53">
        <f t="shared" si="138"/>
        <v>0</v>
      </c>
    </row>
    <row r="1536" spans="2:8" ht="12.75" hidden="1" customHeight="1">
      <c r="B1536" s="46" t="str">
        <f t="shared" si="139"/>
        <v/>
      </c>
      <c r="C1536" s="47" t="str">
        <f t="shared" si="140"/>
        <v/>
      </c>
      <c r="D1536" s="52" t="str">
        <f t="shared" si="141"/>
        <v/>
      </c>
      <c r="E1536" s="53" t="str">
        <f t="shared" si="142"/>
        <v/>
      </c>
      <c r="F1536" s="53" t="str">
        <f t="shared" si="143"/>
        <v/>
      </c>
      <c r="G1536" s="50"/>
      <c r="H1536" s="53">
        <f t="shared" si="138"/>
        <v>0</v>
      </c>
    </row>
    <row r="1537" spans="2:8" ht="12.75" hidden="1" customHeight="1">
      <c r="B1537" s="46" t="str">
        <f t="shared" si="139"/>
        <v/>
      </c>
      <c r="C1537" s="47" t="str">
        <f t="shared" si="140"/>
        <v/>
      </c>
      <c r="D1537" s="52" t="str">
        <f t="shared" si="141"/>
        <v/>
      </c>
      <c r="E1537" s="53" t="str">
        <f t="shared" si="142"/>
        <v/>
      </c>
      <c r="F1537" s="53" t="str">
        <f t="shared" si="143"/>
        <v/>
      </c>
      <c r="G1537" s="50"/>
      <c r="H1537" s="53">
        <f t="shared" si="138"/>
        <v>0</v>
      </c>
    </row>
    <row r="1538" spans="2:8" ht="12.75" hidden="1" customHeight="1">
      <c r="B1538" s="46" t="str">
        <f t="shared" si="139"/>
        <v/>
      </c>
      <c r="C1538" s="47" t="str">
        <f t="shared" si="140"/>
        <v/>
      </c>
      <c r="D1538" s="52" t="str">
        <f t="shared" si="141"/>
        <v/>
      </c>
      <c r="E1538" s="53" t="str">
        <f t="shared" si="142"/>
        <v/>
      </c>
      <c r="F1538" s="53" t="str">
        <f t="shared" si="143"/>
        <v/>
      </c>
      <c r="G1538" s="50"/>
      <c r="H1538" s="53">
        <f t="shared" si="138"/>
        <v>0</v>
      </c>
    </row>
    <row r="1539" spans="2:8" ht="12.75" hidden="1" customHeight="1">
      <c r="B1539" s="46" t="str">
        <f t="shared" si="139"/>
        <v/>
      </c>
      <c r="C1539" s="47" t="str">
        <f t="shared" si="140"/>
        <v/>
      </c>
      <c r="D1539" s="52" t="str">
        <f t="shared" si="141"/>
        <v/>
      </c>
      <c r="E1539" s="53" t="str">
        <f t="shared" si="142"/>
        <v/>
      </c>
      <c r="F1539" s="53" t="str">
        <f t="shared" si="143"/>
        <v/>
      </c>
      <c r="G1539" s="50"/>
      <c r="H1539" s="53">
        <f t="shared" si="138"/>
        <v>0</v>
      </c>
    </row>
    <row r="1540" spans="2:8" ht="12.75" hidden="1" customHeight="1">
      <c r="B1540" s="46" t="str">
        <f t="shared" si="139"/>
        <v/>
      </c>
      <c r="C1540" s="47" t="str">
        <f t="shared" si="140"/>
        <v/>
      </c>
      <c r="D1540" s="52" t="str">
        <f t="shared" si="141"/>
        <v/>
      </c>
      <c r="E1540" s="53" t="str">
        <f t="shared" si="142"/>
        <v/>
      </c>
      <c r="F1540" s="53" t="str">
        <f t="shared" si="143"/>
        <v/>
      </c>
      <c r="G1540" s="50"/>
      <c r="H1540" s="53">
        <f t="shared" si="138"/>
        <v>0</v>
      </c>
    </row>
    <row r="1541" spans="2:8" ht="12.75" hidden="1" customHeight="1">
      <c r="B1541" s="46" t="str">
        <f t="shared" si="139"/>
        <v/>
      </c>
      <c r="C1541" s="47" t="str">
        <f t="shared" si="140"/>
        <v/>
      </c>
      <c r="D1541" s="52" t="str">
        <f t="shared" si="141"/>
        <v/>
      </c>
      <c r="E1541" s="53" t="str">
        <f t="shared" si="142"/>
        <v/>
      </c>
      <c r="F1541" s="53" t="str">
        <f t="shared" si="143"/>
        <v/>
      </c>
      <c r="G1541" s="50"/>
      <c r="H1541" s="53">
        <f t="shared" si="138"/>
        <v>0</v>
      </c>
    </row>
    <row r="1542" spans="2:8" ht="12.75" hidden="1" customHeight="1">
      <c r="B1542" s="46" t="str">
        <f t="shared" si="139"/>
        <v/>
      </c>
      <c r="C1542" s="47" t="str">
        <f t="shared" si="140"/>
        <v/>
      </c>
      <c r="D1542" s="52" t="str">
        <f t="shared" si="141"/>
        <v/>
      </c>
      <c r="E1542" s="53" t="str">
        <f t="shared" si="142"/>
        <v/>
      </c>
      <c r="F1542" s="53" t="str">
        <f t="shared" si="143"/>
        <v/>
      </c>
      <c r="G1542" s="50"/>
      <c r="H1542" s="53">
        <f t="shared" si="138"/>
        <v>0</v>
      </c>
    </row>
    <row r="1543" spans="2:8" ht="12.75" hidden="1" customHeight="1">
      <c r="B1543" s="46" t="str">
        <f t="shared" si="139"/>
        <v/>
      </c>
      <c r="C1543" s="47" t="str">
        <f t="shared" si="140"/>
        <v/>
      </c>
      <c r="D1543" s="52" t="str">
        <f t="shared" si="141"/>
        <v/>
      </c>
      <c r="E1543" s="53" t="str">
        <f t="shared" si="142"/>
        <v/>
      </c>
      <c r="F1543" s="53" t="str">
        <f t="shared" si="143"/>
        <v/>
      </c>
      <c r="G1543" s="50"/>
      <c r="H1543" s="53">
        <f t="shared" si="138"/>
        <v>0</v>
      </c>
    </row>
    <row r="1544" spans="2:8" ht="12.75" hidden="1" customHeight="1">
      <c r="B1544" s="46" t="str">
        <f t="shared" si="139"/>
        <v/>
      </c>
      <c r="C1544" s="47" t="str">
        <f t="shared" si="140"/>
        <v/>
      </c>
      <c r="D1544" s="52" t="str">
        <f t="shared" si="141"/>
        <v/>
      </c>
      <c r="E1544" s="53" t="str">
        <f t="shared" si="142"/>
        <v/>
      </c>
      <c r="F1544" s="53" t="str">
        <f t="shared" si="143"/>
        <v/>
      </c>
      <c r="G1544" s="50"/>
      <c r="H1544" s="53">
        <f t="shared" si="138"/>
        <v>0</v>
      </c>
    </row>
    <row r="1545" spans="2:8" ht="12.75" hidden="1" customHeight="1">
      <c r="B1545" s="46" t="str">
        <f t="shared" si="139"/>
        <v/>
      </c>
      <c r="C1545" s="47" t="str">
        <f t="shared" si="140"/>
        <v/>
      </c>
      <c r="D1545" s="52" t="str">
        <f t="shared" si="141"/>
        <v/>
      </c>
      <c r="E1545" s="53" t="str">
        <f t="shared" si="142"/>
        <v/>
      </c>
      <c r="F1545" s="53" t="str">
        <f t="shared" si="143"/>
        <v/>
      </c>
      <c r="G1545" s="50"/>
      <c r="H1545" s="53">
        <f t="shared" si="138"/>
        <v>0</v>
      </c>
    </row>
    <row r="1546" spans="2:8" ht="12.75" hidden="1" customHeight="1">
      <c r="B1546" s="46" t="str">
        <f t="shared" si="139"/>
        <v/>
      </c>
      <c r="C1546" s="47" t="str">
        <f t="shared" si="140"/>
        <v/>
      </c>
      <c r="D1546" s="52" t="str">
        <f t="shared" si="141"/>
        <v/>
      </c>
      <c r="E1546" s="53" t="str">
        <f t="shared" si="142"/>
        <v/>
      </c>
      <c r="F1546" s="53" t="str">
        <f t="shared" si="143"/>
        <v/>
      </c>
      <c r="G1546" s="50"/>
      <c r="H1546" s="53">
        <f t="shared" si="138"/>
        <v>0</v>
      </c>
    </row>
    <row r="1547" spans="2:8" ht="12.75" hidden="1" customHeight="1">
      <c r="B1547" s="46" t="str">
        <f t="shared" si="139"/>
        <v/>
      </c>
      <c r="C1547" s="47" t="str">
        <f t="shared" si="140"/>
        <v/>
      </c>
      <c r="D1547" s="52" t="str">
        <f t="shared" si="141"/>
        <v/>
      </c>
      <c r="E1547" s="53" t="str">
        <f t="shared" si="142"/>
        <v/>
      </c>
      <c r="F1547" s="53" t="str">
        <f t="shared" si="143"/>
        <v/>
      </c>
      <c r="G1547" s="50"/>
      <c r="H1547" s="53">
        <f t="shared" si="138"/>
        <v>0</v>
      </c>
    </row>
    <row r="1548" spans="2:8" ht="12.75" hidden="1" customHeight="1">
      <c r="B1548" s="46" t="str">
        <f t="shared" si="139"/>
        <v/>
      </c>
      <c r="C1548" s="47" t="str">
        <f t="shared" si="140"/>
        <v/>
      </c>
      <c r="D1548" s="52" t="str">
        <f t="shared" si="141"/>
        <v/>
      </c>
      <c r="E1548" s="53" t="str">
        <f t="shared" si="142"/>
        <v/>
      </c>
      <c r="F1548" s="53" t="str">
        <f t="shared" si="143"/>
        <v/>
      </c>
      <c r="G1548" s="50"/>
      <c r="H1548" s="53">
        <f t="shared" si="138"/>
        <v>0</v>
      </c>
    </row>
    <row r="1549" spans="2:8" ht="12.75" hidden="1" customHeight="1">
      <c r="B1549" s="46" t="str">
        <f t="shared" si="139"/>
        <v/>
      </c>
      <c r="C1549" s="47" t="str">
        <f t="shared" si="140"/>
        <v/>
      </c>
      <c r="D1549" s="52" t="str">
        <f t="shared" si="141"/>
        <v/>
      </c>
      <c r="E1549" s="53" t="str">
        <f t="shared" si="142"/>
        <v/>
      </c>
      <c r="F1549" s="53" t="str">
        <f t="shared" si="143"/>
        <v/>
      </c>
      <c r="G1549" s="50"/>
      <c r="H1549" s="53">
        <f t="shared" si="138"/>
        <v>0</v>
      </c>
    </row>
    <row r="1550" spans="2:8" ht="12.75" hidden="1" customHeight="1">
      <c r="B1550" s="46" t="str">
        <f t="shared" si="139"/>
        <v/>
      </c>
      <c r="C1550" s="47" t="str">
        <f t="shared" si="140"/>
        <v/>
      </c>
      <c r="D1550" s="52" t="str">
        <f t="shared" si="141"/>
        <v/>
      </c>
      <c r="E1550" s="53" t="str">
        <f t="shared" si="142"/>
        <v/>
      </c>
      <c r="F1550" s="53" t="str">
        <f t="shared" si="143"/>
        <v/>
      </c>
      <c r="G1550" s="50"/>
      <c r="H1550" s="53">
        <f t="shared" si="138"/>
        <v>0</v>
      </c>
    </row>
    <row r="1551" spans="2:8" ht="12.75" hidden="1" customHeight="1">
      <c r="B1551" s="46" t="str">
        <f t="shared" si="139"/>
        <v/>
      </c>
      <c r="C1551" s="47" t="str">
        <f t="shared" si="140"/>
        <v/>
      </c>
      <c r="D1551" s="52" t="str">
        <f t="shared" si="141"/>
        <v/>
      </c>
      <c r="E1551" s="53" t="str">
        <f t="shared" si="142"/>
        <v/>
      </c>
      <c r="F1551" s="53" t="str">
        <f t="shared" si="143"/>
        <v/>
      </c>
      <c r="G1551" s="50"/>
      <c r="H1551" s="53">
        <f t="shared" si="138"/>
        <v>0</v>
      </c>
    </row>
    <row r="1552" spans="2:8" ht="12.75" hidden="1" customHeight="1">
      <c r="B1552" s="46" t="str">
        <f t="shared" si="139"/>
        <v/>
      </c>
      <c r="C1552" s="47" t="str">
        <f t="shared" si="140"/>
        <v/>
      </c>
      <c r="D1552" s="52" t="str">
        <f t="shared" si="141"/>
        <v/>
      </c>
      <c r="E1552" s="53" t="str">
        <f t="shared" si="142"/>
        <v/>
      </c>
      <c r="F1552" s="53" t="str">
        <f t="shared" si="143"/>
        <v/>
      </c>
      <c r="G1552" s="50"/>
      <c r="H1552" s="53">
        <f t="shared" si="138"/>
        <v>0</v>
      </c>
    </row>
    <row r="1553" spans="2:8" ht="12.75" hidden="1" customHeight="1">
      <c r="B1553" s="46" t="str">
        <f t="shared" si="139"/>
        <v/>
      </c>
      <c r="C1553" s="47" t="str">
        <f t="shared" si="140"/>
        <v/>
      </c>
      <c r="D1553" s="52" t="str">
        <f t="shared" si="141"/>
        <v/>
      </c>
      <c r="E1553" s="53" t="str">
        <f t="shared" si="142"/>
        <v/>
      </c>
      <c r="F1553" s="53" t="str">
        <f t="shared" si="143"/>
        <v/>
      </c>
      <c r="G1553" s="50"/>
      <c r="H1553" s="53">
        <f t="shared" si="138"/>
        <v>0</v>
      </c>
    </row>
    <row r="1554" spans="2:8" ht="12.75" hidden="1" customHeight="1">
      <c r="B1554" s="46" t="str">
        <f t="shared" si="139"/>
        <v/>
      </c>
      <c r="C1554" s="47" t="str">
        <f t="shared" si="140"/>
        <v/>
      </c>
      <c r="D1554" s="52" t="str">
        <f t="shared" si="141"/>
        <v/>
      </c>
      <c r="E1554" s="53" t="str">
        <f t="shared" si="142"/>
        <v/>
      </c>
      <c r="F1554" s="53" t="str">
        <f t="shared" si="143"/>
        <v/>
      </c>
      <c r="G1554" s="50"/>
      <c r="H1554" s="53">
        <f t="shared" si="138"/>
        <v>0</v>
      </c>
    </row>
    <row r="1555" spans="2:8" ht="12.75" hidden="1" customHeight="1">
      <c r="B1555" s="46" t="str">
        <f t="shared" si="139"/>
        <v/>
      </c>
      <c r="C1555" s="47" t="str">
        <f t="shared" si="140"/>
        <v/>
      </c>
      <c r="D1555" s="52" t="str">
        <f t="shared" si="141"/>
        <v/>
      </c>
      <c r="E1555" s="53" t="str">
        <f t="shared" si="142"/>
        <v/>
      </c>
      <c r="F1555" s="53" t="str">
        <f t="shared" si="143"/>
        <v/>
      </c>
      <c r="G1555" s="50"/>
      <c r="H1555" s="53">
        <f t="shared" si="138"/>
        <v>0</v>
      </c>
    </row>
    <row r="1556" spans="2:8" ht="12.75" hidden="1" customHeight="1">
      <c r="B1556" s="46" t="str">
        <f t="shared" si="139"/>
        <v/>
      </c>
      <c r="C1556" s="47" t="str">
        <f t="shared" si="140"/>
        <v/>
      </c>
      <c r="D1556" s="52" t="str">
        <f t="shared" si="141"/>
        <v/>
      </c>
      <c r="E1556" s="53" t="str">
        <f t="shared" si="142"/>
        <v/>
      </c>
      <c r="F1556" s="53" t="str">
        <f t="shared" si="143"/>
        <v/>
      </c>
      <c r="G1556" s="50"/>
      <c r="H1556" s="53">
        <f t="shared" si="138"/>
        <v>0</v>
      </c>
    </row>
    <row r="1557" spans="2:8" ht="12.75" hidden="1" customHeight="1">
      <c r="B1557" s="46" t="str">
        <f t="shared" si="139"/>
        <v/>
      </c>
      <c r="C1557" s="47" t="str">
        <f t="shared" si="140"/>
        <v/>
      </c>
      <c r="D1557" s="52" t="str">
        <f t="shared" si="141"/>
        <v/>
      </c>
      <c r="E1557" s="53" t="str">
        <f t="shared" si="142"/>
        <v/>
      </c>
      <c r="F1557" s="53" t="str">
        <f t="shared" si="143"/>
        <v/>
      </c>
      <c r="G1557" s="50"/>
      <c r="H1557" s="53">
        <f t="shared" si="138"/>
        <v>0</v>
      </c>
    </row>
    <row r="1558" spans="2:8" ht="12.75" hidden="1" customHeight="1">
      <c r="B1558" s="46" t="str">
        <f t="shared" si="139"/>
        <v/>
      </c>
      <c r="C1558" s="47" t="str">
        <f t="shared" si="140"/>
        <v/>
      </c>
      <c r="D1558" s="52" t="str">
        <f t="shared" si="141"/>
        <v/>
      </c>
      <c r="E1558" s="53" t="str">
        <f t="shared" si="142"/>
        <v/>
      </c>
      <c r="F1558" s="53" t="str">
        <f t="shared" si="143"/>
        <v/>
      </c>
      <c r="G1558" s="50"/>
      <c r="H1558" s="53">
        <f t="shared" si="138"/>
        <v>0</v>
      </c>
    </row>
    <row r="1559" spans="2:8" ht="12.75" hidden="1" customHeight="1">
      <c r="B1559" s="46" t="str">
        <f t="shared" si="139"/>
        <v/>
      </c>
      <c r="C1559" s="47" t="str">
        <f t="shared" si="140"/>
        <v/>
      </c>
      <c r="D1559" s="52" t="str">
        <f t="shared" si="141"/>
        <v/>
      </c>
      <c r="E1559" s="53" t="str">
        <f t="shared" si="142"/>
        <v/>
      </c>
      <c r="F1559" s="53" t="str">
        <f t="shared" si="143"/>
        <v/>
      </c>
      <c r="G1559" s="50"/>
      <c r="H1559" s="53">
        <f t="shared" si="138"/>
        <v>0</v>
      </c>
    </row>
    <row r="1560" spans="2:8" ht="12.75" hidden="1" customHeight="1">
      <c r="B1560" s="46" t="str">
        <f t="shared" si="139"/>
        <v/>
      </c>
      <c r="C1560" s="47" t="str">
        <f t="shared" si="140"/>
        <v/>
      </c>
      <c r="D1560" s="52" t="str">
        <f t="shared" si="141"/>
        <v/>
      </c>
      <c r="E1560" s="53" t="str">
        <f t="shared" si="142"/>
        <v/>
      </c>
      <c r="F1560" s="53" t="str">
        <f t="shared" si="143"/>
        <v/>
      </c>
      <c r="G1560" s="50"/>
      <c r="H1560" s="53">
        <f t="shared" si="138"/>
        <v>0</v>
      </c>
    </row>
    <row r="1561" spans="2:8" ht="12.75" hidden="1" customHeight="1">
      <c r="B1561" s="46" t="str">
        <f t="shared" si="139"/>
        <v/>
      </c>
      <c r="C1561" s="47" t="str">
        <f t="shared" si="140"/>
        <v/>
      </c>
      <c r="D1561" s="52" t="str">
        <f t="shared" si="141"/>
        <v/>
      </c>
      <c r="E1561" s="53" t="str">
        <f t="shared" si="142"/>
        <v/>
      </c>
      <c r="F1561" s="53" t="str">
        <f t="shared" si="143"/>
        <v/>
      </c>
      <c r="G1561" s="50"/>
      <c r="H1561" s="53">
        <f t="shared" ref="H1561:H1624" si="144">IF(B1561="",0,ROUND(H1560-E1561-G1561,2))</f>
        <v>0</v>
      </c>
    </row>
    <row r="1562" spans="2:8" ht="12.75" hidden="1" customHeight="1">
      <c r="B1562" s="46" t="str">
        <f t="shared" ref="B1562:B1625" si="145">IF(B1561&lt;$D$16,IF(H1561&gt;0,B1561+1,""),"")</f>
        <v/>
      </c>
      <c r="C1562" s="47" t="str">
        <f t="shared" ref="C1562:C1625" si="146">IF(B1562="","",IF(B1562&lt;=$D$16,IF(payments_per_year=26,DATE(YEAR(start_date),MONTH(start_date),DAY(start_date)+14*B1562),IF(payments_per_year=52,DATE(YEAR(start_date),MONTH(start_date),DAY(start_date)+7*B1562),DATE(YEAR(start_date),MONTH(start_date)+B1562*12/$D$11,DAY(start_date)))),""))</f>
        <v/>
      </c>
      <c r="D1562" s="52" t="str">
        <f t="shared" ref="D1562:D1625" si="147">IF(C1562="","",IF($D$15+F1562&gt;H1561,ROUND(H1561+F1562,2),$D$15))</f>
        <v/>
      </c>
      <c r="E1562" s="53" t="str">
        <f t="shared" ref="E1562:E1625" si="148">IF(C1562="","",D1562-F1562)</f>
        <v/>
      </c>
      <c r="F1562" s="53" t="str">
        <f t="shared" ref="F1562:F1625" si="149">IF(C1562="","",ROUND(H1561*$D$9/payments_per_year,2))</f>
        <v/>
      </c>
      <c r="G1562" s="50"/>
      <c r="H1562" s="53">
        <f t="shared" si="144"/>
        <v>0</v>
      </c>
    </row>
    <row r="1563" spans="2:8" ht="12.75" hidden="1" customHeight="1">
      <c r="B1563" s="46" t="str">
        <f t="shared" si="145"/>
        <v/>
      </c>
      <c r="C1563" s="47" t="str">
        <f t="shared" si="146"/>
        <v/>
      </c>
      <c r="D1563" s="52" t="str">
        <f t="shared" si="147"/>
        <v/>
      </c>
      <c r="E1563" s="53" t="str">
        <f t="shared" si="148"/>
        <v/>
      </c>
      <c r="F1563" s="53" t="str">
        <f t="shared" si="149"/>
        <v/>
      </c>
      <c r="G1563" s="50"/>
      <c r="H1563" s="53">
        <f t="shared" si="144"/>
        <v>0</v>
      </c>
    </row>
    <row r="1564" spans="2:8" ht="12.75" hidden="1" customHeight="1">
      <c r="B1564" s="46" t="str">
        <f t="shared" si="145"/>
        <v/>
      </c>
      <c r="C1564" s="47" t="str">
        <f t="shared" si="146"/>
        <v/>
      </c>
      <c r="D1564" s="52" t="str">
        <f t="shared" si="147"/>
        <v/>
      </c>
      <c r="E1564" s="53" t="str">
        <f t="shared" si="148"/>
        <v/>
      </c>
      <c r="F1564" s="53" t="str">
        <f t="shared" si="149"/>
        <v/>
      </c>
      <c r="G1564" s="50"/>
      <c r="H1564" s="53">
        <f t="shared" si="144"/>
        <v>0</v>
      </c>
    </row>
    <row r="1565" spans="2:8" ht="12.75" hidden="1" customHeight="1">
      <c r="B1565" s="46" t="str">
        <f t="shared" si="145"/>
        <v/>
      </c>
      <c r="C1565" s="47" t="str">
        <f t="shared" si="146"/>
        <v/>
      </c>
      <c r="D1565" s="52" t="str">
        <f t="shared" si="147"/>
        <v/>
      </c>
      <c r="E1565" s="53" t="str">
        <f t="shared" si="148"/>
        <v/>
      </c>
      <c r="F1565" s="53" t="str">
        <f t="shared" si="149"/>
        <v/>
      </c>
      <c r="G1565" s="50"/>
      <c r="H1565" s="53">
        <f t="shared" si="144"/>
        <v>0</v>
      </c>
    </row>
    <row r="1566" spans="2:8" ht="12.75" hidden="1" customHeight="1">
      <c r="B1566" s="46" t="str">
        <f t="shared" si="145"/>
        <v/>
      </c>
      <c r="C1566" s="47" t="str">
        <f t="shared" si="146"/>
        <v/>
      </c>
      <c r="D1566" s="52" t="str">
        <f t="shared" si="147"/>
        <v/>
      </c>
      <c r="E1566" s="53" t="str">
        <f t="shared" si="148"/>
        <v/>
      </c>
      <c r="F1566" s="53" t="str">
        <f t="shared" si="149"/>
        <v/>
      </c>
      <c r="G1566" s="50"/>
      <c r="H1566" s="53">
        <f t="shared" si="144"/>
        <v>0</v>
      </c>
    </row>
    <row r="1567" spans="2:8" ht="12.75" hidden="1" customHeight="1">
      <c r="B1567" s="46" t="str">
        <f t="shared" si="145"/>
        <v/>
      </c>
      <c r="C1567" s="47" t="str">
        <f t="shared" si="146"/>
        <v/>
      </c>
      <c r="D1567" s="52" t="str">
        <f t="shared" si="147"/>
        <v/>
      </c>
      <c r="E1567" s="53" t="str">
        <f t="shared" si="148"/>
        <v/>
      </c>
      <c r="F1567" s="53" t="str">
        <f t="shared" si="149"/>
        <v/>
      </c>
      <c r="G1567" s="50"/>
      <c r="H1567" s="53">
        <f t="shared" si="144"/>
        <v>0</v>
      </c>
    </row>
    <row r="1568" spans="2:8" ht="12.75" hidden="1" customHeight="1">
      <c r="B1568" s="46" t="str">
        <f t="shared" si="145"/>
        <v/>
      </c>
      <c r="C1568" s="47" t="str">
        <f t="shared" si="146"/>
        <v/>
      </c>
      <c r="D1568" s="52" t="str">
        <f t="shared" si="147"/>
        <v/>
      </c>
      <c r="E1568" s="53" t="str">
        <f t="shared" si="148"/>
        <v/>
      </c>
      <c r="F1568" s="53" t="str">
        <f t="shared" si="149"/>
        <v/>
      </c>
      <c r="G1568" s="50"/>
      <c r="H1568" s="53">
        <f t="shared" si="144"/>
        <v>0</v>
      </c>
    </row>
    <row r="1569" spans="2:8" ht="12.75" hidden="1" customHeight="1">
      <c r="B1569" s="46" t="str">
        <f t="shared" si="145"/>
        <v/>
      </c>
      <c r="C1569" s="47" t="str">
        <f t="shared" si="146"/>
        <v/>
      </c>
      <c r="D1569" s="52" t="str">
        <f t="shared" si="147"/>
        <v/>
      </c>
      <c r="E1569" s="53" t="str">
        <f t="shared" si="148"/>
        <v/>
      </c>
      <c r="F1569" s="53" t="str">
        <f t="shared" si="149"/>
        <v/>
      </c>
      <c r="G1569" s="50"/>
      <c r="H1569" s="53">
        <f t="shared" si="144"/>
        <v>0</v>
      </c>
    </row>
    <row r="1570" spans="2:8" ht="12.75" hidden="1" customHeight="1">
      <c r="B1570" s="46" t="str">
        <f t="shared" si="145"/>
        <v/>
      </c>
      <c r="C1570" s="47" t="str">
        <f t="shared" si="146"/>
        <v/>
      </c>
      <c r="D1570" s="52" t="str">
        <f t="shared" si="147"/>
        <v/>
      </c>
      <c r="E1570" s="53" t="str">
        <f t="shared" si="148"/>
        <v/>
      </c>
      <c r="F1570" s="53" t="str">
        <f t="shared" si="149"/>
        <v/>
      </c>
      <c r="G1570" s="50"/>
      <c r="H1570" s="53">
        <f t="shared" si="144"/>
        <v>0</v>
      </c>
    </row>
    <row r="1571" spans="2:8" ht="12.75" hidden="1" customHeight="1">
      <c r="B1571" s="46" t="str">
        <f t="shared" si="145"/>
        <v/>
      </c>
      <c r="C1571" s="47" t="str">
        <f t="shared" si="146"/>
        <v/>
      </c>
      <c r="D1571" s="52" t="str">
        <f t="shared" si="147"/>
        <v/>
      </c>
      <c r="E1571" s="53" t="str">
        <f t="shared" si="148"/>
        <v/>
      </c>
      <c r="F1571" s="53" t="str">
        <f t="shared" si="149"/>
        <v/>
      </c>
      <c r="G1571" s="50"/>
      <c r="H1571" s="53">
        <f t="shared" si="144"/>
        <v>0</v>
      </c>
    </row>
    <row r="1572" spans="2:8" ht="12.75" hidden="1" customHeight="1">
      <c r="B1572" s="46" t="str">
        <f t="shared" si="145"/>
        <v/>
      </c>
      <c r="C1572" s="47" t="str">
        <f t="shared" si="146"/>
        <v/>
      </c>
      <c r="D1572" s="52" t="str">
        <f t="shared" si="147"/>
        <v/>
      </c>
      <c r="E1572" s="53" t="str">
        <f t="shared" si="148"/>
        <v/>
      </c>
      <c r="F1572" s="53" t="str">
        <f t="shared" si="149"/>
        <v/>
      </c>
      <c r="G1572" s="50"/>
      <c r="H1572" s="53">
        <f t="shared" si="144"/>
        <v>0</v>
      </c>
    </row>
    <row r="1573" spans="2:8" ht="12.75" hidden="1" customHeight="1">
      <c r="B1573" s="46" t="str">
        <f t="shared" si="145"/>
        <v/>
      </c>
      <c r="C1573" s="47" t="str">
        <f t="shared" si="146"/>
        <v/>
      </c>
      <c r="D1573" s="52" t="str">
        <f t="shared" si="147"/>
        <v/>
      </c>
      <c r="E1573" s="53" t="str">
        <f t="shared" si="148"/>
        <v/>
      </c>
      <c r="F1573" s="53" t="str">
        <f t="shared" si="149"/>
        <v/>
      </c>
      <c r="G1573" s="50"/>
      <c r="H1573" s="53">
        <f t="shared" si="144"/>
        <v>0</v>
      </c>
    </row>
    <row r="1574" spans="2:8" ht="12.75" hidden="1" customHeight="1">
      <c r="B1574" s="46" t="str">
        <f t="shared" si="145"/>
        <v/>
      </c>
      <c r="C1574" s="47" t="str">
        <f t="shared" si="146"/>
        <v/>
      </c>
      <c r="D1574" s="52" t="str">
        <f t="shared" si="147"/>
        <v/>
      </c>
      <c r="E1574" s="53" t="str">
        <f t="shared" si="148"/>
        <v/>
      </c>
      <c r="F1574" s="53" t="str">
        <f t="shared" si="149"/>
        <v/>
      </c>
      <c r="G1574" s="50"/>
      <c r="H1574" s="53">
        <f t="shared" si="144"/>
        <v>0</v>
      </c>
    </row>
    <row r="1575" spans="2:8" ht="12.75" hidden="1" customHeight="1">
      <c r="B1575" s="46" t="str">
        <f t="shared" si="145"/>
        <v/>
      </c>
      <c r="C1575" s="47" t="str">
        <f t="shared" si="146"/>
        <v/>
      </c>
      <c r="D1575" s="52" t="str">
        <f t="shared" si="147"/>
        <v/>
      </c>
      <c r="E1575" s="53" t="str">
        <f t="shared" si="148"/>
        <v/>
      </c>
      <c r="F1575" s="53" t="str">
        <f t="shared" si="149"/>
        <v/>
      </c>
      <c r="G1575" s="50"/>
      <c r="H1575" s="53">
        <f t="shared" si="144"/>
        <v>0</v>
      </c>
    </row>
    <row r="1576" spans="2:8" ht="12.75" hidden="1" customHeight="1">
      <c r="B1576" s="46" t="str">
        <f t="shared" si="145"/>
        <v/>
      </c>
      <c r="C1576" s="47" t="str">
        <f t="shared" si="146"/>
        <v/>
      </c>
      <c r="D1576" s="52" t="str">
        <f t="shared" si="147"/>
        <v/>
      </c>
      <c r="E1576" s="53" t="str">
        <f t="shared" si="148"/>
        <v/>
      </c>
      <c r="F1576" s="53" t="str">
        <f t="shared" si="149"/>
        <v/>
      </c>
      <c r="G1576" s="50"/>
      <c r="H1576" s="53">
        <f t="shared" si="144"/>
        <v>0</v>
      </c>
    </row>
    <row r="1577" spans="2:8" ht="12.75" hidden="1" customHeight="1">
      <c r="B1577" s="46" t="str">
        <f t="shared" si="145"/>
        <v/>
      </c>
      <c r="C1577" s="47" t="str">
        <f t="shared" si="146"/>
        <v/>
      </c>
      <c r="D1577" s="52" t="str">
        <f t="shared" si="147"/>
        <v/>
      </c>
      <c r="E1577" s="53" t="str">
        <f t="shared" si="148"/>
        <v/>
      </c>
      <c r="F1577" s="53" t="str">
        <f t="shared" si="149"/>
        <v/>
      </c>
      <c r="G1577" s="50"/>
      <c r="H1577" s="53">
        <f t="shared" si="144"/>
        <v>0</v>
      </c>
    </row>
    <row r="1578" spans="2:8" ht="12.75" hidden="1" customHeight="1">
      <c r="B1578" s="46" t="str">
        <f t="shared" si="145"/>
        <v/>
      </c>
      <c r="C1578" s="47" t="str">
        <f t="shared" si="146"/>
        <v/>
      </c>
      <c r="D1578" s="52" t="str">
        <f t="shared" si="147"/>
        <v/>
      </c>
      <c r="E1578" s="53" t="str">
        <f t="shared" si="148"/>
        <v/>
      </c>
      <c r="F1578" s="53" t="str">
        <f t="shared" si="149"/>
        <v/>
      </c>
      <c r="G1578" s="50"/>
      <c r="H1578" s="53">
        <f t="shared" si="144"/>
        <v>0</v>
      </c>
    </row>
    <row r="1579" spans="2:8" ht="12.75" hidden="1" customHeight="1">
      <c r="B1579" s="46" t="str">
        <f t="shared" si="145"/>
        <v/>
      </c>
      <c r="C1579" s="47" t="str">
        <f t="shared" si="146"/>
        <v/>
      </c>
      <c r="D1579" s="52" t="str">
        <f t="shared" si="147"/>
        <v/>
      </c>
      <c r="E1579" s="53" t="str">
        <f t="shared" si="148"/>
        <v/>
      </c>
      <c r="F1579" s="53" t="str">
        <f t="shared" si="149"/>
        <v/>
      </c>
      <c r="G1579" s="50"/>
      <c r="H1579" s="53">
        <f t="shared" si="144"/>
        <v>0</v>
      </c>
    </row>
    <row r="1580" spans="2:8" ht="12.75" hidden="1" customHeight="1">
      <c r="B1580" s="46" t="str">
        <f t="shared" si="145"/>
        <v/>
      </c>
      <c r="C1580" s="47" t="str">
        <f t="shared" si="146"/>
        <v/>
      </c>
      <c r="D1580" s="52" t="str">
        <f t="shared" si="147"/>
        <v/>
      </c>
      <c r="E1580" s="53" t="str">
        <f t="shared" si="148"/>
        <v/>
      </c>
      <c r="F1580" s="53" t="str">
        <f t="shared" si="149"/>
        <v/>
      </c>
      <c r="G1580" s="50"/>
      <c r="H1580" s="53">
        <f t="shared" si="144"/>
        <v>0</v>
      </c>
    </row>
    <row r="1581" spans="2:8" ht="12.75" hidden="1" customHeight="1">
      <c r="B1581" s="46" t="str">
        <f t="shared" si="145"/>
        <v/>
      </c>
      <c r="C1581" s="47" t="str">
        <f t="shared" si="146"/>
        <v/>
      </c>
      <c r="D1581" s="52" t="str">
        <f t="shared" si="147"/>
        <v/>
      </c>
      <c r="E1581" s="53" t="str">
        <f t="shared" si="148"/>
        <v/>
      </c>
      <c r="F1581" s="53" t="str">
        <f t="shared" si="149"/>
        <v/>
      </c>
      <c r="G1581" s="50"/>
      <c r="H1581" s="53">
        <f t="shared" si="144"/>
        <v>0</v>
      </c>
    </row>
    <row r="1582" spans="2:8" ht="12.75" hidden="1" customHeight="1">
      <c r="B1582" s="46" t="str">
        <f t="shared" si="145"/>
        <v/>
      </c>
      <c r="C1582" s="47" t="str">
        <f t="shared" si="146"/>
        <v/>
      </c>
      <c r="D1582" s="52" t="str">
        <f t="shared" si="147"/>
        <v/>
      </c>
      <c r="E1582" s="53" t="str">
        <f t="shared" si="148"/>
        <v/>
      </c>
      <c r="F1582" s="53" t="str">
        <f t="shared" si="149"/>
        <v/>
      </c>
      <c r="G1582" s="50"/>
      <c r="H1582" s="53">
        <f t="shared" si="144"/>
        <v>0</v>
      </c>
    </row>
    <row r="1583" spans="2:8" ht="12.75" hidden="1" customHeight="1">
      <c r="B1583" s="46" t="str">
        <f t="shared" si="145"/>
        <v/>
      </c>
      <c r="C1583" s="47" t="str">
        <f t="shared" si="146"/>
        <v/>
      </c>
      <c r="D1583" s="52" t="str">
        <f t="shared" si="147"/>
        <v/>
      </c>
      <c r="E1583" s="53" t="str">
        <f t="shared" si="148"/>
        <v/>
      </c>
      <c r="F1583" s="53" t="str">
        <f t="shared" si="149"/>
        <v/>
      </c>
      <c r="G1583" s="50"/>
      <c r="H1583" s="53">
        <f t="shared" si="144"/>
        <v>0</v>
      </c>
    </row>
    <row r="1584" spans="2:8" ht="12.75" hidden="1" customHeight="1">
      <c r="B1584" s="46" t="str">
        <f t="shared" si="145"/>
        <v/>
      </c>
      <c r="C1584" s="47" t="str">
        <f t="shared" si="146"/>
        <v/>
      </c>
      <c r="D1584" s="52" t="str">
        <f t="shared" si="147"/>
        <v/>
      </c>
      <c r="E1584" s="53" t="str">
        <f t="shared" si="148"/>
        <v/>
      </c>
      <c r="F1584" s="53" t="str">
        <f t="shared" si="149"/>
        <v/>
      </c>
      <c r="G1584" s="50"/>
      <c r="H1584" s="53">
        <f t="shared" si="144"/>
        <v>0</v>
      </c>
    </row>
    <row r="1585" spans="2:8" ht="12.75" hidden="1" customHeight="1">
      <c r="B1585" s="46" t="str">
        <f t="shared" si="145"/>
        <v/>
      </c>
      <c r="C1585" s="47" t="str">
        <f t="shared" si="146"/>
        <v/>
      </c>
      <c r="D1585" s="52" t="str">
        <f t="shared" si="147"/>
        <v/>
      </c>
      <c r="E1585" s="53" t="str">
        <f t="shared" si="148"/>
        <v/>
      </c>
      <c r="F1585" s="53" t="str">
        <f t="shared" si="149"/>
        <v/>
      </c>
      <c r="G1585" s="50"/>
      <c r="H1585" s="53">
        <f t="shared" si="144"/>
        <v>0</v>
      </c>
    </row>
    <row r="1586" spans="2:8" ht="12.75" hidden="1" customHeight="1">
      <c r="B1586" s="46" t="str">
        <f t="shared" si="145"/>
        <v/>
      </c>
      <c r="C1586" s="47" t="str">
        <f t="shared" si="146"/>
        <v/>
      </c>
      <c r="D1586" s="52" t="str">
        <f t="shared" si="147"/>
        <v/>
      </c>
      <c r="E1586" s="53" t="str">
        <f t="shared" si="148"/>
        <v/>
      </c>
      <c r="F1586" s="53" t="str">
        <f t="shared" si="149"/>
        <v/>
      </c>
      <c r="G1586" s="50"/>
      <c r="H1586" s="53">
        <f t="shared" si="144"/>
        <v>0</v>
      </c>
    </row>
    <row r="1587" spans="2:8" ht="12.75" hidden="1" customHeight="1">
      <c r="B1587" s="46" t="str">
        <f t="shared" si="145"/>
        <v/>
      </c>
      <c r="C1587" s="47" t="str">
        <f t="shared" si="146"/>
        <v/>
      </c>
      <c r="D1587" s="52" t="str">
        <f t="shared" si="147"/>
        <v/>
      </c>
      <c r="E1587" s="53" t="str">
        <f t="shared" si="148"/>
        <v/>
      </c>
      <c r="F1587" s="53" t="str">
        <f t="shared" si="149"/>
        <v/>
      </c>
      <c r="G1587" s="50"/>
      <c r="H1587" s="53">
        <f t="shared" si="144"/>
        <v>0</v>
      </c>
    </row>
    <row r="1588" spans="2:8" ht="12.75" hidden="1" customHeight="1">
      <c r="B1588" s="46" t="str">
        <f t="shared" si="145"/>
        <v/>
      </c>
      <c r="C1588" s="47" t="str">
        <f t="shared" si="146"/>
        <v/>
      </c>
      <c r="D1588" s="52" t="str">
        <f t="shared" si="147"/>
        <v/>
      </c>
      <c r="E1588" s="53" t="str">
        <f t="shared" si="148"/>
        <v/>
      </c>
      <c r="F1588" s="53" t="str">
        <f t="shared" si="149"/>
        <v/>
      </c>
      <c r="G1588" s="50"/>
      <c r="H1588" s="53">
        <f t="shared" si="144"/>
        <v>0</v>
      </c>
    </row>
    <row r="1589" spans="2:8" ht="12.75" hidden="1" customHeight="1">
      <c r="B1589" s="46" t="str">
        <f t="shared" si="145"/>
        <v/>
      </c>
      <c r="C1589" s="47" t="str">
        <f t="shared" si="146"/>
        <v/>
      </c>
      <c r="D1589" s="52" t="str">
        <f t="shared" si="147"/>
        <v/>
      </c>
      <c r="E1589" s="53" t="str">
        <f t="shared" si="148"/>
        <v/>
      </c>
      <c r="F1589" s="53" t="str">
        <f t="shared" si="149"/>
        <v/>
      </c>
      <c r="G1589" s="50"/>
      <c r="H1589" s="53">
        <f t="shared" si="144"/>
        <v>0</v>
      </c>
    </row>
    <row r="1590" spans="2:8" ht="12.75" hidden="1" customHeight="1">
      <c r="B1590" s="46" t="str">
        <f t="shared" si="145"/>
        <v/>
      </c>
      <c r="C1590" s="47" t="str">
        <f t="shared" si="146"/>
        <v/>
      </c>
      <c r="D1590" s="52" t="str">
        <f t="shared" si="147"/>
        <v/>
      </c>
      <c r="E1590" s="53" t="str">
        <f t="shared" si="148"/>
        <v/>
      </c>
      <c r="F1590" s="53" t="str">
        <f t="shared" si="149"/>
        <v/>
      </c>
      <c r="G1590" s="50"/>
      <c r="H1590" s="53">
        <f t="shared" si="144"/>
        <v>0</v>
      </c>
    </row>
    <row r="1591" spans="2:8" ht="12.75" hidden="1" customHeight="1">
      <c r="B1591" s="46" t="str">
        <f t="shared" si="145"/>
        <v/>
      </c>
      <c r="C1591" s="47" t="str">
        <f t="shared" si="146"/>
        <v/>
      </c>
      <c r="D1591" s="52" t="str">
        <f t="shared" si="147"/>
        <v/>
      </c>
      <c r="E1591" s="53" t="str">
        <f t="shared" si="148"/>
        <v/>
      </c>
      <c r="F1591" s="53" t="str">
        <f t="shared" si="149"/>
        <v/>
      </c>
      <c r="G1591" s="50"/>
      <c r="H1591" s="53">
        <f t="shared" si="144"/>
        <v>0</v>
      </c>
    </row>
    <row r="1592" spans="2:8" ht="12.75" hidden="1" customHeight="1">
      <c r="B1592" s="46" t="str">
        <f t="shared" si="145"/>
        <v/>
      </c>
      <c r="C1592" s="47" t="str">
        <f t="shared" si="146"/>
        <v/>
      </c>
      <c r="D1592" s="52" t="str">
        <f t="shared" si="147"/>
        <v/>
      </c>
      <c r="E1592" s="53" t="str">
        <f t="shared" si="148"/>
        <v/>
      </c>
      <c r="F1592" s="53" t="str">
        <f t="shared" si="149"/>
        <v/>
      </c>
      <c r="G1592" s="50"/>
      <c r="H1592" s="53">
        <f t="shared" si="144"/>
        <v>0</v>
      </c>
    </row>
    <row r="1593" spans="2:8" ht="12.75" hidden="1" customHeight="1">
      <c r="B1593" s="46" t="str">
        <f t="shared" si="145"/>
        <v/>
      </c>
      <c r="C1593" s="47" t="str">
        <f t="shared" si="146"/>
        <v/>
      </c>
      <c r="D1593" s="52" t="str">
        <f t="shared" si="147"/>
        <v/>
      </c>
      <c r="E1593" s="53" t="str">
        <f t="shared" si="148"/>
        <v/>
      </c>
      <c r="F1593" s="53" t="str">
        <f t="shared" si="149"/>
        <v/>
      </c>
      <c r="G1593" s="50"/>
      <c r="H1593" s="53">
        <f t="shared" si="144"/>
        <v>0</v>
      </c>
    </row>
    <row r="1594" spans="2:8" ht="12.75" hidden="1" customHeight="1">
      <c r="B1594" s="46" t="str">
        <f t="shared" si="145"/>
        <v/>
      </c>
      <c r="C1594" s="47" t="str">
        <f t="shared" si="146"/>
        <v/>
      </c>
      <c r="D1594" s="52" t="str">
        <f t="shared" si="147"/>
        <v/>
      </c>
      <c r="E1594" s="53" t="str">
        <f t="shared" si="148"/>
        <v/>
      </c>
      <c r="F1594" s="53" t="str">
        <f t="shared" si="149"/>
        <v/>
      </c>
      <c r="G1594" s="50"/>
      <c r="H1594" s="53">
        <f t="shared" si="144"/>
        <v>0</v>
      </c>
    </row>
    <row r="1595" spans="2:8" ht="12.75" hidden="1" customHeight="1">
      <c r="B1595" s="46" t="str">
        <f t="shared" si="145"/>
        <v/>
      </c>
      <c r="C1595" s="47" t="str">
        <f t="shared" si="146"/>
        <v/>
      </c>
      <c r="D1595" s="52" t="str">
        <f t="shared" si="147"/>
        <v/>
      </c>
      <c r="E1595" s="53" t="str">
        <f t="shared" si="148"/>
        <v/>
      </c>
      <c r="F1595" s="53" t="str">
        <f t="shared" si="149"/>
        <v/>
      </c>
      <c r="G1595" s="50"/>
      <c r="H1595" s="53">
        <f t="shared" si="144"/>
        <v>0</v>
      </c>
    </row>
    <row r="1596" spans="2:8" ht="12.75" hidden="1" customHeight="1">
      <c r="B1596" s="46" t="str">
        <f t="shared" si="145"/>
        <v/>
      </c>
      <c r="C1596" s="47" t="str">
        <f t="shared" si="146"/>
        <v/>
      </c>
      <c r="D1596" s="52" t="str">
        <f t="shared" si="147"/>
        <v/>
      </c>
      <c r="E1596" s="53" t="str">
        <f t="shared" si="148"/>
        <v/>
      </c>
      <c r="F1596" s="53" t="str">
        <f t="shared" si="149"/>
        <v/>
      </c>
      <c r="G1596" s="50"/>
      <c r="H1596" s="53">
        <f t="shared" si="144"/>
        <v>0</v>
      </c>
    </row>
    <row r="1597" spans="2:8" ht="12.75" hidden="1" customHeight="1">
      <c r="B1597" s="46" t="str">
        <f t="shared" si="145"/>
        <v/>
      </c>
      <c r="C1597" s="47" t="str">
        <f t="shared" si="146"/>
        <v/>
      </c>
      <c r="D1597" s="52" t="str">
        <f t="shared" si="147"/>
        <v/>
      </c>
      <c r="E1597" s="53" t="str">
        <f t="shared" si="148"/>
        <v/>
      </c>
      <c r="F1597" s="53" t="str">
        <f t="shared" si="149"/>
        <v/>
      </c>
      <c r="G1597" s="50"/>
      <c r="H1597" s="53">
        <f t="shared" si="144"/>
        <v>0</v>
      </c>
    </row>
    <row r="1598" spans="2:8" ht="12.75" hidden="1" customHeight="1">
      <c r="B1598" s="46" t="str">
        <f t="shared" si="145"/>
        <v/>
      </c>
      <c r="C1598" s="47" t="str">
        <f t="shared" si="146"/>
        <v/>
      </c>
      <c r="D1598" s="52" t="str">
        <f t="shared" si="147"/>
        <v/>
      </c>
      <c r="E1598" s="53" t="str">
        <f t="shared" si="148"/>
        <v/>
      </c>
      <c r="F1598" s="53" t="str">
        <f t="shared" si="149"/>
        <v/>
      </c>
      <c r="G1598" s="50"/>
      <c r="H1598" s="53">
        <f t="shared" si="144"/>
        <v>0</v>
      </c>
    </row>
    <row r="1599" spans="2:8" ht="12.75" hidden="1" customHeight="1">
      <c r="B1599" s="46" t="str">
        <f t="shared" si="145"/>
        <v/>
      </c>
      <c r="C1599" s="47" t="str">
        <f t="shared" si="146"/>
        <v/>
      </c>
      <c r="D1599" s="52" t="str">
        <f t="shared" si="147"/>
        <v/>
      </c>
      <c r="E1599" s="53" t="str">
        <f t="shared" si="148"/>
        <v/>
      </c>
      <c r="F1599" s="53" t="str">
        <f t="shared" si="149"/>
        <v/>
      </c>
      <c r="G1599" s="50"/>
      <c r="H1599" s="53">
        <f t="shared" si="144"/>
        <v>0</v>
      </c>
    </row>
    <row r="1600" spans="2:8" ht="12.75" hidden="1" customHeight="1">
      <c r="B1600" s="46" t="str">
        <f t="shared" si="145"/>
        <v/>
      </c>
      <c r="C1600" s="47" t="str">
        <f t="shared" si="146"/>
        <v/>
      </c>
      <c r="D1600" s="52" t="str">
        <f t="shared" si="147"/>
        <v/>
      </c>
      <c r="E1600" s="53" t="str">
        <f t="shared" si="148"/>
        <v/>
      </c>
      <c r="F1600" s="53" t="str">
        <f t="shared" si="149"/>
        <v/>
      </c>
      <c r="G1600" s="50"/>
      <c r="H1600" s="53">
        <f t="shared" si="144"/>
        <v>0</v>
      </c>
    </row>
    <row r="1601" spans="2:8" ht="12.75" hidden="1" customHeight="1">
      <c r="B1601" s="46" t="str">
        <f t="shared" si="145"/>
        <v/>
      </c>
      <c r="C1601" s="47" t="str">
        <f t="shared" si="146"/>
        <v/>
      </c>
      <c r="D1601" s="52" t="str">
        <f t="shared" si="147"/>
        <v/>
      </c>
      <c r="E1601" s="53" t="str">
        <f t="shared" si="148"/>
        <v/>
      </c>
      <c r="F1601" s="53" t="str">
        <f t="shared" si="149"/>
        <v/>
      </c>
      <c r="G1601" s="50"/>
      <c r="H1601" s="53">
        <f t="shared" si="144"/>
        <v>0</v>
      </c>
    </row>
    <row r="1602" spans="2:8" ht="12.75" hidden="1" customHeight="1">
      <c r="B1602" s="46" t="str">
        <f t="shared" si="145"/>
        <v/>
      </c>
      <c r="C1602" s="47" t="str">
        <f t="shared" si="146"/>
        <v/>
      </c>
      <c r="D1602" s="52" t="str">
        <f t="shared" si="147"/>
        <v/>
      </c>
      <c r="E1602" s="53" t="str">
        <f t="shared" si="148"/>
        <v/>
      </c>
      <c r="F1602" s="53" t="str">
        <f t="shared" si="149"/>
        <v/>
      </c>
      <c r="G1602" s="50"/>
      <c r="H1602" s="53">
        <f t="shared" si="144"/>
        <v>0</v>
      </c>
    </row>
    <row r="1603" spans="2:8" ht="12.75" hidden="1" customHeight="1">
      <c r="B1603" s="46" t="str">
        <f t="shared" si="145"/>
        <v/>
      </c>
      <c r="C1603" s="47" t="str">
        <f t="shared" si="146"/>
        <v/>
      </c>
      <c r="D1603" s="52" t="str">
        <f t="shared" si="147"/>
        <v/>
      </c>
      <c r="E1603" s="53" t="str">
        <f t="shared" si="148"/>
        <v/>
      </c>
      <c r="F1603" s="53" t="str">
        <f t="shared" si="149"/>
        <v/>
      </c>
      <c r="G1603" s="50"/>
      <c r="H1603" s="53">
        <f t="shared" si="144"/>
        <v>0</v>
      </c>
    </row>
    <row r="1604" spans="2:8" ht="12.75" hidden="1" customHeight="1">
      <c r="B1604" s="46" t="str">
        <f t="shared" si="145"/>
        <v/>
      </c>
      <c r="C1604" s="47" t="str">
        <f t="shared" si="146"/>
        <v/>
      </c>
      <c r="D1604" s="52" t="str">
        <f t="shared" si="147"/>
        <v/>
      </c>
      <c r="E1604" s="53" t="str">
        <f t="shared" si="148"/>
        <v/>
      </c>
      <c r="F1604" s="53" t="str">
        <f t="shared" si="149"/>
        <v/>
      </c>
      <c r="G1604" s="50"/>
      <c r="H1604" s="53">
        <f t="shared" si="144"/>
        <v>0</v>
      </c>
    </row>
    <row r="1605" spans="2:8" ht="12.75" hidden="1" customHeight="1">
      <c r="B1605" s="46" t="str">
        <f t="shared" si="145"/>
        <v/>
      </c>
      <c r="C1605" s="47" t="str">
        <f t="shared" si="146"/>
        <v/>
      </c>
      <c r="D1605" s="52" t="str">
        <f t="shared" si="147"/>
        <v/>
      </c>
      <c r="E1605" s="53" t="str">
        <f t="shared" si="148"/>
        <v/>
      </c>
      <c r="F1605" s="53" t="str">
        <f t="shared" si="149"/>
        <v/>
      </c>
      <c r="G1605" s="50"/>
      <c r="H1605" s="53">
        <f t="shared" si="144"/>
        <v>0</v>
      </c>
    </row>
    <row r="1606" spans="2:8" ht="12.75" hidden="1" customHeight="1">
      <c r="B1606" s="46" t="str">
        <f t="shared" si="145"/>
        <v/>
      </c>
      <c r="C1606" s="47" t="str">
        <f t="shared" si="146"/>
        <v/>
      </c>
      <c r="D1606" s="52" t="str">
        <f t="shared" si="147"/>
        <v/>
      </c>
      <c r="E1606" s="53" t="str">
        <f t="shared" si="148"/>
        <v/>
      </c>
      <c r="F1606" s="53" t="str">
        <f t="shared" si="149"/>
        <v/>
      </c>
      <c r="G1606" s="50"/>
      <c r="H1606" s="53">
        <f t="shared" si="144"/>
        <v>0</v>
      </c>
    </row>
    <row r="1607" spans="2:8" ht="12.75" hidden="1" customHeight="1">
      <c r="B1607" s="46" t="str">
        <f t="shared" si="145"/>
        <v/>
      </c>
      <c r="C1607" s="47" t="str">
        <f t="shared" si="146"/>
        <v/>
      </c>
      <c r="D1607" s="52" t="str">
        <f t="shared" si="147"/>
        <v/>
      </c>
      <c r="E1607" s="53" t="str">
        <f t="shared" si="148"/>
        <v/>
      </c>
      <c r="F1607" s="53" t="str">
        <f t="shared" si="149"/>
        <v/>
      </c>
      <c r="G1607" s="50"/>
      <c r="H1607" s="53">
        <f t="shared" si="144"/>
        <v>0</v>
      </c>
    </row>
    <row r="1608" spans="2:8" ht="12.75" hidden="1" customHeight="1">
      <c r="B1608" s="46" t="str">
        <f t="shared" si="145"/>
        <v/>
      </c>
      <c r="C1608" s="47" t="str">
        <f t="shared" si="146"/>
        <v/>
      </c>
      <c r="D1608" s="52" t="str">
        <f t="shared" si="147"/>
        <v/>
      </c>
      <c r="E1608" s="53" t="str">
        <f t="shared" si="148"/>
        <v/>
      </c>
      <c r="F1608" s="53" t="str">
        <f t="shared" si="149"/>
        <v/>
      </c>
      <c r="G1608" s="50"/>
      <c r="H1608" s="53">
        <f t="shared" si="144"/>
        <v>0</v>
      </c>
    </row>
    <row r="1609" spans="2:8" ht="12.75" hidden="1" customHeight="1">
      <c r="B1609" s="46" t="str">
        <f t="shared" si="145"/>
        <v/>
      </c>
      <c r="C1609" s="47" t="str">
        <f t="shared" si="146"/>
        <v/>
      </c>
      <c r="D1609" s="52" t="str">
        <f t="shared" si="147"/>
        <v/>
      </c>
      <c r="E1609" s="53" t="str">
        <f t="shared" si="148"/>
        <v/>
      </c>
      <c r="F1609" s="53" t="str">
        <f t="shared" si="149"/>
        <v/>
      </c>
      <c r="G1609" s="50"/>
      <c r="H1609" s="53">
        <f t="shared" si="144"/>
        <v>0</v>
      </c>
    </row>
    <row r="1610" spans="2:8" ht="12.75" hidden="1" customHeight="1">
      <c r="B1610" s="46" t="str">
        <f t="shared" si="145"/>
        <v/>
      </c>
      <c r="C1610" s="47" t="str">
        <f t="shared" si="146"/>
        <v/>
      </c>
      <c r="D1610" s="52" t="str">
        <f t="shared" si="147"/>
        <v/>
      </c>
      <c r="E1610" s="53" t="str">
        <f t="shared" si="148"/>
        <v/>
      </c>
      <c r="F1610" s="53" t="str">
        <f t="shared" si="149"/>
        <v/>
      </c>
      <c r="G1610" s="50"/>
      <c r="H1610" s="53">
        <f t="shared" si="144"/>
        <v>0</v>
      </c>
    </row>
    <row r="1611" spans="2:8" ht="12.75" hidden="1" customHeight="1">
      <c r="B1611" s="46" t="str">
        <f t="shared" si="145"/>
        <v/>
      </c>
      <c r="C1611" s="47" t="str">
        <f t="shared" si="146"/>
        <v/>
      </c>
      <c r="D1611" s="52" t="str">
        <f t="shared" si="147"/>
        <v/>
      </c>
      <c r="E1611" s="53" t="str">
        <f t="shared" si="148"/>
        <v/>
      </c>
      <c r="F1611" s="53" t="str">
        <f t="shared" si="149"/>
        <v/>
      </c>
      <c r="G1611" s="50"/>
      <c r="H1611" s="53">
        <f t="shared" si="144"/>
        <v>0</v>
      </c>
    </row>
    <row r="1612" spans="2:8" ht="12.75" hidden="1" customHeight="1">
      <c r="B1612" s="46" t="str">
        <f t="shared" si="145"/>
        <v/>
      </c>
      <c r="C1612" s="47" t="str">
        <f t="shared" si="146"/>
        <v/>
      </c>
      <c r="D1612" s="52" t="str">
        <f t="shared" si="147"/>
        <v/>
      </c>
      <c r="E1612" s="53" t="str">
        <f t="shared" si="148"/>
        <v/>
      </c>
      <c r="F1612" s="53" t="str">
        <f t="shared" si="149"/>
        <v/>
      </c>
      <c r="G1612" s="50"/>
      <c r="H1612" s="53">
        <f t="shared" si="144"/>
        <v>0</v>
      </c>
    </row>
    <row r="1613" spans="2:8" ht="12.75" hidden="1" customHeight="1">
      <c r="B1613" s="46" t="str">
        <f t="shared" si="145"/>
        <v/>
      </c>
      <c r="C1613" s="47" t="str">
        <f t="shared" si="146"/>
        <v/>
      </c>
      <c r="D1613" s="52" t="str">
        <f t="shared" si="147"/>
        <v/>
      </c>
      <c r="E1613" s="53" t="str">
        <f t="shared" si="148"/>
        <v/>
      </c>
      <c r="F1613" s="53" t="str">
        <f t="shared" si="149"/>
        <v/>
      </c>
      <c r="G1613" s="50"/>
      <c r="H1613" s="53">
        <f t="shared" si="144"/>
        <v>0</v>
      </c>
    </row>
    <row r="1614" spans="2:8" ht="12.75" hidden="1" customHeight="1">
      <c r="B1614" s="46" t="str">
        <f t="shared" si="145"/>
        <v/>
      </c>
      <c r="C1614" s="47" t="str">
        <f t="shared" si="146"/>
        <v/>
      </c>
      <c r="D1614" s="52" t="str">
        <f t="shared" si="147"/>
        <v/>
      </c>
      <c r="E1614" s="53" t="str">
        <f t="shared" si="148"/>
        <v/>
      </c>
      <c r="F1614" s="53" t="str">
        <f t="shared" si="149"/>
        <v/>
      </c>
      <c r="G1614" s="50"/>
      <c r="H1614" s="53">
        <f t="shared" si="144"/>
        <v>0</v>
      </c>
    </row>
    <row r="1615" spans="2:8" ht="12.75" hidden="1" customHeight="1">
      <c r="B1615" s="46" t="str">
        <f t="shared" si="145"/>
        <v/>
      </c>
      <c r="C1615" s="47" t="str">
        <f t="shared" si="146"/>
        <v/>
      </c>
      <c r="D1615" s="52" t="str">
        <f t="shared" si="147"/>
        <v/>
      </c>
      <c r="E1615" s="53" t="str">
        <f t="shared" si="148"/>
        <v/>
      </c>
      <c r="F1615" s="53" t="str">
        <f t="shared" si="149"/>
        <v/>
      </c>
      <c r="G1615" s="50"/>
      <c r="H1615" s="53">
        <f t="shared" si="144"/>
        <v>0</v>
      </c>
    </row>
    <row r="1616" spans="2:8" ht="12.75" hidden="1" customHeight="1">
      <c r="B1616" s="46" t="str">
        <f t="shared" si="145"/>
        <v/>
      </c>
      <c r="C1616" s="47" t="str">
        <f t="shared" si="146"/>
        <v/>
      </c>
      <c r="D1616" s="52" t="str">
        <f t="shared" si="147"/>
        <v/>
      </c>
      <c r="E1616" s="53" t="str">
        <f t="shared" si="148"/>
        <v/>
      </c>
      <c r="F1616" s="53" t="str">
        <f t="shared" si="149"/>
        <v/>
      </c>
      <c r="G1616" s="50"/>
      <c r="H1616" s="53">
        <f t="shared" si="144"/>
        <v>0</v>
      </c>
    </row>
    <row r="1617" spans="2:8" ht="12.75" hidden="1" customHeight="1">
      <c r="B1617" s="46" t="str">
        <f t="shared" si="145"/>
        <v/>
      </c>
      <c r="C1617" s="47" t="str">
        <f t="shared" si="146"/>
        <v/>
      </c>
      <c r="D1617" s="52" t="str">
        <f t="shared" si="147"/>
        <v/>
      </c>
      <c r="E1617" s="53" t="str">
        <f t="shared" si="148"/>
        <v/>
      </c>
      <c r="F1617" s="53" t="str">
        <f t="shared" si="149"/>
        <v/>
      </c>
      <c r="G1617" s="50"/>
      <c r="H1617" s="53">
        <f t="shared" si="144"/>
        <v>0</v>
      </c>
    </row>
    <row r="1618" spans="2:8" ht="12.75" hidden="1" customHeight="1">
      <c r="B1618" s="46" t="str">
        <f t="shared" si="145"/>
        <v/>
      </c>
      <c r="C1618" s="47" t="str">
        <f t="shared" si="146"/>
        <v/>
      </c>
      <c r="D1618" s="52" t="str">
        <f t="shared" si="147"/>
        <v/>
      </c>
      <c r="E1618" s="53" t="str">
        <f t="shared" si="148"/>
        <v/>
      </c>
      <c r="F1618" s="53" t="str">
        <f t="shared" si="149"/>
        <v/>
      </c>
      <c r="G1618" s="50"/>
      <c r="H1618" s="53">
        <f t="shared" si="144"/>
        <v>0</v>
      </c>
    </row>
    <row r="1619" spans="2:8" ht="12.75" hidden="1" customHeight="1">
      <c r="B1619" s="46" t="str">
        <f t="shared" si="145"/>
        <v/>
      </c>
      <c r="C1619" s="47" t="str">
        <f t="shared" si="146"/>
        <v/>
      </c>
      <c r="D1619" s="52" t="str">
        <f t="shared" si="147"/>
        <v/>
      </c>
      <c r="E1619" s="53" t="str">
        <f t="shared" si="148"/>
        <v/>
      </c>
      <c r="F1619" s="53" t="str">
        <f t="shared" si="149"/>
        <v/>
      </c>
      <c r="G1619" s="50"/>
      <c r="H1619" s="53">
        <f t="shared" si="144"/>
        <v>0</v>
      </c>
    </row>
    <row r="1620" spans="2:8" ht="12.75" hidden="1" customHeight="1">
      <c r="B1620" s="46" t="str">
        <f t="shared" si="145"/>
        <v/>
      </c>
      <c r="C1620" s="47" t="str">
        <f t="shared" si="146"/>
        <v/>
      </c>
      <c r="D1620" s="52" t="str">
        <f t="shared" si="147"/>
        <v/>
      </c>
      <c r="E1620" s="53" t="str">
        <f t="shared" si="148"/>
        <v/>
      </c>
      <c r="F1620" s="53" t="str">
        <f t="shared" si="149"/>
        <v/>
      </c>
      <c r="G1620" s="50"/>
      <c r="H1620" s="53">
        <f t="shared" si="144"/>
        <v>0</v>
      </c>
    </row>
    <row r="1621" spans="2:8" ht="12.75" hidden="1" customHeight="1">
      <c r="B1621" s="46" t="str">
        <f t="shared" si="145"/>
        <v/>
      </c>
      <c r="C1621" s="47" t="str">
        <f t="shared" si="146"/>
        <v/>
      </c>
      <c r="D1621" s="52" t="str">
        <f t="shared" si="147"/>
        <v/>
      </c>
      <c r="E1621" s="53" t="str">
        <f t="shared" si="148"/>
        <v/>
      </c>
      <c r="F1621" s="53" t="str">
        <f t="shared" si="149"/>
        <v/>
      </c>
      <c r="G1621" s="50"/>
      <c r="H1621" s="53">
        <f t="shared" si="144"/>
        <v>0</v>
      </c>
    </row>
    <row r="1622" spans="2:8" ht="12.75" hidden="1" customHeight="1">
      <c r="B1622" s="46" t="str">
        <f t="shared" si="145"/>
        <v/>
      </c>
      <c r="C1622" s="47" t="str">
        <f t="shared" si="146"/>
        <v/>
      </c>
      <c r="D1622" s="52" t="str">
        <f t="shared" si="147"/>
        <v/>
      </c>
      <c r="E1622" s="53" t="str">
        <f t="shared" si="148"/>
        <v/>
      </c>
      <c r="F1622" s="53" t="str">
        <f t="shared" si="149"/>
        <v/>
      </c>
      <c r="G1622" s="50"/>
      <c r="H1622" s="53">
        <f t="shared" si="144"/>
        <v>0</v>
      </c>
    </row>
    <row r="1623" spans="2:8" ht="12.75" hidden="1" customHeight="1">
      <c r="B1623" s="46" t="str">
        <f t="shared" si="145"/>
        <v/>
      </c>
      <c r="C1623" s="47" t="str">
        <f t="shared" si="146"/>
        <v/>
      </c>
      <c r="D1623" s="52" t="str">
        <f t="shared" si="147"/>
        <v/>
      </c>
      <c r="E1623" s="53" t="str">
        <f t="shared" si="148"/>
        <v/>
      </c>
      <c r="F1623" s="53" t="str">
        <f t="shared" si="149"/>
        <v/>
      </c>
      <c r="G1623" s="50"/>
      <c r="H1623" s="53">
        <f t="shared" si="144"/>
        <v>0</v>
      </c>
    </row>
    <row r="1624" spans="2:8" ht="12.75" hidden="1" customHeight="1">
      <c r="B1624" s="46" t="str">
        <f t="shared" si="145"/>
        <v/>
      </c>
      <c r="C1624" s="47" t="str">
        <f t="shared" si="146"/>
        <v/>
      </c>
      <c r="D1624" s="52" t="str">
        <f t="shared" si="147"/>
        <v/>
      </c>
      <c r="E1624" s="53" t="str">
        <f t="shared" si="148"/>
        <v/>
      </c>
      <c r="F1624" s="53" t="str">
        <f t="shared" si="149"/>
        <v/>
      </c>
      <c r="G1624" s="50"/>
      <c r="H1624" s="53">
        <f t="shared" si="144"/>
        <v>0</v>
      </c>
    </row>
    <row r="1625" spans="2:8" ht="12.75" hidden="1" customHeight="1">
      <c r="B1625" s="46" t="str">
        <f t="shared" si="145"/>
        <v/>
      </c>
      <c r="C1625" s="47" t="str">
        <f t="shared" si="146"/>
        <v/>
      </c>
      <c r="D1625" s="52" t="str">
        <f t="shared" si="147"/>
        <v/>
      </c>
      <c r="E1625" s="53" t="str">
        <f t="shared" si="148"/>
        <v/>
      </c>
      <c r="F1625" s="53" t="str">
        <f t="shared" si="149"/>
        <v/>
      </c>
      <c r="G1625" s="50"/>
      <c r="H1625" s="53">
        <f t="shared" ref="H1625:H1688" si="150">IF(B1625="",0,ROUND(H1624-E1625-G1625,2))</f>
        <v>0</v>
      </c>
    </row>
    <row r="1626" spans="2:8" ht="12.75" hidden="1" customHeight="1">
      <c r="B1626" s="46" t="str">
        <f t="shared" ref="B1626:B1689" si="151">IF(B1625&lt;$D$16,IF(H1625&gt;0,B1625+1,""),"")</f>
        <v/>
      </c>
      <c r="C1626" s="47" t="str">
        <f t="shared" ref="C1626:C1689" si="152">IF(B1626="","",IF(B1626&lt;=$D$16,IF(payments_per_year=26,DATE(YEAR(start_date),MONTH(start_date),DAY(start_date)+14*B1626),IF(payments_per_year=52,DATE(YEAR(start_date),MONTH(start_date),DAY(start_date)+7*B1626),DATE(YEAR(start_date),MONTH(start_date)+B1626*12/$D$11,DAY(start_date)))),""))</f>
        <v/>
      </c>
      <c r="D1626" s="52" t="str">
        <f t="shared" ref="D1626:D1689" si="153">IF(C1626="","",IF($D$15+F1626&gt;H1625,ROUND(H1625+F1626,2),$D$15))</f>
        <v/>
      </c>
      <c r="E1626" s="53" t="str">
        <f t="shared" ref="E1626:E1689" si="154">IF(C1626="","",D1626-F1626)</f>
        <v/>
      </c>
      <c r="F1626" s="53" t="str">
        <f t="shared" ref="F1626:F1689" si="155">IF(C1626="","",ROUND(H1625*$D$9/payments_per_year,2))</f>
        <v/>
      </c>
      <c r="G1626" s="50"/>
      <c r="H1626" s="53">
        <f t="shared" si="150"/>
        <v>0</v>
      </c>
    </row>
    <row r="1627" spans="2:8" ht="12.75" hidden="1" customHeight="1">
      <c r="B1627" s="46" t="str">
        <f t="shared" si="151"/>
        <v/>
      </c>
      <c r="C1627" s="47" t="str">
        <f t="shared" si="152"/>
        <v/>
      </c>
      <c r="D1627" s="52" t="str">
        <f t="shared" si="153"/>
        <v/>
      </c>
      <c r="E1627" s="53" t="str">
        <f t="shared" si="154"/>
        <v/>
      </c>
      <c r="F1627" s="53" t="str">
        <f t="shared" si="155"/>
        <v/>
      </c>
      <c r="G1627" s="50"/>
      <c r="H1627" s="53">
        <f t="shared" si="150"/>
        <v>0</v>
      </c>
    </row>
    <row r="1628" spans="2:8" ht="12.75" hidden="1" customHeight="1">
      <c r="B1628" s="46" t="str">
        <f t="shared" si="151"/>
        <v/>
      </c>
      <c r="C1628" s="47" t="str">
        <f t="shared" si="152"/>
        <v/>
      </c>
      <c r="D1628" s="52" t="str">
        <f t="shared" si="153"/>
        <v/>
      </c>
      <c r="E1628" s="53" t="str">
        <f t="shared" si="154"/>
        <v/>
      </c>
      <c r="F1628" s="53" t="str">
        <f t="shared" si="155"/>
        <v/>
      </c>
      <c r="G1628" s="50"/>
      <c r="H1628" s="53">
        <f t="shared" si="150"/>
        <v>0</v>
      </c>
    </row>
    <row r="1629" spans="2:8" ht="12.75" hidden="1" customHeight="1">
      <c r="B1629" s="46" t="str">
        <f t="shared" si="151"/>
        <v/>
      </c>
      <c r="C1629" s="47" t="str">
        <f t="shared" si="152"/>
        <v/>
      </c>
      <c r="D1629" s="52" t="str">
        <f t="shared" si="153"/>
        <v/>
      </c>
      <c r="E1629" s="53" t="str">
        <f t="shared" si="154"/>
        <v/>
      </c>
      <c r="F1629" s="53" t="str">
        <f t="shared" si="155"/>
        <v/>
      </c>
      <c r="G1629" s="50"/>
      <c r="H1629" s="53">
        <f t="shared" si="150"/>
        <v>0</v>
      </c>
    </row>
    <row r="1630" spans="2:8" ht="12.75" hidden="1" customHeight="1">
      <c r="B1630" s="46" t="str">
        <f t="shared" si="151"/>
        <v/>
      </c>
      <c r="C1630" s="47" t="str">
        <f t="shared" si="152"/>
        <v/>
      </c>
      <c r="D1630" s="52" t="str">
        <f t="shared" si="153"/>
        <v/>
      </c>
      <c r="E1630" s="53" t="str">
        <f t="shared" si="154"/>
        <v/>
      </c>
      <c r="F1630" s="53" t="str">
        <f t="shared" si="155"/>
        <v/>
      </c>
      <c r="G1630" s="50"/>
      <c r="H1630" s="53">
        <f t="shared" si="150"/>
        <v>0</v>
      </c>
    </row>
    <row r="1631" spans="2:8" ht="12.75" hidden="1" customHeight="1">
      <c r="B1631" s="46" t="str">
        <f t="shared" si="151"/>
        <v/>
      </c>
      <c r="C1631" s="47" t="str">
        <f t="shared" si="152"/>
        <v/>
      </c>
      <c r="D1631" s="52" t="str">
        <f t="shared" si="153"/>
        <v/>
      </c>
      <c r="E1631" s="53" t="str">
        <f t="shared" si="154"/>
        <v/>
      </c>
      <c r="F1631" s="53" t="str">
        <f t="shared" si="155"/>
        <v/>
      </c>
      <c r="G1631" s="50"/>
      <c r="H1631" s="53">
        <f t="shared" si="150"/>
        <v>0</v>
      </c>
    </row>
    <row r="1632" spans="2:8" ht="12.75" hidden="1" customHeight="1">
      <c r="B1632" s="46" t="str">
        <f t="shared" si="151"/>
        <v/>
      </c>
      <c r="C1632" s="47" t="str">
        <f t="shared" si="152"/>
        <v/>
      </c>
      <c r="D1632" s="52" t="str">
        <f t="shared" si="153"/>
        <v/>
      </c>
      <c r="E1632" s="53" t="str">
        <f t="shared" si="154"/>
        <v/>
      </c>
      <c r="F1632" s="53" t="str">
        <f t="shared" si="155"/>
        <v/>
      </c>
      <c r="G1632" s="50"/>
      <c r="H1632" s="53">
        <f t="shared" si="150"/>
        <v>0</v>
      </c>
    </row>
    <row r="1633" spans="2:8" ht="12.75" hidden="1" customHeight="1">
      <c r="B1633" s="46" t="str">
        <f t="shared" si="151"/>
        <v/>
      </c>
      <c r="C1633" s="47" t="str">
        <f t="shared" si="152"/>
        <v/>
      </c>
      <c r="D1633" s="52" t="str">
        <f t="shared" si="153"/>
        <v/>
      </c>
      <c r="E1633" s="53" t="str">
        <f t="shared" si="154"/>
        <v/>
      </c>
      <c r="F1633" s="53" t="str">
        <f t="shared" si="155"/>
        <v/>
      </c>
      <c r="G1633" s="50"/>
      <c r="H1633" s="53">
        <f t="shared" si="150"/>
        <v>0</v>
      </c>
    </row>
    <row r="1634" spans="2:8" ht="12.75" hidden="1" customHeight="1">
      <c r="B1634" s="46" t="str">
        <f t="shared" si="151"/>
        <v/>
      </c>
      <c r="C1634" s="47" t="str">
        <f t="shared" si="152"/>
        <v/>
      </c>
      <c r="D1634" s="52" t="str">
        <f t="shared" si="153"/>
        <v/>
      </c>
      <c r="E1634" s="53" t="str">
        <f t="shared" si="154"/>
        <v/>
      </c>
      <c r="F1634" s="53" t="str">
        <f t="shared" si="155"/>
        <v/>
      </c>
      <c r="G1634" s="50"/>
      <c r="H1634" s="53">
        <f t="shared" si="150"/>
        <v>0</v>
      </c>
    </row>
    <row r="1635" spans="2:8" ht="12.75" hidden="1" customHeight="1">
      <c r="B1635" s="46" t="str">
        <f t="shared" si="151"/>
        <v/>
      </c>
      <c r="C1635" s="47" t="str">
        <f t="shared" si="152"/>
        <v/>
      </c>
      <c r="D1635" s="52" t="str">
        <f t="shared" si="153"/>
        <v/>
      </c>
      <c r="E1635" s="53" t="str">
        <f t="shared" si="154"/>
        <v/>
      </c>
      <c r="F1635" s="53" t="str">
        <f t="shared" si="155"/>
        <v/>
      </c>
      <c r="G1635" s="50"/>
      <c r="H1635" s="53">
        <f t="shared" si="150"/>
        <v>0</v>
      </c>
    </row>
    <row r="1636" spans="2:8" ht="12.75" hidden="1" customHeight="1">
      <c r="B1636" s="46" t="str">
        <f t="shared" si="151"/>
        <v/>
      </c>
      <c r="C1636" s="47" t="str">
        <f t="shared" si="152"/>
        <v/>
      </c>
      <c r="D1636" s="52" t="str">
        <f t="shared" si="153"/>
        <v/>
      </c>
      <c r="E1636" s="53" t="str">
        <f t="shared" si="154"/>
        <v/>
      </c>
      <c r="F1636" s="53" t="str">
        <f t="shared" si="155"/>
        <v/>
      </c>
      <c r="G1636" s="50"/>
      <c r="H1636" s="53">
        <f t="shared" si="150"/>
        <v>0</v>
      </c>
    </row>
    <row r="1637" spans="2:8" ht="12.75" hidden="1" customHeight="1">
      <c r="B1637" s="46" t="str">
        <f t="shared" si="151"/>
        <v/>
      </c>
      <c r="C1637" s="47" t="str">
        <f t="shared" si="152"/>
        <v/>
      </c>
      <c r="D1637" s="52" t="str">
        <f t="shared" si="153"/>
        <v/>
      </c>
      <c r="E1637" s="53" t="str">
        <f t="shared" si="154"/>
        <v/>
      </c>
      <c r="F1637" s="53" t="str">
        <f t="shared" si="155"/>
        <v/>
      </c>
      <c r="G1637" s="50"/>
      <c r="H1637" s="53">
        <f t="shared" si="150"/>
        <v>0</v>
      </c>
    </row>
    <row r="1638" spans="2:8" ht="12.75" hidden="1" customHeight="1">
      <c r="B1638" s="46" t="str">
        <f t="shared" si="151"/>
        <v/>
      </c>
      <c r="C1638" s="47" t="str">
        <f t="shared" si="152"/>
        <v/>
      </c>
      <c r="D1638" s="52" t="str">
        <f t="shared" si="153"/>
        <v/>
      </c>
      <c r="E1638" s="53" t="str">
        <f t="shared" si="154"/>
        <v/>
      </c>
      <c r="F1638" s="53" t="str">
        <f t="shared" si="155"/>
        <v/>
      </c>
      <c r="G1638" s="50"/>
      <c r="H1638" s="53">
        <f t="shared" si="150"/>
        <v>0</v>
      </c>
    </row>
    <row r="1639" spans="2:8" ht="12.75" hidden="1" customHeight="1">
      <c r="B1639" s="46" t="str">
        <f t="shared" si="151"/>
        <v/>
      </c>
      <c r="C1639" s="47" t="str">
        <f t="shared" si="152"/>
        <v/>
      </c>
      <c r="D1639" s="52" t="str">
        <f t="shared" si="153"/>
        <v/>
      </c>
      <c r="E1639" s="53" t="str">
        <f t="shared" si="154"/>
        <v/>
      </c>
      <c r="F1639" s="53" t="str">
        <f t="shared" si="155"/>
        <v/>
      </c>
      <c r="G1639" s="50"/>
      <c r="H1639" s="53">
        <f t="shared" si="150"/>
        <v>0</v>
      </c>
    </row>
    <row r="1640" spans="2:8" ht="12.75" hidden="1" customHeight="1">
      <c r="B1640" s="46" t="str">
        <f t="shared" si="151"/>
        <v/>
      </c>
      <c r="C1640" s="47" t="str">
        <f t="shared" si="152"/>
        <v/>
      </c>
      <c r="D1640" s="52" t="str">
        <f t="shared" si="153"/>
        <v/>
      </c>
      <c r="E1640" s="53" t="str">
        <f t="shared" si="154"/>
        <v/>
      </c>
      <c r="F1640" s="53" t="str">
        <f t="shared" si="155"/>
        <v/>
      </c>
      <c r="G1640" s="50"/>
      <c r="H1640" s="53">
        <f t="shared" si="150"/>
        <v>0</v>
      </c>
    </row>
    <row r="1641" spans="2:8" ht="12.75" hidden="1" customHeight="1">
      <c r="B1641" s="46" t="str">
        <f t="shared" si="151"/>
        <v/>
      </c>
      <c r="C1641" s="47" t="str">
        <f t="shared" si="152"/>
        <v/>
      </c>
      <c r="D1641" s="52" t="str">
        <f t="shared" si="153"/>
        <v/>
      </c>
      <c r="E1641" s="53" t="str">
        <f t="shared" si="154"/>
        <v/>
      </c>
      <c r="F1641" s="53" t="str">
        <f t="shared" si="155"/>
        <v/>
      </c>
      <c r="G1641" s="50"/>
      <c r="H1641" s="53">
        <f t="shared" si="150"/>
        <v>0</v>
      </c>
    </row>
    <row r="1642" spans="2:8" ht="12.75" hidden="1" customHeight="1">
      <c r="B1642" s="46" t="str">
        <f t="shared" si="151"/>
        <v/>
      </c>
      <c r="C1642" s="47" t="str">
        <f t="shared" si="152"/>
        <v/>
      </c>
      <c r="D1642" s="52" t="str">
        <f t="shared" si="153"/>
        <v/>
      </c>
      <c r="E1642" s="53" t="str">
        <f t="shared" si="154"/>
        <v/>
      </c>
      <c r="F1642" s="53" t="str">
        <f t="shared" si="155"/>
        <v/>
      </c>
      <c r="G1642" s="50"/>
      <c r="H1642" s="53">
        <f t="shared" si="150"/>
        <v>0</v>
      </c>
    </row>
    <row r="1643" spans="2:8" ht="12.75" hidden="1" customHeight="1">
      <c r="B1643" s="46" t="str">
        <f t="shared" si="151"/>
        <v/>
      </c>
      <c r="C1643" s="47" t="str">
        <f t="shared" si="152"/>
        <v/>
      </c>
      <c r="D1643" s="52" t="str">
        <f t="shared" si="153"/>
        <v/>
      </c>
      <c r="E1643" s="53" t="str">
        <f t="shared" si="154"/>
        <v/>
      </c>
      <c r="F1643" s="53" t="str">
        <f t="shared" si="155"/>
        <v/>
      </c>
      <c r="G1643" s="50"/>
      <c r="H1643" s="53">
        <f t="shared" si="150"/>
        <v>0</v>
      </c>
    </row>
    <row r="1644" spans="2:8" ht="12.75" hidden="1" customHeight="1">
      <c r="B1644" s="46" t="str">
        <f t="shared" si="151"/>
        <v/>
      </c>
      <c r="C1644" s="47" t="str">
        <f t="shared" si="152"/>
        <v/>
      </c>
      <c r="D1644" s="52" t="str">
        <f t="shared" si="153"/>
        <v/>
      </c>
      <c r="E1644" s="53" t="str">
        <f t="shared" si="154"/>
        <v/>
      </c>
      <c r="F1644" s="53" t="str">
        <f t="shared" si="155"/>
        <v/>
      </c>
      <c r="G1644" s="50"/>
      <c r="H1644" s="53">
        <f t="shared" si="150"/>
        <v>0</v>
      </c>
    </row>
    <row r="1645" spans="2:8" ht="12.75" hidden="1" customHeight="1">
      <c r="B1645" s="46" t="str">
        <f t="shared" si="151"/>
        <v/>
      </c>
      <c r="C1645" s="47" t="str">
        <f t="shared" si="152"/>
        <v/>
      </c>
      <c r="D1645" s="52" t="str">
        <f t="shared" si="153"/>
        <v/>
      </c>
      <c r="E1645" s="53" t="str">
        <f t="shared" si="154"/>
        <v/>
      </c>
      <c r="F1645" s="53" t="str">
        <f t="shared" si="155"/>
        <v/>
      </c>
      <c r="G1645" s="50"/>
      <c r="H1645" s="53">
        <f t="shared" si="150"/>
        <v>0</v>
      </c>
    </row>
    <row r="1646" spans="2:8" ht="12.75" hidden="1" customHeight="1">
      <c r="B1646" s="46" t="str">
        <f t="shared" si="151"/>
        <v/>
      </c>
      <c r="C1646" s="47" t="str">
        <f t="shared" si="152"/>
        <v/>
      </c>
      <c r="D1646" s="52" t="str">
        <f t="shared" si="153"/>
        <v/>
      </c>
      <c r="E1646" s="53" t="str">
        <f t="shared" si="154"/>
        <v/>
      </c>
      <c r="F1646" s="53" t="str">
        <f t="shared" si="155"/>
        <v/>
      </c>
      <c r="G1646" s="50"/>
      <c r="H1646" s="53">
        <f t="shared" si="150"/>
        <v>0</v>
      </c>
    </row>
    <row r="1647" spans="2:8" ht="12.75" hidden="1" customHeight="1">
      <c r="B1647" s="46" t="str">
        <f t="shared" si="151"/>
        <v/>
      </c>
      <c r="C1647" s="47" t="str">
        <f t="shared" si="152"/>
        <v/>
      </c>
      <c r="D1647" s="52" t="str">
        <f t="shared" si="153"/>
        <v/>
      </c>
      <c r="E1647" s="53" t="str">
        <f t="shared" si="154"/>
        <v/>
      </c>
      <c r="F1647" s="53" t="str">
        <f t="shared" si="155"/>
        <v/>
      </c>
      <c r="G1647" s="50"/>
      <c r="H1647" s="53">
        <f t="shared" si="150"/>
        <v>0</v>
      </c>
    </row>
    <row r="1648" spans="2:8" ht="12.75" hidden="1" customHeight="1">
      <c r="B1648" s="46" t="str">
        <f t="shared" si="151"/>
        <v/>
      </c>
      <c r="C1648" s="47" t="str">
        <f t="shared" si="152"/>
        <v/>
      </c>
      <c r="D1648" s="52" t="str">
        <f t="shared" si="153"/>
        <v/>
      </c>
      <c r="E1648" s="53" t="str">
        <f t="shared" si="154"/>
        <v/>
      </c>
      <c r="F1648" s="53" t="str">
        <f t="shared" si="155"/>
        <v/>
      </c>
      <c r="G1648" s="50"/>
      <c r="H1648" s="53">
        <f t="shared" si="150"/>
        <v>0</v>
      </c>
    </row>
    <row r="1649" spans="2:8" ht="12.75" hidden="1" customHeight="1">
      <c r="B1649" s="46" t="str">
        <f t="shared" si="151"/>
        <v/>
      </c>
      <c r="C1649" s="47" t="str">
        <f t="shared" si="152"/>
        <v/>
      </c>
      <c r="D1649" s="52" t="str">
        <f t="shared" si="153"/>
        <v/>
      </c>
      <c r="E1649" s="53" t="str">
        <f t="shared" si="154"/>
        <v/>
      </c>
      <c r="F1649" s="53" t="str">
        <f t="shared" si="155"/>
        <v/>
      </c>
      <c r="G1649" s="50"/>
      <c r="H1649" s="53">
        <f t="shared" si="150"/>
        <v>0</v>
      </c>
    </row>
    <row r="1650" spans="2:8" ht="12.75" hidden="1" customHeight="1">
      <c r="B1650" s="46" t="str">
        <f t="shared" si="151"/>
        <v/>
      </c>
      <c r="C1650" s="47" t="str">
        <f t="shared" si="152"/>
        <v/>
      </c>
      <c r="D1650" s="52" t="str">
        <f t="shared" si="153"/>
        <v/>
      </c>
      <c r="E1650" s="53" t="str">
        <f t="shared" si="154"/>
        <v/>
      </c>
      <c r="F1650" s="53" t="str">
        <f t="shared" si="155"/>
        <v/>
      </c>
      <c r="G1650" s="50"/>
      <c r="H1650" s="53">
        <f t="shared" si="150"/>
        <v>0</v>
      </c>
    </row>
    <row r="1651" spans="2:8" ht="12.75" hidden="1" customHeight="1">
      <c r="B1651" s="46" t="str">
        <f t="shared" si="151"/>
        <v/>
      </c>
      <c r="C1651" s="47" t="str">
        <f t="shared" si="152"/>
        <v/>
      </c>
      <c r="D1651" s="52" t="str">
        <f t="shared" si="153"/>
        <v/>
      </c>
      <c r="E1651" s="53" t="str">
        <f t="shared" si="154"/>
        <v/>
      </c>
      <c r="F1651" s="53" t="str">
        <f t="shared" si="155"/>
        <v/>
      </c>
      <c r="G1651" s="50"/>
      <c r="H1651" s="53">
        <f t="shared" si="150"/>
        <v>0</v>
      </c>
    </row>
    <row r="1652" spans="2:8" ht="12.75" hidden="1" customHeight="1">
      <c r="B1652" s="46" t="str">
        <f t="shared" si="151"/>
        <v/>
      </c>
      <c r="C1652" s="47" t="str">
        <f t="shared" si="152"/>
        <v/>
      </c>
      <c r="D1652" s="52" t="str">
        <f t="shared" si="153"/>
        <v/>
      </c>
      <c r="E1652" s="53" t="str">
        <f t="shared" si="154"/>
        <v/>
      </c>
      <c r="F1652" s="53" t="str">
        <f t="shared" si="155"/>
        <v/>
      </c>
      <c r="G1652" s="50"/>
      <c r="H1652" s="53">
        <f t="shared" si="150"/>
        <v>0</v>
      </c>
    </row>
    <row r="1653" spans="2:8" ht="12.75" hidden="1" customHeight="1">
      <c r="B1653" s="46" t="str">
        <f t="shared" si="151"/>
        <v/>
      </c>
      <c r="C1653" s="47" t="str">
        <f t="shared" si="152"/>
        <v/>
      </c>
      <c r="D1653" s="52" t="str">
        <f t="shared" si="153"/>
        <v/>
      </c>
      <c r="E1653" s="53" t="str">
        <f t="shared" si="154"/>
        <v/>
      </c>
      <c r="F1653" s="53" t="str">
        <f t="shared" si="155"/>
        <v/>
      </c>
      <c r="G1653" s="50"/>
      <c r="H1653" s="53">
        <f t="shared" si="150"/>
        <v>0</v>
      </c>
    </row>
    <row r="1654" spans="2:8" ht="12.75" hidden="1" customHeight="1">
      <c r="B1654" s="46" t="str">
        <f t="shared" si="151"/>
        <v/>
      </c>
      <c r="C1654" s="47" t="str">
        <f t="shared" si="152"/>
        <v/>
      </c>
      <c r="D1654" s="52" t="str">
        <f t="shared" si="153"/>
        <v/>
      </c>
      <c r="E1654" s="53" t="str">
        <f t="shared" si="154"/>
        <v/>
      </c>
      <c r="F1654" s="53" t="str">
        <f t="shared" si="155"/>
        <v/>
      </c>
      <c r="G1654" s="50"/>
      <c r="H1654" s="53">
        <f t="shared" si="150"/>
        <v>0</v>
      </c>
    </row>
    <row r="1655" spans="2:8" ht="12.75" hidden="1" customHeight="1">
      <c r="B1655" s="46" t="str">
        <f t="shared" si="151"/>
        <v/>
      </c>
      <c r="C1655" s="47" t="str">
        <f t="shared" si="152"/>
        <v/>
      </c>
      <c r="D1655" s="52" t="str">
        <f t="shared" si="153"/>
        <v/>
      </c>
      <c r="E1655" s="53" t="str">
        <f t="shared" si="154"/>
        <v/>
      </c>
      <c r="F1655" s="53" t="str">
        <f t="shared" si="155"/>
        <v/>
      </c>
      <c r="G1655" s="50"/>
      <c r="H1655" s="53">
        <f t="shared" si="150"/>
        <v>0</v>
      </c>
    </row>
    <row r="1656" spans="2:8" ht="12.75" hidden="1" customHeight="1">
      <c r="B1656" s="46" t="str">
        <f t="shared" si="151"/>
        <v/>
      </c>
      <c r="C1656" s="47" t="str">
        <f t="shared" si="152"/>
        <v/>
      </c>
      <c r="D1656" s="52" t="str">
        <f t="shared" si="153"/>
        <v/>
      </c>
      <c r="E1656" s="53" t="str">
        <f t="shared" si="154"/>
        <v/>
      </c>
      <c r="F1656" s="53" t="str">
        <f t="shared" si="155"/>
        <v/>
      </c>
      <c r="G1656" s="50"/>
      <c r="H1656" s="53">
        <f t="shared" si="150"/>
        <v>0</v>
      </c>
    </row>
    <row r="1657" spans="2:8" ht="12.75" hidden="1" customHeight="1">
      <c r="B1657" s="46" t="str">
        <f t="shared" si="151"/>
        <v/>
      </c>
      <c r="C1657" s="47" t="str">
        <f t="shared" si="152"/>
        <v/>
      </c>
      <c r="D1657" s="52" t="str">
        <f t="shared" si="153"/>
        <v/>
      </c>
      <c r="E1657" s="53" t="str">
        <f t="shared" si="154"/>
        <v/>
      </c>
      <c r="F1657" s="53" t="str">
        <f t="shared" si="155"/>
        <v/>
      </c>
      <c r="G1657" s="50"/>
      <c r="H1657" s="53">
        <f t="shared" si="150"/>
        <v>0</v>
      </c>
    </row>
    <row r="1658" spans="2:8" ht="12.75" hidden="1" customHeight="1">
      <c r="B1658" s="46" t="str">
        <f t="shared" si="151"/>
        <v/>
      </c>
      <c r="C1658" s="47" t="str">
        <f t="shared" si="152"/>
        <v/>
      </c>
      <c r="D1658" s="52" t="str">
        <f t="shared" si="153"/>
        <v/>
      </c>
      <c r="E1658" s="53" t="str">
        <f t="shared" si="154"/>
        <v/>
      </c>
      <c r="F1658" s="53" t="str">
        <f t="shared" si="155"/>
        <v/>
      </c>
      <c r="G1658" s="50"/>
      <c r="H1658" s="53">
        <f t="shared" si="150"/>
        <v>0</v>
      </c>
    </row>
    <row r="1659" spans="2:8" ht="12.75" hidden="1" customHeight="1">
      <c r="B1659" s="46" t="str">
        <f t="shared" si="151"/>
        <v/>
      </c>
      <c r="C1659" s="47" t="str">
        <f t="shared" si="152"/>
        <v/>
      </c>
      <c r="D1659" s="52" t="str">
        <f t="shared" si="153"/>
        <v/>
      </c>
      <c r="E1659" s="53" t="str">
        <f t="shared" si="154"/>
        <v/>
      </c>
      <c r="F1659" s="53" t="str">
        <f t="shared" si="155"/>
        <v/>
      </c>
      <c r="G1659" s="50"/>
      <c r="H1659" s="53">
        <f t="shared" si="150"/>
        <v>0</v>
      </c>
    </row>
    <row r="1660" spans="2:8" ht="12.75" hidden="1" customHeight="1">
      <c r="B1660" s="46" t="str">
        <f t="shared" si="151"/>
        <v/>
      </c>
      <c r="C1660" s="47" t="str">
        <f t="shared" si="152"/>
        <v/>
      </c>
      <c r="D1660" s="52" t="str">
        <f t="shared" si="153"/>
        <v/>
      </c>
      <c r="E1660" s="53" t="str">
        <f t="shared" si="154"/>
        <v/>
      </c>
      <c r="F1660" s="53" t="str">
        <f t="shared" si="155"/>
        <v/>
      </c>
      <c r="G1660" s="50"/>
      <c r="H1660" s="53">
        <f t="shared" si="150"/>
        <v>0</v>
      </c>
    </row>
    <row r="1661" spans="2:8" ht="12.75" hidden="1" customHeight="1">
      <c r="B1661" s="46" t="str">
        <f t="shared" si="151"/>
        <v/>
      </c>
      <c r="C1661" s="47" t="str">
        <f t="shared" si="152"/>
        <v/>
      </c>
      <c r="D1661" s="52" t="str">
        <f t="shared" si="153"/>
        <v/>
      </c>
      <c r="E1661" s="53" t="str">
        <f t="shared" si="154"/>
        <v/>
      </c>
      <c r="F1661" s="53" t="str">
        <f t="shared" si="155"/>
        <v/>
      </c>
      <c r="G1661" s="50"/>
      <c r="H1661" s="53">
        <f t="shared" si="150"/>
        <v>0</v>
      </c>
    </row>
    <row r="1662" spans="2:8" ht="12.75" hidden="1" customHeight="1">
      <c r="B1662" s="46" t="str">
        <f t="shared" si="151"/>
        <v/>
      </c>
      <c r="C1662" s="47" t="str">
        <f t="shared" si="152"/>
        <v/>
      </c>
      <c r="D1662" s="52" t="str">
        <f t="shared" si="153"/>
        <v/>
      </c>
      <c r="E1662" s="53" t="str">
        <f t="shared" si="154"/>
        <v/>
      </c>
      <c r="F1662" s="53" t="str">
        <f t="shared" si="155"/>
        <v/>
      </c>
      <c r="G1662" s="50"/>
      <c r="H1662" s="53">
        <f t="shared" si="150"/>
        <v>0</v>
      </c>
    </row>
    <row r="1663" spans="2:8" ht="12.75" hidden="1" customHeight="1">
      <c r="B1663" s="46" t="str">
        <f t="shared" si="151"/>
        <v/>
      </c>
      <c r="C1663" s="47" t="str">
        <f t="shared" si="152"/>
        <v/>
      </c>
      <c r="D1663" s="52" t="str">
        <f t="shared" si="153"/>
        <v/>
      </c>
      <c r="E1663" s="53" t="str">
        <f t="shared" si="154"/>
        <v/>
      </c>
      <c r="F1663" s="53" t="str">
        <f t="shared" si="155"/>
        <v/>
      </c>
      <c r="G1663" s="50"/>
      <c r="H1663" s="53">
        <f t="shared" si="150"/>
        <v>0</v>
      </c>
    </row>
    <row r="1664" spans="2:8" ht="12.75" hidden="1" customHeight="1">
      <c r="B1664" s="46" t="str">
        <f t="shared" si="151"/>
        <v/>
      </c>
      <c r="C1664" s="47" t="str">
        <f t="shared" si="152"/>
        <v/>
      </c>
      <c r="D1664" s="52" t="str">
        <f t="shared" si="153"/>
        <v/>
      </c>
      <c r="E1664" s="53" t="str">
        <f t="shared" si="154"/>
        <v/>
      </c>
      <c r="F1664" s="53" t="str">
        <f t="shared" si="155"/>
        <v/>
      </c>
      <c r="G1664" s="50"/>
      <c r="H1664" s="53">
        <f t="shared" si="150"/>
        <v>0</v>
      </c>
    </row>
    <row r="1665" spans="2:8" ht="12.75" hidden="1" customHeight="1">
      <c r="B1665" s="46" t="str">
        <f t="shared" si="151"/>
        <v/>
      </c>
      <c r="C1665" s="47" t="str">
        <f t="shared" si="152"/>
        <v/>
      </c>
      <c r="D1665" s="52" t="str">
        <f t="shared" si="153"/>
        <v/>
      </c>
      <c r="E1665" s="53" t="str">
        <f t="shared" si="154"/>
        <v/>
      </c>
      <c r="F1665" s="53" t="str">
        <f t="shared" si="155"/>
        <v/>
      </c>
      <c r="G1665" s="50"/>
      <c r="H1665" s="53">
        <f t="shared" si="150"/>
        <v>0</v>
      </c>
    </row>
    <row r="1666" spans="2:8" ht="12.75" hidden="1" customHeight="1">
      <c r="B1666" s="46" t="str">
        <f t="shared" si="151"/>
        <v/>
      </c>
      <c r="C1666" s="47" t="str">
        <f t="shared" si="152"/>
        <v/>
      </c>
      <c r="D1666" s="52" t="str">
        <f t="shared" si="153"/>
        <v/>
      </c>
      <c r="E1666" s="53" t="str">
        <f t="shared" si="154"/>
        <v/>
      </c>
      <c r="F1666" s="53" t="str">
        <f t="shared" si="155"/>
        <v/>
      </c>
      <c r="G1666" s="50"/>
      <c r="H1666" s="53">
        <f t="shared" si="150"/>
        <v>0</v>
      </c>
    </row>
    <row r="1667" spans="2:8" ht="12.75" hidden="1" customHeight="1">
      <c r="B1667" s="46" t="str">
        <f t="shared" si="151"/>
        <v/>
      </c>
      <c r="C1667" s="47" t="str">
        <f t="shared" si="152"/>
        <v/>
      </c>
      <c r="D1667" s="52" t="str">
        <f t="shared" si="153"/>
        <v/>
      </c>
      <c r="E1667" s="53" t="str">
        <f t="shared" si="154"/>
        <v/>
      </c>
      <c r="F1667" s="53" t="str">
        <f t="shared" si="155"/>
        <v/>
      </c>
      <c r="G1667" s="50"/>
      <c r="H1667" s="53">
        <f t="shared" si="150"/>
        <v>0</v>
      </c>
    </row>
    <row r="1668" spans="2:8" ht="12.75" hidden="1" customHeight="1">
      <c r="B1668" s="46" t="str">
        <f t="shared" si="151"/>
        <v/>
      </c>
      <c r="C1668" s="47" t="str">
        <f t="shared" si="152"/>
        <v/>
      </c>
      <c r="D1668" s="52" t="str">
        <f t="shared" si="153"/>
        <v/>
      </c>
      <c r="E1668" s="53" t="str">
        <f t="shared" si="154"/>
        <v/>
      </c>
      <c r="F1668" s="53" t="str">
        <f t="shared" si="155"/>
        <v/>
      </c>
      <c r="G1668" s="50"/>
      <c r="H1668" s="53">
        <f t="shared" si="150"/>
        <v>0</v>
      </c>
    </row>
    <row r="1669" spans="2:8" ht="12.75" hidden="1" customHeight="1">
      <c r="B1669" s="46" t="str">
        <f t="shared" si="151"/>
        <v/>
      </c>
      <c r="C1669" s="47" t="str">
        <f t="shared" si="152"/>
        <v/>
      </c>
      <c r="D1669" s="52" t="str">
        <f t="shared" si="153"/>
        <v/>
      </c>
      <c r="E1669" s="53" t="str">
        <f t="shared" si="154"/>
        <v/>
      </c>
      <c r="F1669" s="53" t="str">
        <f t="shared" si="155"/>
        <v/>
      </c>
      <c r="G1669" s="50"/>
      <c r="H1669" s="53">
        <f t="shared" si="150"/>
        <v>0</v>
      </c>
    </row>
    <row r="1670" spans="2:8" ht="12.75" hidden="1" customHeight="1">
      <c r="B1670" s="46" t="str">
        <f t="shared" si="151"/>
        <v/>
      </c>
      <c r="C1670" s="47" t="str">
        <f t="shared" si="152"/>
        <v/>
      </c>
      <c r="D1670" s="52" t="str">
        <f t="shared" si="153"/>
        <v/>
      </c>
      <c r="E1670" s="53" t="str">
        <f t="shared" si="154"/>
        <v/>
      </c>
      <c r="F1670" s="53" t="str">
        <f t="shared" si="155"/>
        <v/>
      </c>
      <c r="G1670" s="50"/>
      <c r="H1670" s="53">
        <f t="shared" si="150"/>
        <v>0</v>
      </c>
    </row>
    <row r="1671" spans="2:8" ht="12.75" hidden="1" customHeight="1">
      <c r="B1671" s="46" t="str">
        <f t="shared" si="151"/>
        <v/>
      </c>
      <c r="C1671" s="47" t="str">
        <f t="shared" si="152"/>
        <v/>
      </c>
      <c r="D1671" s="52" t="str">
        <f t="shared" si="153"/>
        <v/>
      </c>
      <c r="E1671" s="53" t="str">
        <f t="shared" si="154"/>
        <v/>
      </c>
      <c r="F1671" s="53" t="str">
        <f t="shared" si="155"/>
        <v/>
      </c>
      <c r="G1671" s="50"/>
      <c r="H1671" s="53">
        <f t="shared" si="150"/>
        <v>0</v>
      </c>
    </row>
    <row r="1672" spans="2:8" ht="12.75" hidden="1" customHeight="1">
      <c r="B1672" s="46" t="str">
        <f t="shared" si="151"/>
        <v/>
      </c>
      <c r="C1672" s="47" t="str">
        <f t="shared" si="152"/>
        <v/>
      </c>
      <c r="D1672" s="52" t="str">
        <f t="shared" si="153"/>
        <v/>
      </c>
      <c r="E1672" s="53" t="str">
        <f t="shared" si="154"/>
        <v/>
      </c>
      <c r="F1672" s="53" t="str">
        <f t="shared" si="155"/>
        <v/>
      </c>
      <c r="G1672" s="50"/>
      <c r="H1672" s="53">
        <f t="shared" si="150"/>
        <v>0</v>
      </c>
    </row>
    <row r="1673" spans="2:8" ht="12.75" hidden="1" customHeight="1">
      <c r="B1673" s="46" t="str">
        <f t="shared" si="151"/>
        <v/>
      </c>
      <c r="C1673" s="47" t="str">
        <f t="shared" si="152"/>
        <v/>
      </c>
      <c r="D1673" s="52" t="str">
        <f t="shared" si="153"/>
        <v/>
      </c>
      <c r="E1673" s="53" t="str">
        <f t="shared" si="154"/>
        <v/>
      </c>
      <c r="F1673" s="53" t="str">
        <f t="shared" si="155"/>
        <v/>
      </c>
      <c r="G1673" s="50"/>
      <c r="H1673" s="53">
        <f t="shared" si="150"/>
        <v>0</v>
      </c>
    </row>
    <row r="1674" spans="2:8" ht="12.75" hidden="1" customHeight="1">
      <c r="B1674" s="46" t="str">
        <f t="shared" si="151"/>
        <v/>
      </c>
      <c r="C1674" s="47" t="str">
        <f t="shared" si="152"/>
        <v/>
      </c>
      <c r="D1674" s="52" t="str">
        <f t="shared" si="153"/>
        <v/>
      </c>
      <c r="E1674" s="53" t="str">
        <f t="shared" si="154"/>
        <v/>
      </c>
      <c r="F1674" s="53" t="str">
        <f t="shared" si="155"/>
        <v/>
      </c>
      <c r="G1674" s="50"/>
      <c r="H1674" s="53">
        <f t="shared" si="150"/>
        <v>0</v>
      </c>
    </row>
    <row r="1675" spans="2:8" ht="12.75" hidden="1" customHeight="1">
      <c r="B1675" s="46" t="str">
        <f t="shared" si="151"/>
        <v/>
      </c>
      <c r="C1675" s="47" t="str">
        <f t="shared" si="152"/>
        <v/>
      </c>
      <c r="D1675" s="52" t="str">
        <f t="shared" si="153"/>
        <v/>
      </c>
      <c r="E1675" s="53" t="str">
        <f t="shared" si="154"/>
        <v/>
      </c>
      <c r="F1675" s="53" t="str">
        <f t="shared" si="155"/>
        <v/>
      </c>
      <c r="G1675" s="50"/>
      <c r="H1675" s="53">
        <f t="shared" si="150"/>
        <v>0</v>
      </c>
    </row>
    <row r="1676" spans="2:8" ht="12.75" hidden="1" customHeight="1">
      <c r="B1676" s="46" t="str">
        <f t="shared" si="151"/>
        <v/>
      </c>
      <c r="C1676" s="47" t="str">
        <f t="shared" si="152"/>
        <v/>
      </c>
      <c r="D1676" s="52" t="str">
        <f t="shared" si="153"/>
        <v/>
      </c>
      <c r="E1676" s="53" t="str">
        <f t="shared" si="154"/>
        <v/>
      </c>
      <c r="F1676" s="53" t="str">
        <f t="shared" si="155"/>
        <v/>
      </c>
      <c r="G1676" s="50"/>
      <c r="H1676" s="53">
        <f t="shared" si="150"/>
        <v>0</v>
      </c>
    </row>
    <row r="1677" spans="2:8" ht="12.75" hidden="1" customHeight="1">
      <c r="B1677" s="46" t="str">
        <f t="shared" si="151"/>
        <v/>
      </c>
      <c r="C1677" s="47" t="str">
        <f t="shared" si="152"/>
        <v/>
      </c>
      <c r="D1677" s="52" t="str">
        <f t="shared" si="153"/>
        <v/>
      </c>
      <c r="E1677" s="53" t="str">
        <f t="shared" si="154"/>
        <v/>
      </c>
      <c r="F1677" s="53" t="str">
        <f t="shared" si="155"/>
        <v/>
      </c>
      <c r="G1677" s="50"/>
      <c r="H1677" s="53">
        <f t="shared" si="150"/>
        <v>0</v>
      </c>
    </row>
    <row r="1678" spans="2:8" ht="12.75" hidden="1" customHeight="1">
      <c r="B1678" s="46" t="str">
        <f t="shared" si="151"/>
        <v/>
      </c>
      <c r="C1678" s="47" t="str">
        <f t="shared" si="152"/>
        <v/>
      </c>
      <c r="D1678" s="52" t="str">
        <f t="shared" si="153"/>
        <v/>
      </c>
      <c r="E1678" s="53" t="str">
        <f t="shared" si="154"/>
        <v/>
      </c>
      <c r="F1678" s="53" t="str">
        <f t="shared" si="155"/>
        <v/>
      </c>
      <c r="G1678" s="50"/>
      <c r="H1678" s="53">
        <f t="shared" si="150"/>
        <v>0</v>
      </c>
    </row>
    <row r="1679" spans="2:8" ht="12.75" hidden="1" customHeight="1">
      <c r="B1679" s="46" t="str">
        <f t="shared" si="151"/>
        <v/>
      </c>
      <c r="C1679" s="47" t="str">
        <f t="shared" si="152"/>
        <v/>
      </c>
      <c r="D1679" s="52" t="str">
        <f t="shared" si="153"/>
        <v/>
      </c>
      <c r="E1679" s="53" t="str">
        <f t="shared" si="154"/>
        <v/>
      </c>
      <c r="F1679" s="53" t="str">
        <f t="shared" si="155"/>
        <v/>
      </c>
      <c r="G1679" s="50"/>
      <c r="H1679" s="53">
        <f t="shared" si="150"/>
        <v>0</v>
      </c>
    </row>
    <row r="1680" spans="2:8" ht="12.75" hidden="1" customHeight="1">
      <c r="B1680" s="46" t="str">
        <f t="shared" si="151"/>
        <v/>
      </c>
      <c r="C1680" s="47" t="str">
        <f t="shared" si="152"/>
        <v/>
      </c>
      <c r="D1680" s="52" t="str">
        <f t="shared" si="153"/>
        <v/>
      </c>
      <c r="E1680" s="53" t="str">
        <f t="shared" si="154"/>
        <v/>
      </c>
      <c r="F1680" s="53" t="str">
        <f t="shared" si="155"/>
        <v/>
      </c>
      <c r="G1680" s="50"/>
      <c r="H1680" s="53">
        <f t="shared" si="150"/>
        <v>0</v>
      </c>
    </row>
    <row r="1681" spans="2:8" ht="12.75" hidden="1" customHeight="1">
      <c r="B1681" s="46" t="str">
        <f t="shared" si="151"/>
        <v/>
      </c>
      <c r="C1681" s="47" t="str">
        <f t="shared" si="152"/>
        <v/>
      </c>
      <c r="D1681" s="52" t="str">
        <f t="shared" si="153"/>
        <v/>
      </c>
      <c r="E1681" s="53" t="str">
        <f t="shared" si="154"/>
        <v/>
      </c>
      <c r="F1681" s="53" t="str">
        <f t="shared" si="155"/>
        <v/>
      </c>
      <c r="G1681" s="50"/>
      <c r="H1681" s="53">
        <f t="shared" si="150"/>
        <v>0</v>
      </c>
    </row>
    <row r="1682" spans="2:8" ht="12.75" hidden="1" customHeight="1">
      <c r="B1682" s="46" t="str">
        <f t="shared" si="151"/>
        <v/>
      </c>
      <c r="C1682" s="47" t="str">
        <f t="shared" si="152"/>
        <v/>
      </c>
      <c r="D1682" s="52" t="str">
        <f t="shared" si="153"/>
        <v/>
      </c>
      <c r="E1682" s="53" t="str">
        <f t="shared" si="154"/>
        <v/>
      </c>
      <c r="F1682" s="53" t="str">
        <f t="shared" si="155"/>
        <v/>
      </c>
      <c r="G1682" s="50"/>
      <c r="H1682" s="53">
        <f t="shared" si="150"/>
        <v>0</v>
      </c>
    </row>
    <row r="1683" spans="2:8" ht="12.75" hidden="1" customHeight="1">
      <c r="B1683" s="46" t="str">
        <f t="shared" si="151"/>
        <v/>
      </c>
      <c r="C1683" s="47" t="str">
        <f t="shared" si="152"/>
        <v/>
      </c>
      <c r="D1683" s="52" t="str">
        <f t="shared" si="153"/>
        <v/>
      </c>
      <c r="E1683" s="53" t="str">
        <f t="shared" si="154"/>
        <v/>
      </c>
      <c r="F1683" s="53" t="str">
        <f t="shared" si="155"/>
        <v/>
      </c>
      <c r="G1683" s="50"/>
      <c r="H1683" s="53">
        <f t="shared" si="150"/>
        <v>0</v>
      </c>
    </row>
    <row r="1684" spans="2:8" ht="12.75" hidden="1" customHeight="1">
      <c r="B1684" s="46" t="str">
        <f t="shared" si="151"/>
        <v/>
      </c>
      <c r="C1684" s="47" t="str">
        <f t="shared" si="152"/>
        <v/>
      </c>
      <c r="D1684" s="52" t="str">
        <f t="shared" si="153"/>
        <v/>
      </c>
      <c r="E1684" s="53" t="str">
        <f t="shared" si="154"/>
        <v/>
      </c>
      <c r="F1684" s="53" t="str">
        <f t="shared" si="155"/>
        <v/>
      </c>
      <c r="G1684" s="50"/>
      <c r="H1684" s="53">
        <f t="shared" si="150"/>
        <v>0</v>
      </c>
    </row>
    <row r="1685" spans="2:8" ht="12.75" hidden="1" customHeight="1">
      <c r="B1685" s="46" t="str">
        <f t="shared" si="151"/>
        <v/>
      </c>
      <c r="C1685" s="47" t="str">
        <f t="shared" si="152"/>
        <v/>
      </c>
      <c r="D1685" s="52" t="str">
        <f t="shared" si="153"/>
        <v/>
      </c>
      <c r="E1685" s="53" t="str">
        <f t="shared" si="154"/>
        <v/>
      </c>
      <c r="F1685" s="53" t="str">
        <f t="shared" si="155"/>
        <v/>
      </c>
      <c r="G1685" s="50"/>
      <c r="H1685" s="53">
        <f t="shared" si="150"/>
        <v>0</v>
      </c>
    </row>
    <row r="1686" spans="2:8" ht="12.75" hidden="1" customHeight="1">
      <c r="B1686" s="46" t="str">
        <f t="shared" si="151"/>
        <v/>
      </c>
      <c r="C1686" s="47" t="str">
        <f t="shared" si="152"/>
        <v/>
      </c>
      <c r="D1686" s="52" t="str">
        <f t="shared" si="153"/>
        <v/>
      </c>
      <c r="E1686" s="53" t="str">
        <f t="shared" si="154"/>
        <v/>
      </c>
      <c r="F1686" s="53" t="str">
        <f t="shared" si="155"/>
        <v/>
      </c>
      <c r="G1686" s="50"/>
      <c r="H1686" s="53">
        <f t="shared" si="150"/>
        <v>0</v>
      </c>
    </row>
    <row r="1687" spans="2:8" ht="12.75" hidden="1" customHeight="1">
      <c r="B1687" s="46" t="str">
        <f t="shared" si="151"/>
        <v/>
      </c>
      <c r="C1687" s="47" t="str">
        <f t="shared" si="152"/>
        <v/>
      </c>
      <c r="D1687" s="52" t="str">
        <f t="shared" si="153"/>
        <v/>
      </c>
      <c r="E1687" s="53" t="str">
        <f t="shared" si="154"/>
        <v/>
      </c>
      <c r="F1687" s="53" t="str">
        <f t="shared" si="155"/>
        <v/>
      </c>
      <c r="G1687" s="50"/>
      <c r="H1687" s="53">
        <f t="shared" si="150"/>
        <v>0</v>
      </c>
    </row>
    <row r="1688" spans="2:8" ht="12.75" hidden="1" customHeight="1">
      <c r="B1688" s="46" t="str">
        <f t="shared" si="151"/>
        <v/>
      </c>
      <c r="C1688" s="47" t="str">
        <f t="shared" si="152"/>
        <v/>
      </c>
      <c r="D1688" s="52" t="str">
        <f t="shared" si="153"/>
        <v/>
      </c>
      <c r="E1688" s="53" t="str">
        <f t="shared" si="154"/>
        <v/>
      </c>
      <c r="F1688" s="53" t="str">
        <f t="shared" si="155"/>
        <v/>
      </c>
      <c r="G1688" s="50"/>
      <c r="H1688" s="53">
        <f t="shared" si="150"/>
        <v>0</v>
      </c>
    </row>
    <row r="1689" spans="2:8" ht="12.75" hidden="1" customHeight="1">
      <c r="B1689" s="46" t="str">
        <f t="shared" si="151"/>
        <v/>
      </c>
      <c r="C1689" s="47" t="str">
        <f t="shared" si="152"/>
        <v/>
      </c>
      <c r="D1689" s="52" t="str">
        <f t="shared" si="153"/>
        <v/>
      </c>
      <c r="E1689" s="53" t="str">
        <f t="shared" si="154"/>
        <v/>
      </c>
      <c r="F1689" s="53" t="str">
        <f t="shared" si="155"/>
        <v/>
      </c>
      <c r="G1689" s="50"/>
      <c r="H1689" s="53">
        <f t="shared" ref="H1689:H1752" si="156">IF(B1689="",0,ROUND(H1688-E1689-G1689,2))</f>
        <v>0</v>
      </c>
    </row>
    <row r="1690" spans="2:8" ht="12.75" hidden="1" customHeight="1">
      <c r="B1690" s="46" t="str">
        <f t="shared" ref="B1690:B1753" si="157">IF(B1689&lt;$D$16,IF(H1689&gt;0,B1689+1,""),"")</f>
        <v/>
      </c>
      <c r="C1690" s="47" t="str">
        <f t="shared" ref="C1690:C1753" si="158">IF(B1690="","",IF(B1690&lt;=$D$16,IF(payments_per_year=26,DATE(YEAR(start_date),MONTH(start_date),DAY(start_date)+14*B1690),IF(payments_per_year=52,DATE(YEAR(start_date),MONTH(start_date),DAY(start_date)+7*B1690),DATE(YEAR(start_date),MONTH(start_date)+B1690*12/$D$11,DAY(start_date)))),""))</f>
        <v/>
      </c>
      <c r="D1690" s="52" t="str">
        <f t="shared" ref="D1690:D1753" si="159">IF(C1690="","",IF($D$15+F1690&gt;H1689,ROUND(H1689+F1690,2),$D$15))</f>
        <v/>
      </c>
      <c r="E1690" s="53" t="str">
        <f t="shared" ref="E1690:E1753" si="160">IF(C1690="","",D1690-F1690)</f>
        <v/>
      </c>
      <c r="F1690" s="53" t="str">
        <f t="shared" ref="F1690:F1753" si="161">IF(C1690="","",ROUND(H1689*$D$9/payments_per_year,2))</f>
        <v/>
      </c>
      <c r="G1690" s="50"/>
      <c r="H1690" s="53">
        <f t="shared" si="156"/>
        <v>0</v>
      </c>
    </row>
    <row r="1691" spans="2:8" ht="12.75" hidden="1" customHeight="1">
      <c r="B1691" s="46" t="str">
        <f t="shared" si="157"/>
        <v/>
      </c>
      <c r="C1691" s="47" t="str">
        <f t="shared" si="158"/>
        <v/>
      </c>
      <c r="D1691" s="52" t="str">
        <f t="shared" si="159"/>
        <v/>
      </c>
      <c r="E1691" s="53" t="str">
        <f t="shared" si="160"/>
        <v/>
      </c>
      <c r="F1691" s="53" t="str">
        <f t="shared" si="161"/>
        <v/>
      </c>
      <c r="G1691" s="50"/>
      <c r="H1691" s="53">
        <f t="shared" si="156"/>
        <v>0</v>
      </c>
    </row>
    <row r="1692" spans="2:8" ht="12.75" hidden="1" customHeight="1">
      <c r="B1692" s="46" t="str">
        <f t="shared" si="157"/>
        <v/>
      </c>
      <c r="C1692" s="47" t="str">
        <f t="shared" si="158"/>
        <v/>
      </c>
      <c r="D1692" s="52" t="str">
        <f t="shared" si="159"/>
        <v/>
      </c>
      <c r="E1692" s="53" t="str">
        <f t="shared" si="160"/>
        <v/>
      </c>
      <c r="F1692" s="53" t="str">
        <f t="shared" si="161"/>
        <v/>
      </c>
      <c r="G1692" s="50"/>
      <c r="H1692" s="53">
        <f t="shared" si="156"/>
        <v>0</v>
      </c>
    </row>
    <row r="1693" spans="2:8" ht="12.75" hidden="1" customHeight="1">
      <c r="B1693" s="46" t="str">
        <f t="shared" si="157"/>
        <v/>
      </c>
      <c r="C1693" s="47" t="str">
        <f t="shared" si="158"/>
        <v/>
      </c>
      <c r="D1693" s="52" t="str">
        <f t="shared" si="159"/>
        <v/>
      </c>
      <c r="E1693" s="53" t="str">
        <f t="shared" si="160"/>
        <v/>
      </c>
      <c r="F1693" s="53" t="str">
        <f t="shared" si="161"/>
        <v/>
      </c>
      <c r="G1693" s="50"/>
      <c r="H1693" s="53">
        <f t="shared" si="156"/>
        <v>0</v>
      </c>
    </row>
    <row r="1694" spans="2:8" ht="12.75" hidden="1" customHeight="1">
      <c r="B1694" s="46" t="str">
        <f t="shared" si="157"/>
        <v/>
      </c>
      <c r="C1694" s="47" t="str">
        <f t="shared" si="158"/>
        <v/>
      </c>
      <c r="D1694" s="52" t="str">
        <f t="shared" si="159"/>
        <v/>
      </c>
      <c r="E1694" s="53" t="str">
        <f t="shared" si="160"/>
        <v/>
      </c>
      <c r="F1694" s="53" t="str">
        <f t="shared" si="161"/>
        <v/>
      </c>
      <c r="G1694" s="50"/>
      <c r="H1694" s="53">
        <f t="shared" si="156"/>
        <v>0</v>
      </c>
    </row>
    <row r="1695" spans="2:8" ht="12.75" hidden="1" customHeight="1">
      <c r="B1695" s="46" t="str">
        <f t="shared" si="157"/>
        <v/>
      </c>
      <c r="C1695" s="47" t="str">
        <f t="shared" si="158"/>
        <v/>
      </c>
      <c r="D1695" s="52" t="str">
        <f t="shared" si="159"/>
        <v/>
      </c>
      <c r="E1695" s="53" t="str">
        <f t="shared" si="160"/>
        <v/>
      </c>
      <c r="F1695" s="53" t="str">
        <f t="shared" si="161"/>
        <v/>
      </c>
      <c r="G1695" s="50"/>
      <c r="H1695" s="53">
        <f t="shared" si="156"/>
        <v>0</v>
      </c>
    </row>
    <row r="1696" spans="2:8" ht="12.75" hidden="1" customHeight="1">
      <c r="B1696" s="46" t="str">
        <f t="shared" si="157"/>
        <v/>
      </c>
      <c r="C1696" s="47" t="str">
        <f t="shared" si="158"/>
        <v/>
      </c>
      <c r="D1696" s="52" t="str">
        <f t="shared" si="159"/>
        <v/>
      </c>
      <c r="E1696" s="53" t="str">
        <f t="shared" si="160"/>
        <v/>
      </c>
      <c r="F1696" s="53" t="str">
        <f t="shared" si="161"/>
        <v/>
      </c>
      <c r="G1696" s="50"/>
      <c r="H1696" s="53">
        <f t="shared" si="156"/>
        <v>0</v>
      </c>
    </row>
    <row r="1697" spans="2:8" ht="12.75" hidden="1" customHeight="1">
      <c r="B1697" s="46" t="str">
        <f t="shared" si="157"/>
        <v/>
      </c>
      <c r="C1697" s="47" t="str">
        <f t="shared" si="158"/>
        <v/>
      </c>
      <c r="D1697" s="52" t="str">
        <f t="shared" si="159"/>
        <v/>
      </c>
      <c r="E1697" s="53" t="str">
        <f t="shared" si="160"/>
        <v/>
      </c>
      <c r="F1697" s="53" t="str">
        <f t="shared" si="161"/>
        <v/>
      </c>
      <c r="G1697" s="50"/>
      <c r="H1697" s="53">
        <f t="shared" si="156"/>
        <v>0</v>
      </c>
    </row>
    <row r="1698" spans="2:8" ht="12.75" hidden="1" customHeight="1">
      <c r="B1698" s="46" t="str">
        <f t="shared" si="157"/>
        <v/>
      </c>
      <c r="C1698" s="47" t="str">
        <f t="shared" si="158"/>
        <v/>
      </c>
      <c r="D1698" s="52" t="str">
        <f t="shared" si="159"/>
        <v/>
      </c>
      <c r="E1698" s="53" t="str">
        <f t="shared" si="160"/>
        <v/>
      </c>
      <c r="F1698" s="53" t="str">
        <f t="shared" si="161"/>
        <v/>
      </c>
      <c r="G1698" s="50"/>
      <c r="H1698" s="53">
        <f t="shared" si="156"/>
        <v>0</v>
      </c>
    </row>
    <row r="1699" spans="2:8" ht="12.75" hidden="1" customHeight="1">
      <c r="B1699" s="46" t="str">
        <f t="shared" si="157"/>
        <v/>
      </c>
      <c r="C1699" s="47" t="str">
        <f t="shared" si="158"/>
        <v/>
      </c>
      <c r="D1699" s="52" t="str">
        <f t="shared" si="159"/>
        <v/>
      </c>
      <c r="E1699" s="53" t="str">
        <f t="shared" si="160"/>
        <v/>
      </c>
      <c r="F1699" s="53" t="str">
        <f t="shared" si="161"/>
        <v/>
      </c>
      <c r="G1699" s="50"/>
      <c r="H1699" s="53">
        <f t="shared" si="156"/>
        <v>0</v>
      </c>
    </row>
    <row r="1700" spans="2:8" ht="12.75" hidden="1" customHeight="1">
      <c r="B1700" s="46" t="str">
        <f t="shared" si="157"/>
        <v/>
      </c>
      <c r="C1700" s="47" t="str">
        <f t="shared" si="158"/>
        <v/>
      </c>
      <c r="D1700" s="52" t="str">
        <f t="shared" si="159"/>
        <v/>
      </c>
      <c r="E1700" s="53" t="str">
        <f t="shared" si="160"/>
        <v/>
      </c>
      <c r="F1700" s="53" t="str">
        <f t="shared" si="161"/>
        <v/>
      </c>
      <c r="G1700" s="50"/>
      <c r="H1700" s="53">
        <f t="shared" si="156"/>
        <v>0</v>
      </c>
    </row>
    <row r="1701" spans="2:8" ht="12.75" hidden="1" customHeight="1">
      <c r="B1701" s="46" t="str">
        <f t="shared" si="157"/>
        <v/>
      </c>
      <c r="C1701" s="47" t="str">
        <f t="shared" si="158"/>
        <v/>
      </c>
      <c r="D1701" s="52" t="str">
        <f t="shared" si="159"/>
        <v/>
      </c>
      <c r="E1701" s="53" t="str">
        <f t="shared" si="160"/>
        <v/>
      </c>
      <c r="F1701" s="53" t="str">
        <f t="shared" si="161"/>
        <v/>
      </c>
      <c r="G1701" s="50"/>
      <c r="H1701" s="53">
        <f t="shared" si="156"/>
        <v>0</v>
      </c>
    </row>
    <row r="1702" spans="2:8" ht="12.75" hidden="1" customHeight="1">
      <c r="B1702" s="46" t="str">
        <f t="shared" si="157"/>
        <v/>
      </c>
      <c r="C1702" s="47" t="str">
        <f t="shared" si="158"/>
        <v/>
      </c>
      <c r="D1702" s="52" t="str">
        <f t="shared" si="159"/>
        <v/>
      </c>
      <c r="E1702" s="53" t="str">
        <f t="shared" si="160"/>
        <v/>
      </c>
      <c r="F1702" s="53" t="str">
        <f t="shared" si="161"/>
        <v/>
      </c>
      <c r="G1702" s="50"/>
      <c r="H1702" s="53">
        <f t="shared" si="156"/>
        <v>0</v>
      </c>
    </row>
    <row r="1703" spans="2:8" ht="12.75" hidden="1" customHeight="1">
      <c r="B1703" s="46" t="str">
        <f t="shared" si="157"/>
        <v/>
      </c>
      <c r="C1703" s="47" t="str">
        <f t="shared" si="158"/>
        <v/>
      </c>
      <c r="D1703" s="52" t="str">
        <f t="shared" si="159"/>
        <v/>
      </c>
      <c r="E1703" s="53" t="str">
        <f t="shared" si="160"/>
        <v/>
      </c>
      <c r="F1703" s="53" t="str">
        <f t="shared" si="161"/>
        <v/>
      </c>
      <c r="G1703" s="50"/>
      <c r="H1703" s="53">
        <f t="shared" si="156"/>
        <v>0</v>
      </c>
    </row>
    <row r="1704" spans="2:8" ht="12.75" hidden="1" customHeight="1">
      <c r="B1704" s="46" t="str">
        <f t="shared" si="157"/>
        <v/>
      </c>
      <c r="C1704" s="47" t="str">
        <f t="shared" si="158"/>
        <v/>
      </c>
      <c r="D1704" s="52" t="str">
        <f t="shared" si="159"/>
        <v/>
      </c>
      <c r="E1704" s="53" t="str">
        <f t="shared" si="160"/>
        <v/>
      </c>
      <c r="F1704" s="53" t="str">
        <f t="shared" si="161"/>
        <v/>
      </c>
      <c r="G1704" s="50"/>
      <c r="H1704" s="53">
        <f t="shared" si="156"/>
        <v>0</v>
      </c>
    </row>
    <row r="1705" spans="2:8" ht="12.75" hidden="1" customHeight="1">
      <c r="B1705" s="46" t="str">
        <f t="shared" si="157"/>
        <v/>
      </c>
      <c r="C1705" s="47" t="str">
        <f t="shared" si="158"/>
        <v/>
      </c>
      <c r="D1705" s="52" t="str">
        <f t="shared" si="159"/>
        <v/>
      </c>
      <c r="E1705" s="53" t="str">
        <f t="shared" si="160"/>
        <v/>
      </c>
      <c r="F1705" s="53" t="str">
        <f t="shared" si="161"/>
        <v/>
      </c>
      <c r="G1705" s="50"/>
      <c r="H1705" s="53">
        <f t="shared" si="156"/>
        <v>0</v>
      </c>
    </row>
    <row r="1706" spans="2:8" ht="12.75" hidden="1" customHeight="1">
      <c r="B1706" s="46" t="str">
        <f t="shared" si="157"/>
        <v/>
      </c>
      <c r="C1706" s="47" t="str">
        <f t="shared" si="158"/>
        <v/>
      </c>
      <c r="D1706" s="52" t="str">
        <f t="shared" si="159"/>
        <v/>
      </c>
      <c r="E1706" s="53" t="str">
        <f t="shared" si="160"/>
        <v/>
      </c>
      <c r="F1706" s="53" t="str">
        <f t="shared" si="161"/>
        <v/>
      </c>
      <c r="G1706" s="50"/>
      <c r="H1706" s="53">
        <f t="shared" si="156"/>
        <v>0</v>
      </c>
    </row>
    <row r="1707" spans="2:8" ht="12.75" hidden="1" customHeight="1">
      <c r="B1707" s="46" t="str">
        <f t="shared" si="157"/>
        <v/>
      </c>
      <c r="C1707" s="47" t="str">
        <f t="shared" si="158"/>
        <v/>
      </c>
      <c r="D1707" s="52" t="str">
        <f t="shared" si="159"/>
        <v/>
      </c>
      <c r="E1707" s="53" t="str">
        <f t="shared" si="160"/>
        <v/>
      </c>
      <c r="F1707" s="53" t="str">
        <f t="shared" si="161"/>
        <v/>
      </c>
      <c r="G1707" s="50"/>
      <c r="H1707" s="53">
        <f t="shared" si="156"/>
        <v>0</v>
      </c>
    </row>
    <row r="1708" spans="2:8" ht="12.75" hidden="1" customHeight="1">
      <c r="B1708" s="46" t="str">
        <f t="shared" si="157"/>
        <v/>
      </c>
      <c r="C1708" s="47" t="str">
        <f t="shared" si="158"/>
        <v/>
      </c>
      <c r="D1708" s="52" t="str">
        <f t="shared" si="159"/>
        <v/>
      </c>
      <c r="E1708" s="53" t="str">
        <f t="shared" si="160"/>
        <v/>
      </c>
      <c r="F1708" s="53" t="str">
        <f t="shared" si="161"/>
        <v/>
      </c>
      <c r="G1708" s="50"/>
      <c r="H1708" s="53">
        <f t="shared" si="156"/>
        <v>0</v>
      </c>
    </row>
    <row r="1709" spans="2:8" ht="12.75" hidden="1" customHeight="1">
      <c r="B1709" s="46" t="str">
        <f t="shared" si="157"/>
        <v/>
      </c>
      <c r="C1709" s="47" t="str">
        <f t="shared" si="158"/>
        <v/>
      </c>
      <c r="D1709" s="52" t="str">
        <f t="shared" si="159"/>
        <v/>
      </c>
      <c r="E1709" s="53" t="str">
        <f t="shared" si="160"/>
        <v/>
      </c>
      <c r="F1709" s="53" t="str">
        <f t="shared" si="161"/>
        <v/>
      </c>
      <c r="G1709" s="50"/>
      <c r="H1709" s="53">
        <f t="shared" si="156"/>
        <v>0</v>
      </c>
    </row>
    <row r="1710" spans="2:8" ht="12.75" hidden="1" customHeight="1">
      <c r="B1710" s="46" t="str">
        <f t="shared" si="157"/>
        <v/>
      </c>
      <c r="C1710" s="47" t="str">
        <f t="shared" si="158"/>
        <v/>
      </c>
      <c r="D1710" s="52" t="str">
        <f t="shared" si="159"/>
        <v/>
      </c>
      <c r="E1710" s="53" t="str">
        <f t="shared" si="160"/>
        <v/>
      </c>
      <c r="F1710" s="53" t="str">
        <f t="shared" si="161"/>
        <v/>
      </c>
      <c r="G1710" s="50"/>
      <c r="H1710" s="53">
        <f t="shared" si="156"/>
        <v>0</v>
      </c>
    </row>
    <row r="1711" spans="2:8" ht="12.75" hidden="1" customHeight="1">
      <c r="B1711" s="46" t="str">
        <f t="shared" si="157"/>
        <v/>
      </c>
      <c r="C1711" s="47" t="str">
        <f t="shared" si="158"/>
        <v/>
      </c>
      <c r="D1711" s="52" t="str">
        <f t="shared" si="159"/>
        <v/>
      </c>
      <c r="E1711" s="53" t="str">
        <f t="shared" si="160"/>
        <v/>
      </c>
      <c r="F1711" s="53" t="str">
        <f t="shared" si="161"/>
        <v/>
      </c>
      <c r="G1711" s="50"/>
      <c r="H1711" s="53">
        <f t="shared" si="156"/>
        <v>0</v>
      </c>
    </row>
    <row r="1712" spans="2:8" ht="12.75" hidden="1" customHeight="1">
      <c r="B1712" s="46" t="str">
        <f t="shared" si="157"/>
        <v/>
      </c>
      <c r="C1712" s="47" t="str">
        <f t="shared" si="158"/>
        <v/>
      </c>
      <c r="D1712" s="52" t="str">
        <f t="shared" si="159"/>
        <v/>
      </c>
      <c r="E1712" s="53" t="str">
        <f t="shared" si="160"/>
        <v/>
      </c>
      <c r="F1712" s="53" t="str">
        <f t="shared" si="161"/>
        <v/>
      </c>
      <c r="G1712" s="50"/>
      <c r="H1712" s="53">
        <f t="shared" si="156"/>
        <v>0</v>
      </c>
    </row>
    <row r="1713" spans="2:8" ht="12.75" hidden="1" customHeight="1">
      <c r="B1713" s="46" t="str">
        <f t="shared" si="157"/>
        <v/>
      </c>
      <c r="C1713" s="47" t="str">
        <f t="shared" si="158"/>
        <v/>
      </c>
      <c r="D1713" s="52" t="str">
        <f t="shared" si="159"/>
        <v/>
      </c>
      <c r="E1713" s="53" t="str">
        <f t="shared" si="160"/>
        <v/>
      </c>
      <c r="F1713" s="53" t="str">
        <f t="shared" si="161"/>
        <v/>
      </c>
      <c r="G1713" s="50"/>
      <c r="H1713" s="53">
        <f t="shared" si="156"/>
        <v>0</v>
      </c>
    </row>
    <row r="1714" spans="2:8" ht="12.75" hidden="1" customHeight="1">
      <c r="B1714" s="46" t="str">
        <f t="shared" si="157"/>
        <v/>
      </c>
      <c r="C1714" s="47" t="str">
        <f t="shared" si="158"/>
        <v/>
      </c>
      <c r="D1714" s="52" t="str">
        <f t="shared" si="159"/>
        <v/>
      </c>
      <c r="E1714" s="53" t="str">
        <f t="shared" si="160"/>
        <v/>
      </c>
      <c r="F1714" s="53" t="str">
        <f t="shared" si="161"/>
        <v/>
      </c>
      <c r="G1714" s="50"/>
      <c r="H1714" s="53">
        <f t="shared" si="156"/>
        <v>0</v>
      </c>
    </row>
    <row r="1715" spans="2:8" ht="12.75" hidden="1" customHeight="1">
      <c r="B1715" s="46" t="str">
        <f t="shared" si="157"/>
        <v/>
      </c>
      <c r="C1715" s="47" t="str">
        <f t="shared" si="158"/>
        <v/>
      </c>
      <c r="D1715" s="52" t="str">
        <f t="shared" si="159"/>
        <v/>
      </c>
      <c r="E1715" s="53" t="str">
        <f t="shared" si="160"/>
        <v/>
      </c>
      <c r="F1715" s="53" t="str">
        <f t="shared" si="161"/>
        <v/>
      </c>
      <c r="G1715" s="50"/>
      <c r="H1715" s="53">
        <f t="shared" si="156"/>
        <v>0</v>
      </c>
    </row>
    <row r="1716" spans="2:8" ht="12.75" hidden="1" customHeight="1">
      <c r="B1716" s="46" t="str">
        <f t="shared" si="157"/>
        <v/>
      </c>
      <c r="C1716" s="47" t="str">
        <f t="shared" si="158"/>
        <v/>
      </c>
      <c r="D1716" s="52" t="str">
        <f t="shared" si="159"/>
        <v/>
      </c>
      <c r="E1716" s="53" t="str">
        <f t="shared" si="160"/>
        <v/>
      </c>
      <c r="F1716" s="53" t="str">
        <f t="shared" si="161"/>
        <v/>
      </c>
      <c r="G1716" s="50"/>
      <c r="H1716" s="53">
        <f t="shared" si="156"/>
        <v>0</v>
      </c>
    </row>
    <row r="1717" spans="2:8" ht="12.75" hidden="1" customHeight="1">
      <c r="B1717" s="46" t="str">
        <f t="shared" si="157"/>
        <v/>
      </c>
      <c r="C1717" s="47" t="str">
        <f t="shared" si="158"/>
        <v/>
      </c>
      <c r="D1717" s="52" t="str">
        <f t="shared" si="159"/>
        <v/>
      </c>
      <c r="E1717" s="53" t="str">
        <f t="shared" si="160"/>
        <v/>
      </c>
      <c r="F1717" s="53" t="str">
        <f t="shared" si="161"/>
        <v/>
      </c>
      <c r="G1717" s="50"/>
      <c r="H1717" s="53">
        <f t="shared" si="156"/>
        <v>0</v>
      </c>
    </row>
    <row r="1718" spans="2:8" ht="12.75" hidden="1" customHeight="1">
      <c r="B1718" s="46" t="str">
        <f t="shared" si="157"/>
        <v/>
      </c>
      <c r="C1718" s="47" t="str">
        <f t="shared" si="158"/>
        <v/>
      </c>
      <c r="D1718" s="52" t="str">
        <f t="shared" si="159"/>
        <v/>
      </c>
      <c r="E1718" s="53" t="str">
        <f t="shared" si="160"/>
        <v/>
      </c>
      <c r="F1718" s="53" t="str">
        <f t="shared" si="161"/>
        <v/>
      </c>
      <c r="G1718" s="50"/>
      <c r="H1718" s="53">
        <f t="shared" si="156"/>
        <v>0</v>
      </c>
    </row>
    <row r="1719" spans="2:8" ht="12.75" hidden="1" customHeight="1">
      <c r="B1719" s="46" t="str">
        <f t="shared" si="157"/>
        <v/>
      </c>
      <c r="C1719" s="47" t="str">
        <f t="shared" si="158"/>
        <v/>
      </c>
      <c r="D1719" s="52" t="str">
        <f t="shared" si="159"/>
        <v/>
      </c>
      <c r="E1719" s="53" t="str">
        <f t="shared" si="160"/>
        <v/>
      </c>
      <c r="F1719" s="53" t="str">
        <f t="shared" si="161"/>
        <v/>
      </c>
      <c r="G1719" s="50"/>
      <c r="H1719" s="53">
        <f t="shared" si="156"/>
        <v>0</v>
      </c>
    </row>
    <row r="1720" spans="2:8" ht="12.75" hidden="1" customHeight="1">
      <c r="B1720" s="46" t="str">
        <f t="shared" si="157"/>
        <v/>
      </c>
      <c r="C1720" s="47" t="str">
        <f t="shared" si="158"/>
        <v/>
      </c>
      <c r="D1720" s="52" t="str">
        <f t="shared" si="159"/>
        <v/>
      </c>
      <c r="E1720" s="53" t="str">
        <f t="shared" si="160"/>
        <v/>
      </c>
      <c r="F1720" s="53" t="str">
        <f t="shared" si="161"/>
        <v/>
      </c>
      <c r="G1720" s="50"/>
      <c r="H1720" s="53">
        <f t="shared" si="156"/>
        <v>0</v>
      </c>
    </row>
    <row r="1721" spans="2:8" ht="12.75" hidden="1" customHeight="1">
      <c r="B1721" s="46" t="str">
        <f t="shared" si="157"/>
        <v/>
      </c>
      <c r="C1721" s="47" t="str">
        <f t="shared" si="158"/>
        <v/>
      </c>
      <c r="D1721" s="52" t="str">
        <f t="shared" si="159"/>
        <v/>
      </c>
      <c r="E1721" s="53" t="str">
        <f t="shared" si="160"/>
        <v/>
      </c>
      <c r="F1721" s="53" t="str">
        <f t="shared" si="161"/>
        <v/>
      </c>
      <c r="G1721" s="50"/>
      <c r="H1721" s="53">
        <f t="shared" si="156"/>
        <v>0</v>
      </c>
    </row>
    <row r="1722" spans="2:8" ht="12.75" hidden="1" customHeight="1">
      <c r="B1722" s="46" t="str">
        <f t="shared" si="157"/>
        <v/>
      </c>
      <c r="C1722" s="47" t="str">
        <f t="shared" si="158"/>
        <v/>
      </c>
      <c r="D1722" s="52" t="str">
        <f t="shared" si="159"/>
        <v/>
      </c>
      <c r="E1722" s="53" t="str">
        <f t="shared" si="160"/>
        <v/>
      </c>
      <c r="F1722" s="53" t="str">
        <f t="shared" si="161"/>
        <v/>
      </c>
      <c r="G1722" s="50"/>
      <c r="H1722" s="53">
        <f t="shared" si="156"/>
        <v>0</v>
      </c>
    </row>
    <row r="1723" spans="2:8" ht="12.75" hidden="1" customHeight="1">
      <c r="B1723" s="46" t="str">
        <f t="shared" si="157"/>
        <v/>
      </c>
      <c r="C1723" s="47" t="str">
        <f t="shared" si="158"/>
        <v/>
      </c>
      <c r="D1723" s="52" t="str">
        <f t="shared" si="159"/>
        <v/>
      </c>
      <c r="E1723" s="53" t="str">
        <f t="shared" si="160"/>
        <v/>
      </c>
      <c r="F1723" s="53" t="str">
        <f t="shared" si="161"/>
        <v/>
      </c>
      <c r="G1723" s="50"/>
      <c r="H1723" s="53">
        <f t="shared" si="156"/>
        <v>0</v>
      </c>
    </row>
    <row r="1724" spans="2:8" ht="12.75" hidden="1" customHeight="1">
      <c r="B1724" s="46" t="str">
        <f t="shared" si="157"/>
        <v/>
      </c>
      <c r="C1724" s="47" t="str">
        <f t="shared" si="158"/>
        <v/>
      </c>
      <c r="D1724" s="52" t="str">
        <f t="shared" si="159"/>
        <v/>
      </c>
      <c r="E1724" s="53" t="str">
        <f t="shared" si="160"/>
        <v/>
      </c>
      <c r="F1724" s="53" t="str">
        <f t="shared" si="161"/>
        <v/>
      </c>
      <c r="G1724" s="50"/>
      <c r="H1724" s="53">
        <f t="shared" si="156"/>
        <v>0</v>
      </c>
    </row>
    <row r="1725" spans="2:8" ht="12.75" hidden="1" customHeight="1">
      <c r="B1725" s="46" t="str">
        <f t="shared" si="157"/>
        <v/>
      </c>
      <c r="C1725" s="47" t="str">
        <f t="shared" si="158"/>
        <v/>
      </c>
      <c r="D1725" s="52" t="str">
        <f t="shared" si="159"/>
        <v/>
      </c>
      <c r="E1725" s="53" t="str">
        <f t="shared" si="160"/>
        <v/>
      </c>
      <c r="F1725" s="53" t="str">
        <f t="shared" si="161"/>
        <v/>
      </c>
      <c r="G1725" s="50"/>
      <c r="H1725" s="53">
        <f t="shared" si="156"/>
        <v>0</v>
      </c>
    </row>
    <row r="1726" spans="2:8" ht="12.75" hidden="1" customHeight="1">
      <c r="B1726" s="46" t="str">
        <f t="shared" si="157"/>
        <v/>
      </c>
      <c r="C1726" s="47" t="str">
        <f t="shared" si="158"/>
        <v/>
      </c>
      <c r="D1726" s="52" t="str">
        <f t="shared" si="159"/>
        <v/>
      </c>
      <c r="E1726" s="53" t="str">
        <f t="shared" si="160"/>
        <v/>
      </c>
      <c r="F1726" s="53" t="str">
        <f t="shared" si="161"/>
        <v/>
      </c>
      <c r="G1726" s="50"/>
      <c r="H1726" s="53">
        <f t="shared" si="156"/>
        <v>0</v>
      </c>
    </row>
    <row r="1727" spans="2:8" ht="12.75" hidden="1" customHeight="1">
      <c r="B1727" s="46" t="str">
        <f t="shared" si="157"/>
        <v/>
      </c>
      <c r="C1727" s="47" t="str">
        <f t="shared" si="158"/>
        <v/>
      </c>
      <c r="D1727" s="52" t="str">
        <f t="shared" si="159"/>
        <v/>
      </c>
      <c r="E1727" s="53" t="str">
        <f t="shared" si="160"/>
        <v/>
      </c>
      <c r="F1727" s="53" t="str">
        <f t="shared" si="161"/>
        <v/>
      </c>
      <c r="G1727" s="50"/>
      <c r="H1727" s="53">
        <f t="shared" si="156"/>
        <v>0</v>
      </c>
    </row>
    <row r="1728" spans="2:8" ht="12.75" hidden="1" customHeight="1">
      <c r="B1728" s="46" t="str">
        <f t="shared" si="157"/>
        <v/>
      </c>
      <c r="C1728" s="47" t="str">
        <f t="shared" si="158"/>
        <v/>
      </c>
      <c r="D1728" s="52" t="str">
        <f t="shared" si="159"/>
        <v/>
      </c>
      <c r="E1728" s="53" t="str">
        <f t="shared" si="160"/>
        <v/>
      </c>
      <c r="F1728" s="53" t="str">
        <f t="shared" si="161"/>
        <v/>
      </c>
      <c r="G1728" s="50"/>
      <c r="H1728" s="53">
        <f t="shared" si="156"/>
        <v>0</v>
      </c>
    </row>
    <row r="1729" spans="2:8" ht="12.75" hidden="1" customHeight="1">
      <c r="B1729" s="46" t="str">
        <f t="shared" si="157"/>
        <v/>
      </c>
      <c r="C1729" s="47" t="str">
        <f t="shared" si="158"/>
        <v/>
      </c>
      <c r="D1729" s="52" t="str">
        <f t="shared" si="159"/>
        <v/>
      </c>
      <c r="E1729" s="53" t="str">
        <f t="shared" si="160"/>
        <v/>
      </c>
      <c r="F1729" s="53" t="str">
        <f t="shared" si="161"/>
        <v/>
      </c>
      <c r="G1729" s="50"/>
      <c r="H1729" s="53">
        <f t="shared" si="156"/>
        <v>0</v>
      </c>
    </row>
    <row r="1730" spans="2:8" ht="12.75" hidden="1" customHeight="1">
      <c r="B1730" s="46" t="str">
        <f t="shared" si="157"/>
        <v/>
      </c>
      <c r="C1730" s="47" t="str">
        <f t="shared" si="158"/>
        <v/>
      </c>
      <c r="D1730" s="52" t="str">
        <f t="shared" si="159"/>
        <v/>
      </c>
      <c r="E1730" s="53" t="str">
        <f t="shared" si="160"/>
        <v/>
      </c>
      <c r="F1730" s="53" t="str">
        <f t="shared" si="161"/>
        <v/>
      </c>
      <c r="G1730" s="50"/>
      <c r="H1730" s="53">
        <f t="shared" si="156"/>
        <v>0</v>
      </c>
    </row>
    <row r="1731" spans="2:8" ht="12.75" hidden="1" customHeight="1">
      <c r="B1731" s="46" t="str">
        <f t="shared" si="157"/>
        <v/>
      </c>
      <c r="C1731" s="47" t="str">
        <f t="shared" si="158"/>
        <v/>
      </c>
      <c r="D1731" s="52" t="str">
        <f t="shared" si="159"/>
        <v/>
      </c>
      <c r="E1731" s="53" t="str">
        <f t="shared" si="160"/>
        <v/>
      </c>
      <c r="F1731" s="53" t="str">
        <f t="shared" si="161"/>
        <v/>
      </c>
      <c r="G1731" s="50"/>
      <c r="H1731" s="53">
        <f t="shared" si="156"/>
        <v>0</v>
      </c>
    </row>
    <row r="1732" spans="2:8" ht="12.75" hidden="1" customHeight="1">
      <c r="B1732" s="46" t="str">
        <f t="shared" si="157"/>
        <v/>
      </c>
      <c r="C1732" s="47" t="str">
        <f t="shared" si="158"/>
        <v/>
      </c>
      <c r="D1732" s="52" t="str">
        <f t="shared" si="159"/>
        <v/>
      </c>
      <c r="E1732" s="53" t="str">
        <f t="shared" si="160"/>
        <v/>
      </c>
      <c r="F1732" s="53" t="str">
        <f t="shared" si="161"/>
        <v/>
      </c>
      <c r="G1732" s="50"/>
      <c r="H1732" s="53">
        <f t="shared" si="156"/>
        <v>0</v>
      </c>
    </row>
    <row r="1733" spans="2:8" ht="12.75" hidden="1" customHeight="1">
      <c r="B1733" s="46" t="str">
        <f t="shared" si="157"/>
        <v/>
      </c>
      <c r="C1733" s="47" t="str">
        <f t="shared" si="158"/>
        <v/>
      </c>
      <c r="D1733" s="52" t="str">
        <f t="shared" si="159"/>
        <v/>
      </c>
      <c r="E1733" s="53" t="str">
        <f t="shared" si="160"/>
        <v/>
      </c>
      <c r="F1733" s="53" t="str">
        <f t="shared" si="161"/>
        <v/>
      </c>
      <c r="G1733" s="50"/>
      <c r="H1733" s="53">
        <f t="shared" si="156"/>
        <v>0</v>
      </c>
    </row>
    <row r="1734" spans="2:8" ht="12.75" hidden="1" customHeight="1">
      <c r="B1734" s="46" t="str">
        <f t="shared" si="157"/>
        <v/>
      </c>
      <c r="C1734" s="47" t="str">
        <f t="shared" si="158"/>
        <v/>
      </c>
      <c r="D1734" s="52" t="str">
        <f t="shared" si="159"/>
        <v/>
      </c>
      <c r="E1734" s="53" t="str">
        <f t="shared" si="160"/>
        <v/>
      </c>
      <c r="F1734" s="53" t="str">
        <f t="shared" si="161"/>
        <v/>
      </c>
      <c r="G1734" s="50"/>
      <c r="H1734" s="53">
        <f t="shared" si="156"/>
        <v>0</v>
      </c>
    </row>
    <row r="1735" spans="2:8" ht="12.75" hidden="1" customHeight="1">
      <c r="B1735" s="46" t="str">
        <f t="shared" si="157"/>
        <v/>
      </c>
      <c r="C1735" s="47" t="str">
        <f t="shared" si="158"/>
        <v/>
      </c>
      <c r="D1735" s="52" t="str">
        <f t="shared" si="159"/>
        <v/>
      </c>
      <c r="E1735" s="53" t="str">
        <f t="shared" si="160"/>
        <v/>
      </c>
      <c r="F1735" s="53" t="str">
        <f t="shared" si="161"/>
        <v/>
      </c>
      <c r="G1735" s="50"/>
      <c r="H1735" s="53">
        <f t="shared" si="156"/>
        <v>0</v>
      </c>
    </row>
    <row r="1736" spans="2:8" ht="12.75" hidden="1" customHeight="1">
      <c r="B1736" s="46" t="str">
        <f t="shared" si="157"/>
        <v/>
      </c>
      <c r="C1736" s="47" t="str">
        <f t="shared" si="158"/>
        <v/>
      </c>
      <c r="D1736" s="52" t="str">
        <f t="shared" si="159"/>
        <v/>
      </c>
      <c r="E1736" s="53" t="str">
        <f t="shared" si="160"/>
        <v/>
      </c>
      <c r="F1736" s="53" t="str">
        <f t="shared" si="161"/>
        <v/>
      </c>
      <c r="G1736" s="50"/>
      <c r="H1736" s="53">
        <f t="shared" si="156"/>
        <v>0</v>
      </c>
    </row>
    <row r="1737" spans="2:8" ht="12.75" hidden="1" customHeight="1">
      <c r="B1737" s="46" t="str">
        <f t="shared" si="157"/>
        <v/>
      </c>
      <c r="C1737" s="47" t="str">
        <f t="shared" si="158"/>
        <v/>
      </c>
      <c r="D1737" s="52" t="str">
        <f t="shared" si="159"/>
        <v/>
      </c>
      <c r="E1737" s="53" t="str">
        <f t="shared" si="160"/>
        <v/>
      </c>
      <c r="F1737" s="53" t="str">
        <f t="shared" si="161"/>
        <v/>
      </c>
      <c r="G1737" s="50"/>
      <c r="H1737" s="53">
        <f t="shared" si="156"/>
        <v>0</v>
      </c>
    </row>
    <row r="1738" spans="2:8" ht="12.75" hidden="1" customHeight="1">
      <c r="B1738" s="46" t="str">
        <f t="shared" si="157"/>
        <v/>
      </c>
      <c r="C1738" s="47" t="str">
        <f t="shared" si="158"/>
        <v/>
      </c>
      <c r="D1738" s="52" t="str">
        <f t="shared" si="159"/>
        <v/>
      </c>
      <c r="E1738" s="53" t="str">
        <f t="shared" si="160"/>
        <v/>
      </c>
      <c r="F1738" s="53" t="str">
        <f t="shared" si="161"/>
        <v/>
      </c>
      <c r="G1738" s="50"/>
      <c r="H1738" s="53">
        <f t="shared" si="156"/>
        <v>0</v>
      </c>
    </row>
    <row r="1739" spans="2:8" ht="12.75" hidden="1" customHeight="1">
      <c r="B1739" s="46" t="str">
        <f t="shared" si="157"/>
        <v/>
      </c>
      <c r="C1739" s="47" t="str">
        <f t="shared" si="158"/>
        <v/>
      </c>
      <c r="D1739" s="52" t="str">
        <f t="shared" si="159"/>
        <v/>
      </c>
      <c r="E1739" s="53" t="str">
        <f t="shared" si="160"/>
        <v/>
      </c>
      <c r="F1739" s="53" t="str">
        <f t="shared" si="161"/>
        <v/>
      </c>
      <c r="G1739" s="50"/>
      <c r="H1739" s="53">
        <f t="shared" si="156"/>
        <v>0</v>
      </c>
    </row>
    <row r="1740" spans="2:8" ht="12.75" hidden="1" customHeight="1">
      <c r="B1740" s="46" t="str">
        <f t="shared" si="157"/>
        <v/>
      </c>
      <c r="C1740" s="47" t="str">
        <f t="shared" si="158"/>
        <v/>
      </c>
      <c r="D1740" s="52" t="str">
        <f t="shared" si="159"/>
        <v/>
      </c>
      <c r="E1740" s="53" t="str">
        <f t="shared" si="160"/>
        <v/>
      </c>
      <c r="F1740" s="53" t="str">
        <f t="shared" si="161"/>
        <v/>
      </c>
      <c r="G1740" s="50"/>
      <c r="H1740" s="53">
        <f t="shared" si="156"/>
        <v>0</v>
      </c>
    </row>
    <row r="1741" spans="2:8" ht="12.75" hidden="1" customHeight="1">
      <c r="B1741" s="46" t="str">
        <f t="shared" si="157"/>
        <v/>
      </c>
      <c r="C1741" s="47" t="str">
        <f t="shared" si="158"/>
        <v/>
      </c>
      <c r="D1741" s="52" t="str">
        <f t="shared" si="159"/>
        <v/>
      </c>
      <c r="E1741" s="53" t="str">
        <f t="shared" si="160"/>
        <v/>
      </c>
      <c r="F1741" s="53" t="str">
        <f t="shared" si="161"/>
        <v/>
      </c>
      <c r="G1741" s="50"/>
      <c r="H1741" s="53">
        <f t="shared" si="156"/>
        <v>0</v>
      </c>
    </row>
    <row r="1742" spans="2:8" ht="12.75" hidden="1" customHeight="1">
      <c r="B1742" s="46" t="str">
        <f t="shared" si="157"/>
        <v/>
      </c>
      <c r="C1742" s="47" t="str">
        <f t="shared" si="158"/>
        <v/>
      </c>
      <c r="D1742" s="52" t="str">
        <f t="shared" si="159"/>
        <v/>
      </c>
      <c r="E1742" s="53" t="str">
        <f t="shared" si="160"/>
        <v/>
      </c>
      <c r="F1742" s="53" t="str">
        <f t="shared" si="161"/>
        <v/>
      </c>
      <c r="G1742" s="50"/>
      <c r="H1742" s="53">
        <f t="shared" si="156"/>
        <v>0</v>
      </c>
    </row>
    <row r="1743" spans="2:8" ht="12.75" hidden="1" customHeight="1">
      <c r="B1743" s="46" t="str">
        <f t="shared" si="157"/>
        <v/>
      </c>
      <c r="C1743" s="47" t="str">
        <f t="shared" si="158"/>
        <v/>
      </c>
      <c r="D1743" s="52" t="str">
        <f t="shared" si="159"/>
        <v/>
      </c>
      <c r="E1743" s="53" t="str">
        <f t="shared" si="160"/>
        <v/>
      </c>
      <c r="F1743" s="53" t="str">
        <f t="shared" si="161"/>
        <v/>
      </c>
      <c r="G1743" s="50"/>
      <c r="H1743" s="53">
        <f t="shared" si="156"/>
        <v>0</v>
      </c>
    </row>
    <row r="1744" spans="2:8" ht="12.75" hidden="1" customHeight="1">
      <c r="B1744" s="46" t="str">
        <f t="shared" si="157"/>
        <v/>
      </c>
      <c r="C1744" s="47" t="str">
        <f t="shared" si="158"/>
        <v/>
      </c>
      <c r="D1744" s="52" t="str">
        <f t="shared" si="159"/>
        <v/>
      </c>
      <c r="E1744" s="53" t="str">
        <f t="shared" si="160"/>
        <v/>
      </c>
      <c r="F1744" s="53" t="str">
        <f t="shared" si="161"/>
        <v/>
      </c>
      <c r="G1744" s="50"/>
      <c r="H1744" s="53">
        <f t="shared" si="156"/>
        <v>0</v>
      </c>
    </row>
    <row r="1745" spans="2:8" ht="12.75" hidden="1" customHeight="1">
      <c r="B1745" s="46" t="str">
        <f t="shared" si="157"/>
        <v/>
      </c>
      <c r="C1745" s="47" t="str">
        <f t="shared" si="158"/>
        <v/>
      </c>
      <c r="D1745" s="52" t="str">
        <f t="shared" si="159"/>
        <v/>
      </c>
      <c r="E1745" s="53" t="str">
        <f t="shared" si="160"/>
        <v/>
      </c>
      <c r="F1745" s="53" t="str">
        <f t="shared" si="161"/>
        <v/>
      </c>
      <c r="G1745" s="50"/>
      <c r="H1745" s="53">
        <f t="shared" si="156"/>
        <v>0</v>
      </c>
    </row>
    <row r="1746" spans="2:8" ht="12.75" hidden="1" customHeight="1">
      <c r="B1746" s="46" t="str">
        <f t="shared" si="157"/>
        <v/>
      </c>
      <c r="C1746" s="47" t="str">
        <f t="shared" si="158"/>
        <v/>
      </c>
      <c r="D1746" s="52" t="str">
        <f t="shared" si="159"/>
        <v/>
      </c>
      <c r="E1746" s="53" t="str">
        <f t="shared" si="160"/>
        <v/>
      </c>
      <c r="F1746" s="53" t="str">
        <f t="shared" si="161"/>
        <v/>
      </c>
      <c r="G1746" s="50"/>
      <c r="H1746" s="53">
        <f t="shared" si="156"/>
        <v>0</v>
      </c>
    </row>
    <row r="1747" spans="2:8" ht="12.75" hidden="1" customHeight="1">
      <c r="B1747" s="46" t="str">
        <f t="shared" si="157"/>
        <v/>
      </c>
      <c r="C1747" s="47" t="str">
        <f t="shared" si="158"/>
        <v/>
      </c>
      <c r="D1747" s="52" t="str">
        <f t="shared" si="159"/>
        <v/>
      </c>
      <c r="E1747" s="53" t="str">
        <f t="shared" si="160"/>
        <v/>
      </c>
      <c r="F1747" s="53" t="str">
        <f t="shared" si="161"/>
        <v/>
      </c>
      <c r="G1747" s="50"/>
      <c r="H1747" s="53">
        <f t="shared" si="156"/>
        <v>0</v>
      </c>
    </row>
    <row r="1748" spans="2:8" ht="12.75" hidden="1" customHeight="1">
      <c r="B1748" s="46" t="str">
        <f t="shared" si="157"/>
        <v/>
      </c>
      <c r="C1748" s="47" t="str">
        <f t="shared" si="158"/>
        <v/>
      </c>
      <c r="D1748" s="52" t="str">
        <f t="shared" si="159"/>
        <v/>
      </c>
      <c r="E1748" s="53" t="str">
        <f t="shared" si="160"/>
        <v/>
      </c>
      <c r="F1748" s="53" t="str">
        <f t="shared" si="161"/>
        <v/>
      </c>
      <c r="G1748" s="50"/>
      <c r="H1748" s="53">
        <f t="shared" si="156"/>
        <v>0</v>
      </c>
    </row>
    <row r="1749" spans="2:8" ht="12.75" hidden="1" customHeight="1">
      <c r="B1749" s="46" t="str">
        <f t="shared" si="157"/>
        <v/>
      </c>
      <c r="C1749" s="47" t="str">
        <f t="shared" si="158"/>
        <v/>
      </c>
      <c r="D1749" s="52" t="str">
        <f t="shared" si="159"/>
        <v/>
      </c>
      <c r="E1749" s="53" t="str">
        <f t="shared" si="160"/>
        <v/>
      </c>
      <c r="F1749" s="53" t="str">
        <f t="shared" si="161"/>
        <v/>
      </c>
      <c r="G1749" s="50"/>
      <c r="H1749" s="53">
        <f t="shared" si="156"/>
        <v>0</v>
      </c>
    </row>
    <row r="1750" spans="2:8" ht="12.75" hidden="1" customHeight="1">
      <c r="B1750" s="46" t="str">
        <f t="shared" si="157"/>
        <v/>
      </c>
      <c r="C1750" s="47" t="str">
        <f t="shared" si="158"/>
        <v/>
      </c>
      <c r="D1750" s="52" t="str">
        <f t="shared" si="159"/>
        <v/>
      </c>
      <c r="E1750" s="53" t="str">
        <f t="shared" si="160"/>
        <v/>
      </c>
      <c r="F1750" s="53" t="str">
        <f t="shared" si="161"/>
        <v/>
      </c>
      <c r="G1750" s="50"/>
      <c r="H1750" s="53">
        <f t="shared" si="156"/>
        <v>0</v>
      </c>
    </row>
    <row r="1751" spans="2:8" ht="12.75" hidden="1" customHeight="1">
      <c r="B1751" s="46" t="str">
        <f t="shared" si="157"/>
        <v/>
      </c>
      <c r="C1751" s="47" t="str">
        <f t="shared" si="158"/>
        <v/>
      </c>
      <c r="D1751" s="52" t="str">
        <f t="shared" si="159"/>
        <v/>
      </c>
      <c r="E1751" s="53" t="str">
        <f t="shared" si="160"/>
        <v/>
      </c>
      <c r="F1751" s="53" t="str">
        <f t="shared" si="161"/>
        <v/>
      </c>
      <c r="G1751" s="50"/>
      <c r="H1751" s="53">
        <f t="shared" si="156"/>
        <v>0</v>
      </c>
    </row>
    <row r="1752" spans="2:8" ht="12.75" hidden="1" customHeight="1">
      <c r="B1752" s="46" t="str">
        <f t="shared" si="157"/>
        <v/>
      </c>
      <c r="C1752" s="47" t="str">
        <f t="shared" si="158"/>
        <v/>
      </c>
      <c r="D1752" s="52" t="str">
        <f t="shared" si="159"/>
        <v/>
      </c>
      <c r="E1752" s="53" t="str">
        <f t="shared" si="160"/>
        <v/>
      </c>
      <c r="F1752" s="53" t="str">
        <f t="shared" si="161"/>
        <v/>
      </c>
      <c r="G1752" s="50"/>
      <c r="H1752" s="53">
        <f t="shared" si="156"/>
        <v>0</v>
      </c>
    </row>
    <row r="1753" spans="2:8" ht="12.75" hidden="1" customHeight="1">
      <c r="B1753" s="46" t="str">
        <f t="shared" si="157"/>
        <v/>
      </c>
      <c r="C1753" s="47" t="str">
        <f t="shared" si="158"/>
        <v/>
      </c>
      <c r="D1753" s="52" t="str">
        <f t="shared" si="159"/>
        <v/>
      </c>
      <c r="E1753" s="53" t="str">
        <f t="shared" si="160"/>
        <v/>
      </c>
      <c r="F1753" s="53" t="str">
        <f t="shared" si="161"/>
        <v/>
      </c>
      <c r="G1753" s="50"/>
      <c r="H1753" s="53">
        <f t="shared" ref="H1753:H1816" si="162">IF(B1753="",0,ROUND(H1752-E1753-G1753,2))</f>
        <v>0</v>
      </c>
    </row>
    <row r="1754" spans="2:8" ht="12.75" hidden="1" customHeight="1">
      <c r="B1754" s="46" t="str">
        <f t="shared" ref="B1754:B1817" si="163">IF(B1753&lt;$D$16,IF(H1753&gt;0,B1753+1,""),"")</f>
        <v/>
      </c>
      <c r="C1754" s="47" t="str">
        <f t="shared" ref="C1754:C1817" si="164">IF(B1754="","",IF(B1754&lt;=$D$16,IF(payments_per_year=26,DATE(YEAR(start_date),MONTH(start_date),DAY(start_date)+14*B1754),IF(payments_per_year=52,DATE(YEAR(start_date),MONTH(start_date),DAY(start_date)+7*B1754),DATE(YEAR(start_date),MONTH(start_date)+B1754*12/$D$11,DAY(start_date)))),""))</f>
        <v/>
      </c>
      <c r="D1754" s="52" t="str">
        <f t="shared" ref="D1754:D1817" si="165">IF(C1754="","",IF($D$15+F1754&gt;H1753,ROUND(H1753+F1754,2),$D$15))</f>
        <v/>
      </c>
      <c r="E1754" s="53" t="str">
        <f t="shared" ref="E1754:E1817" si="166">IF(C1754="","",D1754-F1754)</f>
        <v/>
      </c>
      <c r="F1754" s="53" t="str">
        <f t="shared" ref="F1754:F1817" si="167">IF(C1754="","",ROUND(H1753*$D$9/payments_per_year,2))</f>
        <v/>
      </c>
      <c r="G1754" s="50"/>
      <c r="H1754" s="53">
        <f t="shared" si="162"/>
        <v>0</v>
      </c>
    </row>
    <row r="1755" spans="2:8" ht="12.75" hidden="1" customHeight="1">
      <c r="B1755" s="46" t="str">
        <f t="shared" si="163"/>
        <v/>
      </c>
      <c r="C1755" s="47" t="str">
        <f t="shared" si="164"/>
        <v/>
      </c>
      <c r="D1755" s="52" t="str">
        <f t="shared" si="165"/>
        <v/>
      </c>
      <c r="E1755" s="53" t="str">
        <f t="shared" si="166"/>
        <v/>
      </c>
      <c r="F1755" s="53" t="str">
        <f t="shared" si="167"/>
        <v/>
      </c>
      <c r="G1755" s="50"/>
      <c r="H1755" s="53">
        <f t="shared" si="162"/>
        <v>0</v>
      </c>
    </row>
    <row r="1756" spans="2:8" ht="12.75" hidden="1" customHeight="1">
      <c r="B1756" s="46" t="str">
        <f t="shared" si="163"/>
        <v/>
      </c>
      <c r="C1756" s="47" t="str">
        <f t="shared" si="164"/>
        <v/>
      </c>
      <c r="D1756" s="52" t="str">
        <f t="shared" si="165"/>
        <v/>
      </c>
      <c r="E1756" s="53" t="str">
        <f t="shared" si="166"/>
        <v/>
      </c>
      <c r="F1756" s="53" t="str">
        <f t="shared" si="167"/>
        <v/>
      </c>
      <c r="G1756" s="50"/>
      <c r="H1756" s="53">
        <f t="shared" si="162"/>
        <v>0</v>
      </c>
    </row>
    <row r="1757" spans="2:8" ht="12.75" hidden="1" customHeight="1">
      <c r="B1757" s="46" t="str">
        <f t="shared" si="163"/>
        <v/>
      </c>
      <c r="C1757" s="47" t="str">
        <f t="shared" si="164"/>
        <v/>
      </c>
      <c r="D1757" s="52" t="str">
        <f t="shared" si="165"/>
        <v/>
      </c>
      <c r="E1757" s="53" t="str">
        <f t="shared" si="166"/>
        <v/>
      </c>
      <c r="F1757" s="53" t="str">
        <f t="shared" si="167"/>
        <v/>
      </c>
      <c r="G1757" s="50"/>
      <c r="H1757" s="53">
        <f t="shared" si="162"/>
        <v>0</v>
      </c>
    </row>
    <row r="1758" spans="2:8" ht="12.75" hidden="1" customHeight="1">
      <c r="B1758" s="46" t="str">
        <f t="shared" si="163"/>
        <v/>
      </c>
      <c r="C1758" s="47" t="str">
        <f t="shared" si="164"/>
        <v/>
      </c>
      <c r="D1758" s="52" t="str">
        <f t="shared" si="165"/>
        <v/>
      </c>
      <c r="E1758" s="53" t="str">
        <f t="shared" si="166"/>
        <v/>
      </c>
      <c r="F1758" s="53" t="str">
        <f t="shared" si="167"/>
        <v/>
      </c>
      <c r="G1758" s="50"/>
      <c r="H1758" s="53">
        <f t="shared" si="162"/>
        <v>0</v>
      </c>
    </row>
    <row r="1759" spans="2:8" ht="12.75" hidden="1" customHeight="1">
      <c r="B1759" s="46" t="str">
        <f t="shared" si="163"/>
        <v/>
      </c>
      <c r="C1759" s="47" t="str">
        <f t="shared" si="164"/>
        <v/>
      </c>
      <c r="D1759" s="52" t="str">
        <f t="shared" si="165"/>
        <v/>
      </c>
      <c r="E1759" s="53" t="str">
        <f t="shared" si="166"/>
        <v/>
      </c>
      <c r="F1759" s="53" t="str">
        <f t="shared" si="167"/>
        <v/>
      </c>
      <c r="G1759" s="50"/>
      <c r="H1759" s="53">
        <f t="shared" si="162"/>
        <v>0</v>
      </c>
    </row>
    <row r="1760" spans="2:8" ht="12.75" hidden="1" customHeight="1">
      <c r="B1760" s="46" t="str">
        <f t="shared" si="163"/>
        <v/>
      </c>
      <c r="C1760" s="47" t="str">
        <f t="shared" si="164"/>
        <v/>
      </c>
      <c r="D1760" s="52" t="str">
        <f t="shared" si="165"/>
        <v/>
      </c>
      <c r="E1760" s="53" t="str">
        <f t="shared" si="166"/>
        <v/>
      </c>
      <c r="F1760" s="53" t="str">
        <f t="shared" si="167"/>
        <v/>
      </c>
      <c r="G1760" s="50"/>
      <c r="H1760" s="53">
        <f t="shared" si="162"/>
        <v>0</v>
      </c>
    </row>
    <row r="1761" spans="2:8" ht="12.75" hidden="1" customHeight="1">
      <c r="B1761" s="46" t="str">
        <f t="shared" si="163"/>
        <v/>
      </c>
      <c r="C1761" s="47" t="str">
        <f t="shared" si="164"/>
        <v/>
      </c>
      <c r="D1761" s="52" t="str">
        <f t="shared" si="165"/>
        <v/>
      </c>
      <c r="E1761" s="53" t="str">
        <f t="shared" si="166"/>
        <v/>
      </c>
      <c r="F1761" s="53" t="str">
        <f t="shared" si="167"/>
        <v/>
      </c>
      <c r="G1761" s="50"/>
      <c r="H1761" s="53">
        <f t="shared" si="162"/>
        <v>0</v>
      </c>
    </row>
    <row r="1762" spans="2:8" ht="12.75" hidden="1" customHeight="1">
      <c r="B1762" s="46" t="str">
        <f t="shared" si="163"/>
        <v/>
      </c>
      <c r="C1762" s="47" t="str">
        <f t="shared" si="164"/>
        <v/>
      </c>
      <c r="D1762" s="52" t="str">
        <f t="shared" si="165"/>
        <v/>
      </c>
      <c r="E1762" s="53" t="str">
        <f t="shared" si="166"/>
        <v/>
      </c>
      <c r="F1762" s="53" t="str">
        <f t="shared" si="167"/>
        <v/>
      </c>
      <c r="G1762" s="50"/>
      <c r="H1762" s="53">
        <f t="shared" si="162"/>
        <v>0</v>
      </c>
    </row>
    <row r="1763" spans="2:8" ht="12.75" hidden="1" customHeight="1">
      <c r="B1763" s="46" t="str">
        <f t="shared" si="163"/>
        <v/>
      </c>
      <c r="C1763" s="47" t="str">
        <f t="shared" si="164"/>
        <v/>
      </c>
      <c r="D1763" s="52" t="str">
        <f t="shared" si="165"/>
        <v/>
      </c>
      <c r="E1763" s="53" t="str">
        <f t="shared" si="166"/>
        <v/>
      </c>
      <c r="F1763" s="53" t="str">
        <f t="shared" si="167"/>
        <v/>
      </c>
      <c r="G1763" s="50"/>
      <c r="H1763" s="53">
        <f t="shared" si="162"/>
        <v>0</v>
      </c>
    </row>
    <row r="1764" spans="2:8" ht="12.75" hidden="1" customHeight="1">
      <c r="B1764" s="46" t="str">
        <f t="shared" si="163"/>
        <v/>
      </c>
      <c r="C1764" s="47" t="str">
        <f t="shared" si="164"/>
        <v/>
      </c>
      <c r="D1764" s="52" t="str">
        <f t="shared" si="165"/>
        <v/>
      </c>
      <c r="E1764" s="53" t="str">
        <f t="shared" si="166"/>
        <v/>
      </c>
      <c r="F1764" s="53" t="str">
        <f t="shared" si="167"/>
        <v/>
      </c>
      <c r="G1764" s="50"/>
      <c r="H1764" s="53">
        <f t="shared" si="162"/>
        <v>0</v>
      </c>
    </row>
    <row r="1765" spans="2:8" ht="12.75" hidden="1" customHeight="1">
      <c r="B1765" s="46" t="str">
        <f t="shared" si="163"/>
        <v/>
      </c>
      <c r="C1765" s="47" t="str">
        <f t="shared" si="164"/>
        <v/>
      </c>
      <c r="D1765" s="52" t="str">
        <f t="shared" si="165"/>
        <v/>
      </c>
      <c r="E1765" s="53" t="str">
        <f t="shared" si="166"/>
        <v/>
      </c>
      <c r="F1765" s="53" t="str">
        <f t="shared" si="167"/>
        <v/>
      </c>
      <c r="G1765" s="50"/>
      <c r="H1765" s="53">
        <f t="shared" si="162"/>
        <v>0</v>
      </c>
    </row>
    <row r="1766" spans="2:8" ht="12.75" hidden="1" customHeight="1">
      <c r="B1766" s="46" t="str">
        <f t="shared" si="163"/>
        <v/>
      </c>
      <c r="C1766" s="47" t="str">
        <f t="shared" si="164"/>
        <v/>
      </c>
      <c r="D1766" s="52" t="str">
        <f t="shared" si="165"/>
        <v/>
      </c>
      <c r="E1766" s="53" t="str">
        <f t="shared" si="166"/>
        <v/>
      </c>
      <c r="F1766" s="53" t="str">
        <f t="shared" si="167"/>
        <v/>
      </c>
      <c r="G1766" s="50"/>
      <c r="H1766" s="53">
        <f t="shared" si="162"/>
        <v>0</v>
      </c>
    </row>
    <row r="1767" spans="2:8" ht="12.75" hidden="1" customHeight="1">
      <c r="B1767" s="46" t="str">
        <f t="shared" si="163"/>
        <v/>
      </c>
      <c r="C1767" s="47" t="str">
        <f t="shared" si="164"/>
        <v/>
      </c>
      <c r="D1767" s="52" t="str">
        <f t="shared" si="165"/>
        <v/>
      </c>
      <c r="E1767" s="53" t="str">
        <f t="shared" si="166"/>
        <v/>
      </c>
      <c r="F1767" s="53" t="str">
        <f t="shared" si="167"/>
        <v/>
      </c>
      <c r="G1767" s="50"/>
      <c r="H1767" s="53">
        <f t="shared" si="162"/>
        <v>0</v>
      </c>
    </row>
    <row r="1768" spans="2:8" ht="12.75" hidden="1" customHeight="1">
      <c r="B1768" s="46" t="str">
        <f t="shared" si="163"/>
        <v/>
      </c>
      <c r="C1768" s="47" t="str">
        <f t="shared" si="164"/>
        <v/>
      </c>
      <c r="D1768" s="52" t="str">
        <f t="shared" si="165"/>
        <v/>
      </c>
      <c r="E1768" s="53" t="str">
        <f t="shared" si="166"/>
        <v/>
      </c>
      <c r="F1768" s="53" t="str">
        <f t="shared" si="167"/>
        <v/>
      </c>
      <c r="G1768" s="50"/>
      <c r="H1768" s="53">
        <f t="shared" si="162"/>
        <v>0</v>
      </c>
    </row>
    <row r="1769" spans="2:8" ht="12.75" hidden="1" customHeight="1">
      <c r="B1769" s="46" t="str">
        <f t="shared" si="163"/>
        <v/>
      </c>
      <c r="C1769" s="47" t="str">
        <f t="shared" si="164"/>
        <v/>
      </c>
      <c r="D1769" s="52" t="str">
        <f t="shared" si="165"/>
        <v/>
      </c>
      <c r="E1769" s="53" t="str">
        <f t="shared" si="166"/>
        <v/>
      </c>
      <c r="F1769" s="53" t="str">
        <f t="shared" si="167"/>
        <v/>
      </c>
      <c r="G1769" s="50"/>
      <c r="H1769" s="53">
        <f t="shared" si="162"/>
        <v>0</v>
      </c>
    </row>
    <row r="1770" spans="2:8" ht="12.75" hidden="1" customHeight="1">
      <c r="B1770" s="46" t="str">
        <f t="shared" si="163"/>
        <v/>
      </c>
      <c r="C1770" s="47" t="str">
        <f t="shared" si="164"/>
        <v/>
      </c>
      <c r="D1770" s="52" t="str">
        <f t="shared" si="165"/>
        <v/>
      </c>
      <c r="E1770" s="53" t="str">
        <f t="shared" si="166"/>
        <v/>
      </c>
      <c r="F1770" s="53" t="str">
        <f t="shared" si="167"/>
        <v/>
      </c>
      <c r="G1770" s="50"/>
      <c r="H1770" s="53">
        <f t="shared" si="162"/>
        <v>0</v>
      </c>
    </row>
    <row r="1771" spans="2:8" ht="12.75" hidden="1" customHeight="1">
      <c r="B1771" s="46" t="str">
        <f t="shared" si="163"/>
        <v/>
      </c>
      <c r="C1771" s="47" t="str">
        <f t="shared" si="164"/>
        <v/>
      </c>
      <c r="D1771" s="52" t="str">
        <f t="shared" si="165"/>
        <v/>
      </c>
      <c r="E1771" s="53" t="str">
        <f t="shared" si="166"/>
        <v/>
      </c>
      <c r="F1771" s="53" t="str">
        <f t="shared" si="167"/>
        <v/>
      </c>
      <c r="G1771" s="50"/>
      <c r="H1771" s="53">
        <f t="shared" si="162"/>
        <v>0</v>
      </c>
    </row>
    <row r="1772" spans="2:8" ht="12.75" hidden="1" customHeight="1">
      <c r="B1772" s="46" t="str">
        <f t="shared" si="163"/>
        <v/>
      </c>
      <c r="C1772" s="47" t="str">
        <f t="shared" si="164"/>
        <v/>
      </c>
      <c r="D1772" s="52" t="str">
        <f t="shared" si="165"/>
        <v/>
      </c>
      <c r="E1772" s="53" t="str">
        <f t="shared" si="166"/>
        <v/>
      </c>
      <c r="F1772" s="53" t="str">
        <f t="shared" si="167"/>
        <v/>
      </c>
      <c r="G1772" s="50"/>
      <c r="H1772" s="53">
        <f t="shared" si="162"/>
        <v>0</v>
      </c>
    </row>
    <row r="1773" spans="2:8" ht="12.75" hidden="1" customHeight="1">
      <c r="B1773" s="46" t="str">
        <f t="shared" si="163"/>
        <v/>
      </c>
      <c r="C1773" s="47" t="str">
        <f t="shared" si="164"/>
        <v/>
      </c>
      <c r="D1773" s="52" t="str">
        <f t="shared" si="165"/>
        <v/>
      </c>
      <c r="E1773" s="53" t="str">
        <f t="shared" si="166"/>
        <v/>
      </c>
      <c r="F1773" s="53" t="str">
        <f t="shared" si="167"/>
        <v/>
      </c>
      <c r="G1773" s="50"/>
      <c r="H1773" s="53">
        <f t="shared" si="162"/>
        <v>0</v>
      </c>
    </row>
    <row r="1774" spans="2:8" ht="12.75" hidden="1" customHeight="1">
      <c r="B1774" s="46" t="str">
        <f t="shared" si="163"/>
        <v/>
      </c>
      <c r="C1774" s="47" t="str">
        <f t="shared" si="164"/>
        <v/>
      </c>
      <c r="D1774" s="52" t="str">
        <f t="shared" si="165"/>
        <v/>
      </c>
      <c r="E1774" s="53" t="str">
        <f t="shared" si="166"/>
        <v/>
      </c>
      <c r="F1774" s="53" t="str">
        <f t="shared" si="167"/>
        <v/>
      </c>
      <c r="G1774" s="50"/>
      <c r="H1774" s="53">
        <f t="shared" si="162"/>
        <v>0</v>
      </c>
    </row>
    <row r="1775" spans="2:8" ht="12.75" hidden="1" customHeight="1">
      <c r="B1775" s="46" t="str">
        <f t="shared" si="163"/>
        <v/>
      </c>
      <c r="C1775" s="47" t="str">
        <f t="shared" si="164"/>
        <v/>
      </c>
      <c r="D1775" s="52" t="str">
        <f t="shared" si="165"/>
        <v/>
      </c>
      <c r="E1775" s="53" t="str">
        <f t="shared" si="166"/>
        <v/>
      </c>
      <c r="F1775" s="53" t="str">
        <f t="shared" si="167"/>
        <v/>
      </c>
      <c r="G1775" s="50"/>
      <c r="H1775" s="53">
        <f t="shared" si="162"/>
        <v>0</v>
      </c>
    </row>
    <row r="1776" spans="2:8" ht="12.75" hidden="1" customHeight="1">
      <c r="B1776" s="46" t="str">
        <f t="shared" si="163"/>
        <v/>
      </c>
      <c r="C1776" s="47" t="str">
        <f t="shared" si="164"/>
        <v/>
      </c>
      <c r="D1776" s="52" t="str">
        <f t="shared" si="165"/>
        <v/>
      </c>
      <c r="E1776" s="53" t="str">
        <f t="shared" si="166"/>
        <v/>
      </c>
      <c r="F1776" s="53" t="str">
        <f t="shared" si="167"/>
        <v/>
      </c>
      <c r="G1776" s="50"/>
      <c r="H1776" s="53">
        <f t="shared" si="162"/>
        <v>0</v>
      </c>
    </row>
    <row r="1777" spans="2:8" ht="12.75" hidden="1" customHeight="1">
      <c r="B1777" s="46" t="str">
        <f t="shared" si="163"/>
        <v/>
      </c>
      <c r="C1777" s="47" t="str">
        <f t="shared" si="164"/>
        <v/>
      </c>
      <c r="D1777" s="52" t="str">
        <f t="shared" si="165"/>
        <v/>
      </c>
      <c r="E1777" s="53" t="str">
        <f t="shared" si="166"/>
        <v/>
      </c>
      <c r="F1777" s="53" t="str">
        <f t="shared" si="167"/>
        <v/>
      </c>
      <c r="G1777" s="50"/>
      <c r="H1777" s="53">
        <f t="shared" si="162"/>
        <v>0</v>
      </c>
    </row>
    <row r="1778" spans="2:8" ht="12.75" hidden="1" customHeight="1">
      <c r="B1778" s="46" t="str">
        <f t="shared" si="163"/>
        <v/>
      </c>
      <c r="C1778" s="47" t="str">
        <f t="shared" si="164"/>
        <v/>
      </c>
      <c r="D1778" s="52" t="str">
        <f t="shared" si="165"/>
        <v/>
      </c>
      <c r="E1778" s="53" t="str">
        <f t="shared" si="166"/>
        <v/>
      </c>
      <c r="F1778" s="53" t="str">
        <f t="shared" si="167"/>
        <v/>
      </c>
      <c r="G1778" s="50"/>
      <c r="H1778" s="53">
        <f t="shared" si="162"/>
        <v>0</v>
      </c>
    </row>
    <row r="1779" spans="2:8" ht="12.75" hidden="1" customHeight="1">
      <c r="B1779" s="46" t="str">
        <f t="shared" si="163"/>
        <v/>
      </c>
      <c r="C1779" s="47" t="str">
        <f t="shared" si="164"/>
        <v/>
      </c>
      <c r="D1779" s="52" t="str">
        <f t="shared" si="165"/>
        <v/>
      </c>
      <c r="E1779" s="53" t="str">
        <f t="shared" si="166"/>
        <v/>
      </c>
      <c r="F1779" s="53" t="str">
        <f t="shared" si="167"/>
        <v/>
      </c>
      <c r="G1779" s="50"/>
      <c r="H1779" s="53">
        <f t="shared" si="162"/>
        <v>0</v>
      </c>
    </row>
    <row r="1780" spans="2:8" ht="12.75" hidden="1" customHeight="1">
      <c r="B1780" s="46" t="str">
        <f t="shared" si="163"/>
        <v/>
      </c>
      <c r="C1780" s="47" t="str">
        <f t="shared" si="164"/>
        <v/>
      </c>
      <c r="D1780" s="52" t="str">
        <f t="shared" si="165"/>
        <v/>
      </c>
      <c r="E1780" s="53" t="str">
        <f t="shared" si="166"/>
        <v/>
      </c>
      <c r="F1780" s="53" t="str">
        <f t="shared" si="167"/>
        <v/>
      </c>
      <c r="G1780" s="50"/>
      <c r="H1780" s="53">
        <f t="shared" si="162"/>
        <v>0</v>
      </c>
    </row>
    <row r="1781" spans="2:8" ht="12.75" hidden="1" customHeight="1">
      <c r="B1781" s="46" t="str">
        <f t="shared" si="163"/>
        <v/>
      </c>
      <c r="C1781" s="47" t="str">
        <f t="shared" si="164"/>
        <v/>
      </c>
      <c r="D1781" s="52" t="str">
        <f t="shared" si="165"/>
        <v/>
      </c>
      <c r="E1781" s="53" t="str">
        <f t="shared" si="166"/>
        <v/>
      </c>
      <c r="F1781" s="53" t="str">
        <f t="shared" si="167"/>
        <v/>
      </c>
      <c r="G1781" s="50"/>
      <c r="H1781" s="53">
        <f t="shared" si="162"/>
        <v>0</v>
      </c>
    </row>
    <row r="1782" spans="2:8" ht="12.75" hidden="1" customHeight="1">
      <c r="B1782" s="46" t="str">
        <f t="shared" si="163"/>
        <v/>
      </c>
      <c r="C1782" s="47" t="str">
        <f t="shared" si="164"/>
        <v/>
      </c>
      <c r="D1782" s="52" t="str">
        <f t="shared" si="165"/>
        <v/>
      </c>
      <c r="E1782" s="53" t="str">
        <f t="shared" si="166"/>
        <v/>
      </c>
      <c r="F1782" s="53" t="str">
        <f t="shared" si="167"/>
        <v/>
      </c>
      <c r="G1782" s="50"/>
      <c r="H1782" s="53">
        <f t="shared" si="162"/>
        <v>0</v>
      </c>
    </row>
    <row r="1783" spans="2:8" ht="12.75" hidden="1" customHeight="1">
      <c r="B1783" s="46" t="str">
        <f t="shared" si="163"/>
        <v/>
      </c>
      <c r="C1783" s="47" t="str">
        <f t="shared" si="164"/>
        <v/>
      </c>
      <c r="D1783" s="52" t="str">
        <f t="shared" si="165"/>
        <v/>
      </c>
      <c r="E1783" s="53" t="str">
        <f t="shared" si="166"/>
        <v/>
      </c>
      <c r="F1783" s="53" t="str">
        <f t="shared" si="167"/>
        <v/>
      </c>
      <c r="G1783" s="50"/>
      <c r="H1783" s="53">
        <f t="shared" si="162"/>
        <v>0</v>
      </c>
    </row>
    <row r="1784" spans="2:8" ht="12.75" hidden="1" customHeight="1">
      <c r="B1784" s="46" t="str">
        <f t="shared" si="163"/>
        <v/>
      </c>
      <c r="C1784" s="47" t="str">
        <f t="shared" si="164"/>
        <v/>
      </c>
      <c r="D1784" s="52" t="str">
        <f t="shared" si="165"/>
        <v/>
      </c>
      <c r="E1784" s="53" t="str">
        <f t="shared" si="166"/>
        <v/>
      </c>
      <c r="F1784" s="53" t="str">
        <f t="shared" si="167"/>
        <v/>
      </c>
      <c r="G1784" s="50"/>
      <c r="H1784" s="53">
        <f t="shared" si="162"/>
        <v>0</v>
      </c>
    </row>
    <row r="1785" spans="2:8" ht="12.75" hidden="1" customHeight="1">
      <c r="B1785" s="46" t="str">
        <f t="shared" si="163"/>
        <v/>
      </c>
      <c r="C1785" s="47" t="str">
        <f t="shared" si="164"/>
        <v/>
      </c>
      <c r="D1785" s="52" t="str">
        <f t="shared" si="165"/>
        <v/>
      </c>
      <c r="E1785" s="53" t="str">
        <f t="shared" si="166"/>
        <v/>
      </c>
      <c r="F1785" s="53" t="str">
        <f t="shared" si="167"/>
        <v/>
      </c>
      <c r="G1785" s="50"/>
      <c r="H1785" s="53">
        <f t="shared" si="162"/>
        <v>0</v>
      </c>
    </row>
    <row r="1786" spans="2:8" ht="12.75" hidden="1" customHeight="1">
      <c r="B1786" s="46" t="str">
        <f t="shared" si="163"/>
        <v/>
      </c>
      <c r="C1786" s="47" t="str">
        <f t="shared" si="164"/>
        <v/>
      </c>
      <c r="D1786" s="52" t="str">
        <f t="shared" si="165"/>
        <v/>
      </c>
      <c r="E1786" s="53" t="str">
        <f t="shared" si="166"/>
        <v/>
      </c>
      <c r="F1786" s="53" t="str">
        <f t="shared" si="167"/>
        <v/>
      </c>
      <c r="G1786" s="50"/>
      <c r="H1786" s="53">
        <f t="shared" si="162"/>
        <v>0</v>
      </c>
    </row>
    <row r="1787" spans="2:8" ht="12.75" hidden="1" customHeight="1">
      <c r="B1787" s="46" t="str">
        <f t="shared" si="163"/>
        <v/>
      </c>
      <c r="C1787" s="47" t="str">
        <f t="shared" si="164"/>
        <v/>
      </c>
      <c r="D1787" s="52" t="str">
        <f t="shared" si="165"/>
        <v/>
      </c>
      <c r="E1787" s="53" t="str">
        <f t="shared" si="166"/>
        <v/>
      </c>
      <c r="F1787" s="53" t="str">
        <f t="shared" si="167"/>
        <v/>
      </c>
      <c r="G1787" s="50"/>
      <c r="H1787" s="53">
        <f t="shared" si="162"/>
        <v>0</v>
      </c>
    </row>
    <row r="1788" spans="2:8" ht="12.75" hidden="1" customHeight="1">
      <c r="B1788" s="46" t="str">
        <f t="shared" si="163"/>
        <v/>
      </c>
      <c r="C1788" s="47" t="str">
        <f t="shared" si="164"/>
        <v/>
      </c>
      <c r="D1788" s="52" t="str">
        <f t="shared" si="165"/>
        <v/>
      </c>
      <c r="E1788" s="53" t="str">
        <f t="shared" si="166"/>
        <v/>
      </c>
      <c r="F1788" s="53" t="str">
        <f t="shared" si="167"/>
        <v/>
      </c>
      <c r="G1788" s="50"/>
      <c r="H1788" s="53">
        <f t="shared" si="162"/>
        <v>0</v>
      </c>
    </row>
    <row r="1789" spans="2:8" ht="12.75" hidden="1" customHeight="1">
      <c r="B1789" s="46" t="str">
        <f t="shared" si="163"/>
        <v/>
      </c>
      <c r="C1789" s="47" t="str">
        <f t="shared" si="164"/>
        <v/>
      </c>
      <c r="D1789" s="52" t="str">
        <f t="shared" si="165"/>
        <v/>
      </c>
      <c r="E1789" s="53" t="str">
        <f t="shared" si="166"/>
        <v/>
      </c>
      <c r="F1789" s="53" t="str">
        <f t="shared" si="167"/>
        <v/>
      </c>
      <c r="G1789" s="50"/>
      <c r="H1789" s="53">
        <f t="shared" si="162"/>
        <v>0</v>
      </c>
    </row>
    <row r="1790" spans="2:8" ht="12.75" hidden="1" customHeight="1">
      <c r="B1790" s="46" t="str">
        <f t="shared" si="163"/>
        <v/>
      </c>
      <c r="C1790" s="47" t="str">
        <f t="shared" si="164"/>
        <v/>
      </c>
      <c r="D1790" s="52" t="str">
        <f t="shared" si="165"/>
        <v/>
      </c>
      <c r="E1790" s="53" t="str">
        <f t="shared" si="166"/>
        <v/>
      </c>
      <c r="F1790" s="53" t="str">
        <f t="shared" si="167"/>
        <v/>
      </c>
      <c r="G1790" s="50"/>
      <c r="H1790" s="53">
        <f t="shared" si="162"/>
        <v>0</v>
      </c>
    </row>
    <row r="1791" spans="2:8" ht="12.75" hidden="1" customHeight="1">
      <c r="B1791" s="46" t="str">
        <f t="shared" si="163"/>
        <v/>
      </c>
      <c r="C1791" s="47" t="str">
        <f t="shared" si="164"/>
        <v/>
      </c>
      <c r="D1791" s="52" t="str">
        <f t="shared" si="165"/>
        <v/>
      </c>
      <c r="E1791" s="53" t="str">
        <f t="shared" si="166"/>
        <v/>
      </c>
      <c r="F1791" s="53" t="str">
        <f t="shared" si="167"/>
        <v/>
      </c>
      <c r="G1791" s="50"/>
      <c r="H1791" s="53">
        <f t="shared" si="162"/>
        <v>0</v>
      </c>
    </row>
    <row r="1792" spans="2:8" ht="12.75" hidden="1" customHeight="1">
      <c r="B1792" s="46" t="str">
        <f t="shared" si="163"/>
        <v/>
      </c>
      <c r="C1792" s="47" t="str">
        <f t="shared" si="164"/>
        <v/>
      </c>
      <c r="D1792" s="52" t="str">
        <f t="shared" si="165"/>
        <v/>
      </c>
      <c r="E1792" s="53" t="str">
        <f t="shared" si="166"/>
        <v/>
      </c>
      <c r="F1792" s="53" t="str">
        <f t="shared" si="167"/>
        <v/>
      </c>
      <c r="G1792" s="50"/>
      <c r="H1792" s="53">
        <f t="shared" si="162"/>
        <v>0</v>
      </c>
    </row>
    <row r="1793" spans="2:8" ht="12.75" hidden="1" customHeight="1">
      <c r="B1793" s="46" t="str">
        <f t="shared" si="163"/>
        <v/>
      </c>
      <c r="C1793" s="47" t="str">
        <f t="shared" si="164"/>
        <v/>
      </c>
      <c r="D1793" s="52" t="str">
        <f t="shared" si="165"/>
        <v/>
      </c>
      <c r="E1793" s="53" t="str">
        <f t="shared" si="166"/>
        <v/>
      </c>
      <c r="F1793" s="53" t="str">
        <f t="shared" si="167"/>
        <v/>
      </c>
      <c r="G1793" s="50"/>
      <c r="H1793" s="53">
        <f t="shared" si="162"/>
        <v>0</v>
      </c>
    </row>
    <row r="1794" spans="2:8" ht="12.75" hidden="1" customHeight="1">
      <c r="B1794" s="46" t="str">
        <f t="shared" si="163"/>
        <v/>
      </c>
      <c r="C1794" s="47" t="str">
        <f t="shared" si="164"/>
        <v/>
      </c>
      <c r="D1794" s="52" t="str">
        <f t="shared" si="165"/>
        <v/>
      </c>
      <c r="E1794" s="53" t="str">
        <f t="shared" si="166"/>
        <v/>
      </c>
      <c r="F1794" s="53" t="str">
        <f t="shared" si="167"/>
        <v/>
      </c>
      <c r="G1794" s="50"/>
      <c r="H1794" s="53">
        <f t="shared" si="162"/>
        <v>0</v>
      </c>
    </row>
    <row r="1795" spans="2:8" ht="12.75" hidden="1" customHeight="1">
      <c r="B1795" s="46" t="str">
        <f t="shared" si="163"/>
        <v/>
      </c>
      <c r="C1795" s="47" t="str">
        <f t="shared" si="164"/>
        <v/>
      </c>
      <c r="D1795" s="52" t="str">
        <f t="shared" si="165"/>
        <v/>
      </c>
      <c r="E1795" s="53" t="str">
        <f t="shared" si="166"/>
        <v/>
      </c>
      <c r="F1795" s="53" t="str">
        <f t="shared" si="167"/>
        <v/>
      </c>
      <c r="G1795" s="50"/>
      <c r="H1795" s="53">
        <f t="shared" si="162"/>
        <v>0</v>
      </c>
    </row>
    <row r="1796" spans="2:8" ht="12.75" hidden="1" customHeight="1">
      <c r="B1796" s="46" t="str">
        <f t="shared" si="163"/>
        <v/>
      </c>
      <c r="C1796" s="47" t="str">
        <f t="shared" si="164"/>
        <v/>
      </c>
      <c r="D1796" s="52" t="str">
        <f t="shared" si="165"/>
        <v/>
      </c>
      <c r="E1796" s="53" t="str">
        <f t="shared" si="166"/>
        <v/>
      </c>
      <c r="F1796" s="53" t="str">
        <f t="shared" si="167"/>
        <v/>
      </c>
      <c r="G1796" s="50"/>
      <c r="H1796" s="53">
        <f t="shared" si="162"/>
        <v>0</v>
      </c>
    </row>
    <row r="1797" spans="2:8" ht="12.75" hidden="1" customHeight="1">
      <c r="B1797" s="46" t="str">
        <f t="shared" si="163"/>
        <v/>
      </c>
      <c r="C1797" s="47" t="str">
        <f t="shared" si="164"/>
        <v/>
      </c>
      <c r="D1797" s="52" t="str">
        <f t="shared" si="165"/>
        <v/>
      </c>
      <c r="E1797" s="53" t="str">
        <f t="shared" si="166"/>
        <v/>
      </c>
      <c r="F1797" s="53" t="str">
        <f t="shared" si="167"/>
        <v/>
      </c>
      <c r="G1797" s="50"/>
      <c r="H1797" s="53">
        <f t="shared" si="162"/>
        <v>0</v>
      </c>
    </row>
    <row r="1798" spans="2:8" ht="12.75" hidden="1" customHeight="1">
      <c r="B1798" s="46" t="str">
        <f t="shared" si="163"/>
        <v/>
      </c>
      <c r="C1798" s="47" t="str">
        <f t="shared" si="164"/>
        <v/>
      </c>
      <c r="D1798" s="52" t="str">
        <f t="shared" si="165"/>
        <v/>
      </c>
      <c r="E1798" s="53" t="str">
        <f t="shared" si="166"/>
        <v/>
      </c>
      <c r="F1798" s="53" t="str">
        <f t="shared" si="167"/>
        <v/>
      </c>
      <c r="G1798" s="50"/>
      <c r="H1798" s="53">
        <f t="shared" si="162"/>
        <v>0</v>
      </c>
    </row>
    <row r="1799" spans="2:8" ht="12.75" hidden="1" customHeight="1">
      <c r="B1799" s="46" t="str">
        <f t="shared" si="163"/>
        <v/>
      </c>
      <c r="C1799" s="47" t="str">
        <f t="shared" si="164"/>
        <v/>
      </c>
      <c r="D1799" s="52" t="str">
        <f t="shared" si="165"/>
        <v/>
      </c>
      <c r="E1799" s="53" t="str">
        <f t="shared" si="166"/>
        <v/>
      </c>
      <c r="F1799" s="53" t="str">
        <f t="shared" si="167"/>
        <v/>
      </c>
      <c r="G1799" s="50"/>
      <c r="H1799" s="53">
        <f t="shared" si="162"/>
        <v>0</v>
      </c>
    </row>
    <row r="1800" spans="2:8" ht="12.75" hidden="1" customHeight="1">
      <c r="B1800" s="46" t="str">
        <f t="shared" si="163"/>
        <v/>
      </c>
      <c r="C1800" s="47" t="str">
        <f t="shared" si="164"/>
        <v/>
      </c>
      <c r="D1800" s="52" t="str">
        <f t="shared" si="165"/>
        <v/>
      </c>
      <c r="E1800" s="53" t="str">
        <f t="shared" si="166"/>
        <v/>
      </c>
      <c r="F1800" s="53" t="str">
        <f t="shared" si="167"/>
        <v/>
      </c>
      <c r="G1800" s="50"/>
      <c r="H1800" s="53">
        <f t="shared" si="162"/>
        <v>0</v>
      </c>
    </row>
    <row r="1801" spans="2:8" ht="12.75" hidden="1" customHeight="1">
      <c r="B1801" s="46" t="str">
        <f t="shared" si="163"/>
        <v/>
      </c>
      <c r="C1801" s="47" t="str">
        <f t="shared" si="164"/>
        <v/>
      </c>
      <c r="D1801" s="52" t="str">
        <f t="shared" si="165"/>
        <v/>
      </c>
      <c r="E1801" s="53" t="str">
        <f t="shared" si="166"/>
        <v/>
      </c>
      <c r="F1801" s="53" t="str">
        <f t="shared" si="167"/>
        <v/>
      </c>
      <c r="G1801" s="50"/>
      <c r="H1801" s="53">
        <f t="shared" si="162"/>
        <v>0</v>
      </c>
    </row>
    <row r="1802" spans="2:8" ht="12.75" hidden="1" customHeight="1">
      <c r="B1802" s="46" t="str">
        <f t="shared" si="163"/>
        <v/>
      </c>
      <c r="C1802" s="47" t="str">
        <f t="shared" si="164"/>
        <v/>
      </c>
      <c r="D1802" s="52" t="str">
        <f t="shared" si="165"/>
        <v/>
      </c>
      <c r="E1802" s="53" t="str">
        <f t="shared" si="166"/>
        <v/>
      </c>
      <c r="F1802" s="53" t="str">
        <f t="shared" si="167"/>
        <v/>
      </c>
      <c r="G1802" s="50"/>
      <c r="H1802" s="53">
        <f t="shared" si="162"/>
        <v>0</v>
      </c>
    </row>
    <row r="1803" spans="2:8" ht="12.75" hidden="1" customHeight="1">
      <c r="B1803" s="46" t="str">
        <f t="shared" si="163"/>
        <v/>
      </c>
      <c r="C1803" s="47" t="str">
        <f t="shared" si="164"/>
        <v/>
      </c>
      <c r="D1803" s="52" t="str">
        <f t="shared" si="165"/>
        <v/>
      </c>
      <c r="E1803" s="53" t="str">
        <f t="shared" si="166"/>
        <v/>
      </c>
      <c r="F1803" s="53" t="str">
        <f t="shared" si="167"/>
        <v/>
      </c>
      <c r="G1803" s="50"/>
      <c r="H1803" s="53">
        <f t="shared" si="162"/>
        <v>0</v>
      </c>
    </row>
    <row r="1804" spans="2:8" ht="12.75" hidden="1" customHeight="1">
      <c r="B1804" s="46" t="str">
        <f t="shared" si="163"/>
        <v/>
      </c>
      <c r="C1804" s="47" t="str">
        <f t="shared" si="164"/>
        <v/>
      </c>
      <c r="D1804" s="52" t="str">
        <f t="shared" si="165"/>
        <v/>
      </c>
      <c r="E1804" s="53" t="str">
        <f t="shared" si="166"/>
        <v/>
      </c>
      <c r="F1804" s="53" t="str">
        <f t="shared" si="167"/>
        <v/>
      </c>
      <c r="G1804" s="50"/>
      <c r="H1804" s="53">
        <f t="shared" si="162"/>
        <v>0</v>
      </c>
    </row>
    <row r="1805" spans="2:8" ht="12.75" hidden="1" customHeight="1">
      <c r="B1805" s="46" t="str">
        <f t="shared" si="163"/>
        <v/>
      </c>
      <c r="C1805" s="47" t="str">
        <f t="shared" si="164"/>
        <v/>
      </c>
      <c r="D1805" s="52" t="str">
        <f t="shared" si="165"/>
        <v/>
      </c>
      <c r="E1805" s="53" t="str">
        <f t="shared" si="166"/>
        <v/>
      </c>
      <c r="F1805" s="53" t="str">
        <f t="shared" si="167"/>
        <v/>
      </c>
      <c r="G1805" s="50"/>
      <c r="H1805" s="53">
        <f t="shared" si="162"/>
        <v>0</v>
      </c>
    </row>
    <row r="1806" spans="2:8" ht="12.75" hidden="1" customHeight="1">
      <c r="B1806" s="46" t="str">
        <f t="shared" si="163"/>
        <v/>
      </c>
      <c r="C1806" s="47" t="str">
        <f t="shared" si="164"/>
        <v/>
      </c>
      <c r="D1806" s="52" t="str">
        <f t="shared" si="165"/>
        <v/>
      </c>
      <c r="E1806" s="53" t="str">
        <f t="shared" si="166"/>
        <v/>
      </c>
      <c r="F1806" s="53" t="str">
        <f t="shared" si="167"/>
        <v/>
      </c>
      <c r="G1806" s="50"/>
      <c r="H1806" s="53">
        <f t="shared" si="162"/>
        <v>0</v>
      </c>
    </row>
    <row r="1807" spans="2:8" ht="12.75" hidden="1" customHeight="1">
      <c r="B1807" s="46" t="str">
        <f t="shared" si="163"/>
        <v/>
      </c>
      <c r="C1807" s="47" t="str">
        <f t="shared" si="164"/>
        <v/>
      </c>
      <c r="D1807" s="52" t="str">
        <f t="shared" si="165"/>
        <v/>
      </c>
      <c r="E1807" s="53" t="str">
        <f t="shared" si="166"/>
        <v/>
      </c>
      <c r="F1807" s="53" t="str">
        <f t="shared" si="167"/>
        <v/>
      </c>
      <c r="G1807" s="50"/>
      <c r="H1807" s="53">
        <f t="shared" si="162"/>
        <v>0</v>
      </c>
    </row>
    <row r="1808" spans="2:8" ht="12.75" hidden="1" customHeight="1">
      <c r="B1808" s="46" t="str">
        <f t="shared" si="163"/>
        <v/>
      </c>
      <c r="C1808" s="47" t="str">
        <f t="shared" si="164"/>
        <v/>
      </c>
      <c r="D1808" s="52" t="str">
        <f t="shared" si="165"/>
        <v/>
      </c>
      <c r="E1808" s="53" t="str">
        <f t="shared" si="166"/>
        <v/>
      </c>
      <c r="F1808" s="53" t="str">
        <f t="shared" si="167"/>
        <v/>
      </c>
      <c r="G1808" s="50"/>
      <c r="H1808" s="53">
        <f t="shared" si="162"/>
        <v>0</v>
      </c>
    </row>
    <row r="1809" spans="2:8" ht="12.75" hidden="1" customHeight="1">
      <c r="B1809" s="46" t="str">
        <f t="shared" si="163"/>
        <v/>
      </c>
      <c r="C1809" s="47" t="str">
        <f t="shared" si="164"/>
        <v/>
      </c>
      <c r="D1809" s="52" t="str">
        <f t="shared" si="165"/>
        <v/>
      </c>
      <c r="E1809" s="53" t="str">
        <f t="shared" si="166"/>
        <v/>
      </c>
      <c r="F1809" s="53" t="str">
        <f t="shared" si="167"/>
        <v/>
      </c>
      <c r="G1809" s="50"/>
      <c r="H1809" s="53">
        <f t="shared" si="162"/>
        <v>0</v>
      </c>
    </row>
    <row r="1810" spans="2:8" ht="12.75" hidden="1" customHeight="1">
      <c r="B1810" s="46" t="str">
        <f t="shared" si="163"/>
        <v/>
      </c>
      <c r="C1810" s="47" t="str">
        <f t="shared" si="164"/>
        <v/>
      </c>
      <c r="D1810" s="52" t="str">
        <f t="shared" si="165"/>
        <v/>
      </c>
      <c r="E1810" s="53" t="str">
        <f t="shared" si="166"/>
        <v/>
      </c>
      <c r="F1810" s="53" t="str">
        <f t="shared" si="167"/>
        <v/>
      </c>
      <c r="G1810" s="50"/>
      <c r="H1810" s="53">
        <f t="shared" si="162"/>
        <v>0</v>
      </c>
    </row>
    <row r="1811" spans="2:8" ht="12.75" hidden="1" customHeight="1">
      <c r="B1811" s="46" t="str">
        <f t="shared" si="163"/>
        <v/>
      </c>
      <c r="C1811" s="47" t="str">
        <f t="shared" si="164"/>
        <v/>
      </c>
      <c r="D1811" s="52" t="str">
        <f t="shared" si="165"/>
        <v/>
      </c>
      <c r="E1811" s="53" t="str">
        <f t="shared" si="166"/>
        <v/>
      </c>
      <c r="F1811" s="53" t="str">
        <f t="shared" si="167"/>
        <v/>
      </c>
      <c r="G1811" s="50"/>
      <c r="H1811" s="53">
        <f t="shared" si="162"/>
        <v>0</v>
      </c>
    </row>
    <row r="1812" spans="2:8" ht="12.75" hidden="1" customHeight="1">
      <c r="B1812" s="46" t="str">
        <f t="shared" si="163"/>
        <v/>
      </c>
      <c r="C1812" s="47" t="str">
        <f t="shared" si="164"/>
        <v/>
      </c>
      <c r="D1812" s="52" t="str">
        <f t="shared" si="165"/>
        <v/>
      </c>
      <c r="E1812" s="53" t="str">
        <f t="shared" si="166"/>
        <v/>
      </c>
      <c r="F1812" s="53" t="str">
        <f t="shared" si="167"/>
        <v/>
      </c>
      <c r="G1812" s="50"/>
      <c r="H1812" s="53">
        <f t="shared" si="162"/>
        <v>0</v>
      </c>
    </row>
    <row r="1813" spans="2:8" ht="12.75" hidden="1" customHeight="1">
      <c r="B1813" s="46" t="str">
        <f t="shared" si="163"/>
        <v/>
      </c>
      <c r="C1813" s="47" t="str">
        <f t="shared" si="164"/>
        <v/>
      </c>
      <c r="D1813" s="52" t="str">
        <f t="shared" si="165"/>
        <v/>
      </c>
      <c r="E1813" s="53" t="str">
        <f t="shared" si="166"/>
        <v/>
      </c>
      <c r="F1813" s="53" t="str">
        <f t="shared" si="167"/>
        <v/>
      </c>
      <c r="G1813" s="50"/>
      <c r="H1813" s="53">
        <f t="shared" si="162"/>
        <v>0</v>
      </c>
    </row>
    <row r="1814" spans="2:8" ht="12.75" hidden="1" customHeight="1">
      <c r="B1814" s="46" t="str">
        <f t="shared" si="163"/>
        <v/>
      </c>
      <c r="C1814" s="47" t="str">
        <f t="shared" si="164"/>
        <v/>
      </c>
      <c r="D1814" s="52" t="str">
        <f t="shared" si="165"/>
        <v/>
      </c>
      <c r="E1814" s="53" t="str">
        <f t="shared" si="166"/>
        <v/>
      </c>
      <c r="F1814" s="53" t="str">
        <f t="shared" si="167"/>
        <v/>
      </c>
      <c r="G1814" s="50"/>
      <c r="H1814" s="53">
        <f t="shared" si="162"/>
        <v>0</v>
      </c>
    </row>
    <row r="1815" spans="2:8" ht="12.75" hidden="1" customHeight="1">
      <c r="B1815" s="46" t="str">
        <f t="shared" si="163"/>
        <v/>
      </c>
      <c r="C1815" s="47" t="str">
        <f t="shared" si="164"/>
        <v/>
      </c>
      <c r="D1815" s="52" t="str">
        <f t="shared" si="165"/>
        <v/>
      </c>
      <c r="E1815" s="53" t="str">
        <f t="shared" si="166"/>
        <v/>
      </c>
      <c r="F1815" s="53" t="str">
        <f t="shared" si="167"/>
        <v/>
      </c>
      <c r="G1815" s="50"/>
      <c r="H1815" s="53">
        <f t="shared" si="162"/>
        <v>0</v>
      </c>
    </row>
    <row r="1816" spans="2:8" ht="12.75" hidden="1" customHeight="1">
      <c r="B1816" s="46" t="str">
        <f t="shared" si="163"/>
        <v/>
      </c>
      <c r="C1816" s="47" t="str">
        <f t="shared" si="164"/>
        <v/>
      </c>
      <c r="D1816" s="52" t="str">
        <f t="shared" si="165"/>
        <v/>
      </c>
      <c r="E1816" s="53" t="str">
        <f t="shared" si="166"/>
        <v/>
      </c>
      <c r="F1816" s="53" t="str">
        <f t="shared" si="167"/>
        <v/>
      </c>
      <c r="G1816" s="50"/>
      <c r="H1816" s="53">
        <f t="shared" si="162"/>
        <v>0</v>
      </c>
    </row>
    <row r="1817" spans="2:8" ht="12.75" hidden="1" customHeight="1">
      <c r="B1817" s="46" t="str">
        <f t="shared" si="163"/>
        <v/>
      </c>
      <c r="C1817" s="47" t="str">
        <f t="shared" si="164"/>
        <v/>
      </c>
      <c r="D1817" s="52" t="str">
        <f t="shared" si="165"/>
        <v/>
      </c>
      <c r="E1817" s="53" t="str">
        <f t="shared" si="166"/>
        <v/>
      </c>
      <c r="F1817" s="53" t="str">
        <f t="shared" si="167"/>
        <v/>
      </c>
      <c r="G1817" s="50"/>
      <c r="H1817" s="53">
        <f t="shared" ref="H1817:H1880" si="168">IF(B1817="",0,ROUND(H1816-E1817-G1817,2))</f>
        <v>0</v>
      </c>
    </row>
    <row r="1818" spans="2:8" ht="12.75" hidden="1" customHeight="1">
      <c r="B1818" s="46" t="str">
        <f t="shared" ref="B1818:B1881" si="169">IF(B1817&lt;$D$16,IF(H1817&gt;0,B1817+1,""),"")</f>
        <v/>
      </c>
      <c r="C1818" s="47" t="str">
        <f t="shared" ref="C1818:C1881" si="170">IF(B1818="","",IF(B1818&lt;=$D$16,IF(payments_per_year=26,DATE(YEAR(start_date),MONTH(start_date),DAY(start_date)+14*B1818),IF(payments_per_year=52,DATE(YEAR(start_date),MONTH(start_date),DAY(start_date)+7*B1818),DATE(YEAR(start_date),MONTH(start_date)+B1818*12/$D$11,DAY(start_date)))),""))</f>
        <v/>
      </c>
      <c r="D1818" s="52" t="str">
        <f t="shared" ref="D1818:D1881" si="171">IF(C1818="","",IF($D$15+F1818&gt;H1817,ROUND(H1817+F1818,2),$D$15))</f>
        <v/>
      </c>
      <c r="E1818" s="53" t="str">
        <f t="shared" ref="E1818:E1881" si="172">IF(C1818="","",D1818-F1818)</f>
        <v/>
      </c>
      <c r="F1818" s="53" t="str">
        <f t="shared" ref="F1818:F1881" si="173">IF(C1818="","",ROUND(H1817*$D$9/payments_per_year,2))</f>
        <v/>
      </c>
      <c r="G1818" s="50"/>
      <c r="H1818" s="53">
        <f t="shared" si="168"/>
        <v>0</v>
      </c>
    </row>
    <row r="1819" spans="2:8" ht="12.75" hidden="1" customHeight="1">
      <c r="B1819" s="46" t="str">
        <f t="shared" si="169"/>
        <v/>
      </c>
      <c r="C1819" s="47" t="str">
        <f t="shared" si="170"/>
        <v/>
      </c>
      <c r="D1819" s="52" t="str">
        <f t="shared" si="171"/>
        <v/>
      </c>
      <c r="E1819" s="53" t="str">
        <f t="shared" si="172"/>
        <v/>
      </c>
      <c r="F1819" s="53" t="str">
        <f t="shared" si="173"/>
        <v/>
      </c>
      <c r="G1819" s="50"/>
      <c r="H1819" s="53">
        <f t="shared" si="168"/>
        <v>0</v>
      </c>
    </row>
    <row r="1820" spans="2:8" ht="12.75" hidden="1" customHeight="1">
      <c r="B1820" s="46" t="str">
        <f t="shared" si="169"/>
        <v/>
      </c>
      <c r="C1820" s="47" t="str">
        <f t="shared" si="170"/>
        <v/>
      </c>
      <c r="D1820" s="52" t="str">
        <f t="shared" si="171"/>
        <v/>
      </c>
      <c r="E1820" s="53" t="str">
        <f t="shared" si="172"/>
        <v/>
      </c>
      <c r="F1820" s="53" t="str">
        <f t="shared" si="173"/>
        <v/>
      </c>
      <c r="G1820" s="50"/>
      <c r="H1820" s="53">
        <f t="shared" si="168"/>
        <v>0</v>
      </c>
    </row>
    <row r="1821" spans="2:8" ht="12.75" hidden="1" customHeight="1">
      <c r="B1821" s="46" t="str">
        <f t="shared" si="169"/>
        <v/>
      </c>
      <c r="C1821" s="47" t="str">
        <f t="shared" si="170"/>
        <v/>
      </c>
      <c r="D1821" s="52" t="str">
        <f t="shared" si="171"/>
        <v/>
      </c>
      <c r="E1821" s="53" t="str">
        <f t="shared" si="172"/>
        <v/>
      </c>
      <c r="F1821" s="53" t="str">
        <f t="shared" si="173"/>
        <v/>
      </c>
      <c r="G1821" s="50"/>
      <c r="H1821" s="53">
        <f t="shared" si="168"/>
        <v>0</v>
      </c>
    </row>
    <row r="1822" spans="2:8" ht="12.75" hidden="1" customHeight="1">
      <c r="B1822" s="46" t="str">
        <f t="shared" si="169"/>
        <v/>
      </c>
      <c r="C1822" s="47" t="str">
        <f t="shared" si="170"/>
        <v/>
      </c>
      <c r="D1822" s="52" t="str">
        <f t="shared" si="171"/>
        <v/>
      </c>
      <c r="E1822" s="53" t="str">
        <f t="shared" si="172"/>
        <v/>
      </c>
      <c r="F1822" s="53" t="str">
        <f t="shared" si="173"/>
        <v/>
      </c>
      <c r="G1822" s="50"/>
      <c r="H1822" s="53">
        <f t="shared" si="168"/>
        <v>0</v>
      </c>
    </row>
    <row r="1823" spans="2:8" ht="12.75" hidden="1" customHeight="1">
      <c r="B1823" s="46" t="str">
        <f t="shared" si="169"/>
        <v/>
      </c>
      <c r="C1823" s="47" t="str">
        <f t="shared" si="170"/>
        <v/>
      </c>
      <c r="D1823" s="52" t="str">
        <f t="shared" si="171"/>
        <v/>
      </c>
      <c r="E1823" s="53" t="str">
        <f t="shared" si="172"/>
        <v/>
      </c>
      <c r="F1823" s="53" t="str">
        <f t="shared" si="173"/>
        <v/>
      </c>
      <c r="G1823" s="50"/>
      <c r="H1823" s="53">
        <f t="shared" si="168"/>
        <v>0</v>
      </c>
    </row>
    <row r="1824" spans="2:8" ht="12.75" hidden="1" customHeight="1">
      <c r="B1824" s="46" t="str">
        <f t="shared" si="169"/>
        <v/>
      </c>
      <c r="C1824" s="47" t="str">
        <f t="shared" si="170"/>
        <v/>
      </c>
      <c r="D1824" s="52" t="str">
        <f t="shared" si="171"/>
        <v/>
      </c>
      <c r="E1824" s="53" t="str">
        <f t="shared" si="172"/>
        <v/>
      </c>
      <c r="F1824" s="53" t="str">
        <f t="shared" si="173"/>
        <v/>
      </c>
      <c r="G1824" s="50"/>
      <c r="H1824" s="53">
        <f t="shared" si="168"/>
        <v>0</v>
      </c>
    </row>
    <row r="1825" spans="2:8" ht="12.75" hidden="1" customHeight="1">
      <c r="B1825" s="46" t="str">
        <f t="shared" si="169"/>
        <v/>
      </c>
      <c r="C1825" s="47" t="str">
        <f t="shared" si="170"/>
        <v/>
      </c>
      <c r="D1825" s="52" t="str">
        <f t="shared" si="171"/>
        <v/>
      </c>
      <c r="E1825" s="53" t="str">
        <f t="shared" si="172"/>
        <v/>
      </c>
      <c r="F1825" s="53" t="str">
        <f t="shared" si="173"/>
        <v/>
      </c>
      <c r="G1825" s="50"/>
      <c r="H1825" s="53">
        <f t="shared" si="168"/>
        <v>0</v>
      </c>
    </row>
    <row r="1826" spans="2:8" ht="12.75" hidden="1" customHeight="1">
      <c r="B1826" s="46" t="str">
        <f t="shared" si="169"/>
        <v/>
      </c>
      <c r="C1826" s="47" t="str">
        <f t="shared" si="170"/>
        <v/>
      </c>
      <c r="D1826" s="52" t="str">
        <f t="shared" si="171"/>
        <v/>
      </c>
      <c r="E1826" s="53" t="str">
        <f t="shared" si="172"/>
        <v/>
      </c>
      <c r="F1826" s="53" t="str">
        <f t="shared" si="173"/>
        <v/>
      </c>
      <c r="G1826" s="50"/>
      <c r="H1826" s="53">
        <f t="shared" si="168"/>
        <v>0</v>
      </c>
    </row>
    <row r="1827" spans="2:8" ht="12.75" hidden="1" customHeight="1">
      <c r="B1827" s="46" t="str">
        <f t="shared" si="169"/>
        <v/>
      </c>
      <c r="C1827" s="47" t="str">
        <f t="shared" si="170"/>
        <v/>
      </c>
      <c r="D1827" s="52" t="str">
        <f t="shared" si="171"/>
        <v/>
      </c>
      <c r="E1827" s="53" t="str">
        <f t="shared" si="172"/>
        <v/>
      </c>
      <c r="F1827" s="53" t="str">
        <f t="shared" si="173"/>
        <v/>
      </c>
      <c r="G1827" s="50"/>
      <c r="H1827" s="53">
        <f t="shared" si="168"/>
        <v>0</v>
      </c>
    </row>
    <row r="1828" spans="2:8" ht="12.75" hidden="1" customHeight="1">
      <c r="B1828" s="46" t="str">
        <f t="shared" si="169"/>
        <v/>
      </c>
      <c r="C1828" s="47" t="str">
        <f t="shared" si="170"/>
        <v/>
      </c>
      <c r="D1828" s="52" t="str">
        <f t="shared" si="171"/>
        <v/>
      </c>
      <c r="E1828" s="53" t="str">
        <f t="shared" si="172"/>
        <v/>
      </c>
      <c r="F1828" s="53" t="str">
        <f t="shared" si="173"/>
        <v/>
      </c>
      <c r="G1828" s="50"/>
      <c r="H1828" s="53">
        <f t="shared" si="168"/>
        <v>0</v>
      </c>
    </row>
    <row r="1829" spans="2:8" ht="12.75" hidden="1" customHeight="1">
      <c r="B1829" s="46" t="str">
        <f t="shared" si="169"/>
        <v/>
      </c>
      <c r="C1829" s="47" t="str">
        <f t="shared" si="170"/>
        <v/>
      </c>
      <c r="D1829" s="52" t="str">
        <f t="shared" si="171"/>
        <v/>
      </c>
      <c r="E1829" s="53" t="str">
        <f t="shared" si="172"/>
        <v/>
      </c>
      <c r="F1829" s="53" t="str">
        <f t="shared" si="173"/>
        <v/>
      </c>
      <c r="G1829" s="50"/>
      <c r="H1829" s="53">
        <f t="shared" si="168"/>
        <v>0</v>
      </c>
    </row>
    <row r="1830" spans="2:8" ht="12.75" hidden="1" customHeight="1">
      <c r="B1830" s="46" t="str">
        <f t="shared" si="169"/>
        <v/>
      </c>
      <c r="C1830" s="47" t="str">
        <f t="shared" si="170"/>
        <v/>
      </c>
      <c r="D1830" s="52" t="str">
        <f t="shared" si="171"/>
        <v/>
      </c>
      <c r="E1830" s="53" t="str">
        <f t="shared" si="172"/>
        <v/>
      </c>
      <c r="F1830" s="53" t="str">
        <f t="shared" si="173"/>
        <v/>
      </c>
      <c r="G1830" s="50"/>
      <c r="H1830" s="53">
        <f t="shared" si="168"/>
        <v>0</v>
      </c>
    </row>
    <row r="1831" spans="2:8" ht="12.75" hidden="1" customHeight="1">
      <c r="B1831" s="46" t="str">
        <f t="shared" si="169"/>
        <v/>
      </c>
      <c r="C1831" s="47" t="str">
        <f t="shared" si="170"/>
        <v/>
      </c>
      <c r="D1831" s="52" t="str">
        <f t="shared" si="171"/>
        <v/>
      </c>
      <c r="E1831" s="53" t="str">
        <f t="shared" si="172"/>
        <v/>
      </c>
      <c r="F1831" s="53" t="str">
        <f t="shared" si="173"/>
        <v/>
      </c>
      <c r="G1831" s="50"/>
      <c r="H1831" s="53">
        <f t="shared" si="168"/>
        <v>0</v>
      </c>
    </row>
    <row r="1832" spans="2:8" ht="12.75" hidden="1" customHeight="1">
      <c r="B1832" s="46" t="str">
        <f t="shared" si="169"/>
        <v/>
      </c>
      <c r="C1832" s="47" t="str">
        <f t="shared" si="170"/>
        <v/>
      </c>
      <c r="D1832" s="52" t="str">
        <f t="shared" si="171"/>
        <v/>
      </c>
      <c r="E1832" s="53" t="str">
        <f t="shared" si="172"/>
        <v/>
      </c>
      <c r="F1832" s="53" t="str">
        <f t="shared" si="173"/>
        <v/>
      </c>
      <c r="G1832" s="50"/>
      <c r="H1832" s="53">
        <f t="shared" si="168"/>
        <v>0</v>
      </c>
    </row>
    <row r="1833" spans="2:8" ht="12.75" hidden="1" customHeight="1">
      <c r="B1833" s="46" t="str">
        <f t="shared" si="169"/>
        <v/>
      </c>
      <c r="C1833" s="47" t="str">
        <f t="shared" si="170"/>
        <v/>
      </c>
      <c r="D1833" s="52" t="str">
        <f t="shared" si="171"/>
        <v/>
      </c>
      <c r="E1833" s="53" t="str">
        <f t="shared" si="172"/>
        <v/>
      </c>
      <c r="F1833" s="53" t="str">
        <f t="shared" si="173"/>
        <v/>
      </c>
      <c r="G1833" s="50"/>
      <c r="H1833" s="53">
        <f t="shared" si="168"/>
        <v>0</v>
      </c>
    </row>
    <row r="1834" spans="2:8" ht="12.75" hidden="1" customHeight="1">
      <c r="B1834" s="46" t="str">
        <f t="shared" si="169"/>
        <v/>
      </c>
      <c r="C1834" s="47" t="str">
        <f t="shared" si="170"/>
        <v/>
      </c>
      <c r="D1834" s="52" t="str">
        <f t="shared" si="171"/>
        <v/>
      </c>
      <c r="E1834" s="53" t="str">
        <f t="shared" si="172"/>
        <v/>
      </c>
      <c r="F1834" s="53" t="str">
        <f t="shared" si="173"/>
        <v/>
      </c>
      <c r="G1834" s="50"/>
      <c r="H1834" s="53">
        <f t="shared" si="168"/>
        <v>0</v>
      </c>
    </row>
    <row r="1835" spans="2:8" ht="12.75" hidden="1" customHeight="1">
      <c r="B1835" s="46" t="str">
        <f t="shared" si="169"/>
        <v/>
      </c>
      <c r="C1835" s="47" t="str">
        <f t="shared" si="170"/>
        <v/>
      </c>
      <c r="D1835" s="52" t="str">
        <f t="shared" si="171"/>
        <v/>
      </c>
      <c r="E1835" s="53" t="str">
        <f t="shared" si="172"/>
        <v/>
      </c>
      <c r="F1835" s="53" t="str">
        <f t="shared" si="173"/>
        <v/>
      </c>
      <c r="G1835" s="50"/>
      <c r="H1835" s="53">
        <f t="shared" si="168"/>
        <v>0</v>
      </c>
    </row>
    <row r="1836" spans="2:8" ht="12.75" hidden="1" customHeight="1">
      <c r="B1836" s="46" t="str">
        <f t="shared" si="169"/>
        <v/>
      </c>
      <c r="C1836" s="47" t="str">
        <f t="shared" si="170"/>
        <v/>
      </c>
      <c r="D1836" s="52" t="str">
        <f t="shared" si="171"/>
        <v/>
      </c>
      <c r="E1836" s="53" t="str">
        <f t="shared" si="172"/>
        <v/>
      </c>
      <c r="F1836" s="53" t="str">
        <f t="shared" si="173"/>
        <v/>
      </c>
      <c r="G1836" s="50"/>
      <c r="H1836" s="53">
        <f t="shared" si="168"/>
        <v>0</v>
      </c>
    </row>
    <row r="1837" spans="2:8" ht="12.75" hidden="1" customHeight="1">
      <c r="B1837" s="46" t="str">
        <f t="shared" si="169"/>
        <v/>
      </c>
      <c r="C1837" s="47" t="str">
        <f t="shared" si="170"/>
        <v/>
      </c>
      <c r="D1837" s="52" t="str">
        <f t="shared" si="171"/>
        <v/>
      </c>
      <c r="E1837" s="53" t="str">
        <f t="shared" si="172"/>
        <v/>
      </c>
      <c r="F1837" s="53" t="str">
        <f t="shared" si="173"/>
        <v/>
      </c>
      <c r="G1837" s="50"/>
      <c r="H1837" s="53">
        <f t="shared" si="168"/>
        <v>0</v>
      </c>
    </row>
    <row r="1838" spans="2:8" ht="12.75" hidden="1" customHeight="1">
      <c r="B1838" s="46" t="str">
        <f t="shared" si="169"/>
        <v/>
      </c>
      <c r="C1838" s="47" t="str">
        <f t="shared" si="170"/>
        <v/>
      </c>
      <c r="D1838" s="52" t="str">
        <f t="shared" si="171"/>
        <v/>
      </c>
      <c r="E1838" s="53" t="str">
        <f t="shared" si="172"/>
        <v/>
      </c>
      <c r="F1838" s="53" t="str">
        <f t="shared" si="173"/>
        <v/>
      </c>
      <c r="G1838" s="50"/>
      <c r="H1838" s="53">
        <f t="shared" si="168"/>
        <v>0</v>
      </c>
    </row>
    <row r="1839" spans="2:8" ht="12.75" hidden="1" customHeight="1">
      <c r="B1839" s="46" t="str">
        <f t="shared" si="169"/>
        <v/>
      </c>
      <c r="C1839" s="47" t="str">
        <f t="shared" si="170"/>
        <v/>
      </c>
      <c r="D1839" s="52" t="str">
        <f t="shared" si="171"/>
        <v/>
      </c>
      <c r="E1839" s="53" t="str">
        <f t="shared" si="172"/>
        <v/>
      </c>
      <c r="F1839" s="53" t="str">
        <f t="shared" si="173"/>
        <v/>
      </c>
      <c r="G1839" s="50"/>
      <c r="H1839" s="53">
        <f t="shared" si="168"/>
        <v>0</v>
      </c>
    </row>
    <row r="1840" spans="2:8" ht="12.75" hidden="1" customHeight="1">
      <c r="B1840" s="46" t="str">
        <f t="shared" si="169"/>
        <v/>
      </c>
      <c r="C1840" s="47" t="str">
        <f t="shared" si="170"/>
        <v/>
      </c>
      <c r="D1840" s="52" t="str">
        <f t="shared" si="171"/>
        <v/>
      </c>
      <c r="E1840" s="53" t="str">
        <f t="shared" si="172"/>
        <v/>
      </c>
      <c r="F1840" s="53" t="str">
        <f t="shared" si="173"/>
        <v/>
      </c>
      <c r="G1840" s="50"/>
      <c r="H1840" s="53">
        <f t="shared" si="168"/>
        <v>0</v>
      </c>
    </row>
    <row r="1841" spans="2:8" ht="12.75" hidden="1" customHeight="1">
      <c r="B1841" s="46" t="str">
        <f t="shared" si="169"/>
        <v/>
      </c>
      <c r="C1841" s="47" t="str">
        <f t="shared" si="170"/>
        <v/>
      </c>
      <c r="D1841" s="52" t="str">
        <f t="shared" si="171"/>
        <v/>
      </c>
      <c r="E1841" s="53" t="str">
        <f t="shared" si="172"/>
        <v/>
      </c>
      <c r="F1841" s="53" t="str">
        <f t="shared" si="173"/>
        <v/>
      </c>
      <c r="G1841" s="50"/>
      <c r="H1841" s="53">
        <f t="shared" si="168"/>
        <v>0</v>
      </c>
    </row>
    <row r="1842" spans="2:8" ht="12.75" hidden="1" customHeight="1">
      <c r="B1842" s="46" t="str">
        <f t="shared" si="169"/>
        <v/>
      </c>
      <c r="C1842" s="47" t="str">
        <f t="shared" si="170"/>
        <v/>
      </c>
      <c r="D1842" s="52" t="str">
        <f t="shared" si="171"/>
        <v/>
      </c>
      <c r="E1842" s="53" t="str">
        <f t="shared" si="172"/>
        <v/>
      </c>
      <c r="F1842" s="53" t="str">
        <f t="shared" si="173"/>
        <v/>
      </c>
      <c r="G1842" s="50"/>
      <c r="H1842" s="53">
        <f t="shared" si="168"/>
        <v>0</v>
      </c>
    </row>
    <row r="1843" spans="2:8" ht="12.75" hidden="1" customHeight="1">
      <c r="B1843" s="46" t="str">
        <f t="shared" si="169"/>
        <v/>
      </c>
      <c r="C1843" s="47" t="str">
        <f t="shared" si="170"/>
        <v/>
      </c>
      <c r="D1843" s="52" t="str">
        <f t="shared" si="171"/>
        <v/>
      </c>
      <c r="E1843" s="53" t="str">
        <f t="shared" si="172"/>
        <v/>
      </c>
      <c r="F1843" s="53" t="str">
        <f t="shared" si="173"/>
        <v/>
      </c>
      <c r="G1843" s="50"/>
      <c r="H1843" s="53">
        <f t="shared" si="168"/>
        <v>0</v>
      </c>
    </row>
    <row r="1844" spans="2:8" ht="12.75" hidden="1" customHeight="1">
      <c r="B1844" s="46" t="str">
        <f t="shared" si="169"/>
        <v/>
      </c>
      <c r="C1844" s="47" t="str">
        <f t="shared" si="170"/>
        <v/>
      </c>
      <c r="D1844" s="52" t="str">
        <f t="shared" si="171"/>
        <v/>
      </c>
      <c r="E1844" s="53" t="str">
        <f t="shared" si="172"/>
        <v/>
      </c>
      <c r="F1844" s="53" t="str">
        <f t="shared" si="173"/>
        <v/>
      </c>
      <c r="G1844" s="50"/>
      <c r="H1844" s="53">
        <f t="shared" si="168"/>
        <v>0</v>
      </c>
    </row>
    <row r="1845" spans="2:8" ht="12.75" hidden="1" customHeight="1">
      <c r="B1845" s="46" t="str">
        <f t="shared" si="169"/>
        <v/>
      </c>
      <c r="C1845" s="47" t="str">
        <f t="shared" si="170"/>
        <v/>
      </c>
      <c r="D1845" s="52" t="str">
        <f t="shared" si="171"/>
        <v/>
      </c>
      <c r="E1845" s="53" t="str">
        <f t="shared" si="172"/>
        <v/>
      </c>
      <c r="F1845" s="53" t="str">
        <f t="shared" si="173"/>
        <v/>
      </c>
      <c r="G1845" s="50"/>
      <c r="H1845" s="53">
        <f t="shared" si="168"/>
        <v>0</v>
      </c>
    </row>
    <row r="1846" spans="2:8" ht="12.75" hidden="1" customHeight="1">
      <c r="B1846" s="46" t="str">
        <f t="shared" si="169"/>
        <v/>
      </c>
      <c r="C1846" s="47" t="str">
        <f t="shared" si="170"/>
        <v/>
      </c>
      <c r="D1846" s="52" t="str">
        <f t="shared" si="171"/>
        <v/>
      </c>
      <c r="E1846" s="53" t="str">
        <f t="shared" si="172"/>
        <v/>
      </c>
      <c r="F1846" s="53" t="str">
        <f t="shared" si="173"/>
        <v/>
      </c>
      <c r="G1846" s="50"/>
      <c r="H1846" s="53">
        <f t="shared" si="168"/>
        <v>0</v>
      </c>
    </row>
    <row r="1847" spans="2:8" ht="12.75" hidden="1" customHeight="1">
      <c r="B1847" s="46" t="str">
        <f t="shared" si="169"/>
        <v/>
      </c>
      <c r="C1847" s="47" t="str">
        <f t="shared" si="170"/>
        <v/>
      </c>
      <c r="D1847" s="52" t="str">
        <f t="shared" si="171"/>
        <v/>
      </c>
      <c r="E1847" s="53" t="str">
        <f t="shared" si="172"/>
        <v/>
      </c>
      <c r="F1847" s="53" t="str">
        <f t="shared" si="173"/>
        <v/>
      </c>
      <c r="G1847" s="50"/>
      <c r="H1847" s="53">
        <f t="shared" si="168"/>
        <v>0</v>
      </c>
    </row>
    <row r="1848" spans="2:8" ht="12.75" hidden="1" customHeight="1">
      <c r="B1848" s="46" t="str">
        <f t="shared" si="169"/>
        <v/>
      </c>
      <c r="C1848" s="47" t="str">
        <f t="shared" si="170"/>
        <v/>
      </c>
      <c r="D1848" s="52" t="str">
        <f t="shared" si="171"/>
        <v/>
      </c>
      <c r="E1848" s="53" t="str">
        <f t="shared" si="172"/>
        <v/>
      </c>
      <c r="F1848" s="53" t="str">
        <f t="shared" si="173"/>
        <v/>
      </c>
      <c r="G1848" s="50"/>
      <c r="H1848" s="53">
        <f t="shared" si="168"/>
        <v>0</v>
      </c>
    </row>
    <row r="1849" spans="2:8" ht="12.75" hidden="1" customHeight="1">
      <c r="B1849" s="46" t="str">
        <f t="shared" si="169"/>
        <v/>
      </c>
      <c r="C1849" s="47" t="str">
        <f t="shared" si="170"/>
        <v/>
      </c>
      <c r="D1849" s="52" t="str">
        <f t="shared" si="171"/>
        <v/>
      </c>
      <c r="E1849" s="53" t="str">
        <f t="shared" si="172"/>
        <v/>
      </c>
      <c r="F1849" s="53" t="str">
        <f t="shared" si="173"/>
        <v/>
      </c>
      <c r="G1849" s="50"/>
      <c r="H1849" s="53">
        <f t="shared" si="168"/>
        <v>0</v>
      </c>
    </row>
    <row r="1850" spans="2:8" ht="12.75" hidden="1" customHeight="1">
      <c r="B1850" s="46" t="str">
        <f t="shared" si="169"/>
        <v/>
      </c>
      <c r="C1850" s="47" t="str">
        <f t="shared" si="170"/>
        <v/>
      </c>
      <c r="D1850" s="52" t="str">
        <f t="shared" si="171"/>
        <v/>
      </c>
      <c r="E1850" s="53" t="str">
        <f t="shared" si="172"/>
        <v/>
      </c>
      <c r="F1850" s="53" t="str">
        <f t="shared" si="173"/>
        <v/>
      </c>
      <c r="G1850" s="50"/>
      <c r="H1850" s="53">
        <f t="shared" si="168"/>
        <v>0</v>
      </c>
    </row>
    <row r="1851" spans="2:8" ht="12.75" hidden="1" customHeight="1">
      <c r="B1851" s="46" t="str">
        <f t="shared" si="169"/>
        <v/>
      </c>
      <c r="C1851" s="47" t="str">
        <f t="shared" si="170"/>
        <v/>
      </c>
      <c r="D1851" s="52" t="str">
        <f t="shared" si="171"/>
        <v/>
      </c>
      <c r="E1851" s="53" t="str">
        <f t="shared" si="172"/>
        <v/>
      </c>
      <c r="F1851" s="53" t="str">
        <f t="shared" si="173"/>
        <v/>
      </c>
      <c r="G1851" s="50"/>
      <c r="H1851" s="53">
        <f t="shared" si="168"/>
        <v>0</v>
      </c>
    </row>
    <row r="1852" spans="2:8" ht="12.75" hidden="1" customHeight="1">
      <c r="B1852" s="46" t="str">
        <f t="shared" si="169"/>
        <v/>
      </c>
      <c r="C1852" s="47" t="str">
        <f t="shared" si="170"/>
        <v/>
      </c>
      <c r="D1852" s="52" t="str">
        <f t="shared" si="171"/>
        <v/>
      </c>
      <c r="E1852" s="53" t="str">
        <f t="shared" si="172"/>
        <v/>
      </c>
      <c r="F1852" s="53" t="str">
        <f t="shared" si="173"/>
        <v/>
      </c>
      <c r="G1852" s="50"/>
      <c r="H1852" s="53">
        <f t="shared" si="168"/>
        <v>0</v>
      </c>
    </row>
    <row r="1853" spans="2:8" ht="12.75" hidden="1" customHeight="1">
      <c r="B1853" s="46" t="str">
        <f t="shared" si="169"/>
        <v/>
      </c>
      <c r="C1853" s="47" t="str">
        <f t="shared" si="170"/>
        <v/>
      </c>
      <c r="D1853" s="52" t="str">
        <f t="shared" si="171"/>
        <v/>
      </c>
      <c r="E1853" s="53" t="str">
        <f t="shared" si="172"/>
        <v/>
      </c>
      <c r="F1853" s="53" t="str">
        <f t="shared" si="173"/>
        <v/>
      </c>
      <c r="G1853" s="50"/>
      <c r="H1853" s="53">
        <f t="shared" si="168"/>
        <v>0</v>
      </c>
    </row>
    <row r="1854" spans="2:8" ht="12.75" hidden="1" customHeight="1">
      <c r="B1854" s="46" t="str">
        <f t="shared" si="169"/>
        <v/>
      </c>
      <c r="C1854" s="47" t="str">
        <f t="shared" si="170"/>
        <v/>
      </c>
      <c r="D1854" s="52" t="str">
        <f t="shared" si="171"/>
        <v/>
      </c>
      <c r="E1854" s="53" t="str">
        <f t="shared" si="172"/>
        <v/>
      </c>
      <c r="F1854" s="53" t="str">
        <f t="shared" si="173"/>
        <v/>
      </c>
      <c r="G1854" s="50"/>
      <c r="H1854" s="53">
        <f t="shared" si="168"/>
        <v>0</v>
      </c>
    </row>
    <row r="1855" spans="2:8" ht="12.75" hidden="1" customHeight="1">
      <c r="B1855" s="46" t="str">
        <f t="shared" si="169"/>
        <v/>
      </c>
      <c r="C1855" s="47" t="str">
        <f t="shared" si="170"/>
        <v/>
      </c>
      <c r="D1855" s="52" t="str">
        <f t="shared" si="171"/>
        <v/>
      </c>
      <c r="E1855" s="53" t="str">
        <f t="shared" si="172"/>
        <v/>
      </c>
      <c r="F1855" s="53" t="str">
        <f t="shared" si="173"/>
        <v/>
      </c>
      <c r="G1855" s="50"/>
      <c r="H1855" s="53">
        <f t="shared" si="168"/>
        <v>0</v>
      </c>
    </row>
    <row r="1856" spans="2:8" ht="12.75" hidden="1" customHeight="1">
      <c r="B1856" s="46" t="str">
        <f t="shared" si="169"/>
        <v/>
      </c>
      <c r="C1856" s="47" t="str">
        <f t="shared" si="170"/>
        <v/>
      </c>
      <c r="D1856" s="52" t="str">
        <f t="shared" si="171"/>
        <v/>
      </c>
      <c r="E1856" s="53" t="str">
        <f t="shared" si="172"/>
        <v/>
      </c>
      <c r="F1856" s="53" t="str">
        <f t="shared" si="173"/>
        <v/>
      </c>
      <c r="G1856" s="50"/>
      <c r="H1856" s="53">
        <f t="shared" si="168"/>
        <v>0</v>
      </c>
    </row>
    <row r="1857" spans="2:8" ht="12.75" hidden="1" customHeight="1">
      <c r="B1857" s="46" t="str">
        <f t="shared" si="169"/>
        <v/>
      </c>
      <c r="C1857" s="47" t="str">
        <f t="shared" si="170"/>
        <v/>
      </c>
      <c r="D1857" s="52" t="str">
        <f t="shared" si="171"/>
        <v/>
      </c>
      <c r="E1857" s="53" t="str">
        <f t="shared" si="172"/>
        <v/>
      </c>
      <c r="F1857" s="53" t="str">
        <f t="shared" si="173"/>
        <v/>
      </c>
      <c r="G1857" s="50"/>
      <c r="H1857" s="53">
        <f t="shared" si="168"/>
        <v>0</v>
      </c>
    </row>
    <row r="1858" spans="2:8" ht="12.75" hidden="1" customHeight="1">
      <c r="B1858" s="46" t="str">
        <f t="shared" si="169"/>
        <v/>
      </c>
      <c r="C1858" s="47" t="str">
        <f t="shared" si="170"/>
        <v/>
      </c>
      <c r="D1858" s="52" t="str">
        <f t="shared" si="171"/>
        <v/>
      </c>
      <c r="E1858" s="53" t="str">
        <f t="shared" si="172"/>
        <v/>
      </c>
      <c r="F1858" s="53" t="str">
        <f t="shared" si="173"/>
        <v/>
      </c>
      <c r="G1858" s="50"/>
      <c r="H1858" s="53">
        <f t="shared" si="168"/>
        <v>0</v>
      </c>
    </row>
    <row r="1859" spans="2:8" ht="12.75" hidden="1" customHeight="1">
      <c r="B1859" s="46" t="str">
        <f t="shared" si="169"/>
        <v/>
      </c>
      <c r="C1859" s="47" t="str">
        <f t="shared" si="170"/>
        <v/>
      </c>
      <c r="D1859" s="52" t="str">
        <f t="shared" si="171"/>
        <v/>
      </c>
      <c r="E1859" s="53" t="str">
        <f t="shared" si="172"/>
        <v/>
      </c>
      <c r="F1859" s="53" t="str">
        <f t="shared" si="173"/>
        <v/>
      </c>
      <c r="G1859" s="50"/>
      <c r="H1859" s="53">
        <f t="shared" si="168"/>
        <v>0</v>
      </c>
    </row>
    <row r="1860" spans="2:8" ht="12.75" hidden="1" customHeight="1">
      <c r="B1860" s="46" t="str">
        <f t="shared" si="169"/>
        <v/>
      </c>
      <c r="C1860" s="47" t="str">
        <f t="shared" si="170"/>
        <v/>
      </c>
      <c r="D1860" s="52" t="str">
        <f t="shared" si="171"/>
        <v/>
      </c>
      <c r="E1860" s="53" t="str">
        <f t="shared" si="172"/>
        <v/>
      </c>
      <c r="F1860" s="53" t="str">
        <f t="shared" si="173"/>
        <v/>
      </c>
      <c r="G1860" s="50"/>
      <c r="H1860" s="53">
        <f t="shared" si="168"/>
        <v>0</v>
      </c>
    </row>
    <row r="1861" spans="2:8" ht="12.75" hidden="1" customHeight="1">
      <c r="B1861" s="46" t="str">
        <f t="shared" si="169"/>
        <v/>
      </c>
      <c r="C1861" s="47" t="str">
        <f t="shared" si="170"/>
        <v/>
      </c>
      <c r="D1861" s="52" t="str">
        <f t="shared" si="171"/>
        <v/>
      </c>
      <c r="E1861" s="53" t="str">
        <f t="shared" si="172"/>
        <v/>
      </c>
      <c r="F1861" s="53" t="str">
        <f t="shared" si="173"/>
        <v/>
      </c>
      <c r="G1861" s="50"/>
      <c r="H1861" s="53">
        <f t="shared" si="168"/>
        <v>0</v>
      </c>
    </row>
    <row r="1862" spans="2:8" ht="12.75" hidden="1" customHeight="1">
      <c r="B1862" s="46" t="str">
        <f t="shared" si="169"/>
        <v/>
      </c>
      <c r="C1862" s="47" t="str">
        <f t="shared" si="170"/>
        <v/>
      </c>
      <c r="D1862" s="52" t="str">
        <f t="shared" si="171"/>
        <v/>
      </c>
      <c r="E1862" s="53" t="str">
        <f t="shared" si="172"/>
        <v/>
      </c>
      <c r="F1862" s="53" t="str">
        <f t="shared" si="173"/>
        <v/>
      </c>
      <c r="G1862" s="50"/>
      <c r="H1862" s="53">
        <f t="shared" si="168"/>
        <v>0</v>
      </c>
    </row>
    <row r="1863" spans="2:8" ht="12.75" hidden="1" customHeight="1">
      <c r="B1863" s="46" t="str">
        <f t="shared" si="169"/>
        <v/>
      </c>
      <c r="C1863" s="47" t="str">
        <f t="shared" si="170"/>
        <v/>
      </c>
      <c r="D1863" s="52" t="str">
        <f t="shared" si="171"/>
        <v/>
      </c>
      <c r="E1863" s="53" t="str">
        <f t="shared" si="172"/>
        <v/>
      </c>
      <c r="F1863" s="53" t="str">
        <f t="shared" si="173"/>
        <v/>
      </c>
      <c r="G1863" s="50"/>
      <c r="H1863" s="53">
        <f t="shared" si="168"/>
        <v>0</v>
      </c>
    </row>
    <row r="1864" spans="2:8" ht="12.75" hidden="1" customHeight="1">
      <c r="B1864" s="46" t="str">
        <f t="shared" si="169"/>
        <v/>
      </c>
      <c r="C1864" s="47" t="str">
        <f t="shared" si="170"/>
        <v/>
      </c>
      <c r="D1864" s="52" t="str">
        <f t="shared" si="171"/>
        <v/>
      </c>
      <c r="E1864" s="53" t="str">
        <f t="shared" si="172"/>
        <v/>
      </c>
      <c r="F1864" s="53" t="str">
        <f t="shared" si="173"/>
        <v/>
      </c>
      <c r="G1864" s="50"/>
      <c r="H1864" s="53">
        <f t="shared" si="168"/>
        <v>0</v>
      </c>
    </row>
    <row r="1865" spans="2:8" ht="12.75" hidden="1" customHeight="1">
      <c r="B1865" s="46" t="str">
        <f t="shared" si="169"/>
        <v/>
      </c>
      <c r="C1865" s="47" t="str">
        <f t="shared" si="170"/>
        <v/>
      </c>
      <c r="D1865" s="52" t="str">
        <f t="shared" si="171"/>
        <v/>
      </c>
      <c r="E1865" s="53" t="str">
        <f t="shared" si="172"/>
        <v/>
      </c>
      <c r="F1865" s="53" t="str">
        <f t="shared" si="173"/>
        <v/>
      </c>
      <c r="G1865" s="50"/>
      <c r="H1865" s="53">
        <f t="shared" si="168"/>
        <v>0</v>
      </c>
    </row>
    <row r="1866" spans="2:8" ht="12.75" hidden="1" customHeight="1">
      <c r="B1866" s="46" t="str">
        <f t="shared" si="169"/>
        <v/>
      </c>
      <c r="C1866" s="47" t="str">
        <f t="shared" si="170"/>
        <v/>
      </c>
      <c r="D1866" s="52" t="str">
        <f t="shared" si="171"/>
        <v/>
      </c>
      <c r="E1866" s="53" t="str">
        <f t="shared" si="172"/>
        <v/>
      </c>
      <c r="F1866" s="53" t="str">
        <f t="shared" si="173"/>
        <v/>
      </c>
      <c r="G1866" s="50"/>
      <c r="H1866" s="53">
        <f t="shared" si="168"/>
        <v>0</v>
      </c>
    </row>
    <row r="1867" spans="2:8" ht="12.75" hidden="1" customHeight="1">
      <c r="B1867" s="46" t="str">
        <f t="shared" si="169"/>
        <v/>
      </c>
      <c r="C1867" s="47" t="str">
        <f t="shared" si="170"/>
        <v/>
      </c>
      <c r="D1867" s="52" t="str">
        <f t="shared" si="171"/>
        <v/>
      </c>
      <c r="E1867" s="53" t="str">
        <f t="shared" si="172"/>
        <v/>
      </c>
      <c r="F1867" s="53" t="str">
        <f t="shared" si="173"/>
        <v/>
      </c>
      <c r="G1867" s="50"/>
      <c r="H1867" s="53">
        <f t="shared" si="168"/>
        <v>0</v>
      </c>
    </row>
    <row r="1868" spans="2:8" ht="12.75" hidden="1" customHeight="1">
      <c r="B1868" s="46" t="str">
        <f t="shared" si="169"/>
        <v/>
      </c>
      <c r="C1868" s="47" t="str">
        <f t="shared" si="170"/>
        <v/>
      </c>
      <c r="D1868" s="52" t="str">
        <f t="shared" si="171"/>
        <v/>
      </c>
      <c r="E1868" s="53" t="str">
        <f t="shared" si="172"/>
        <v/>
      </c>
      <c r="F1868" s="53" t="str">
        <f t="shared" si="173"/>
        <v/>
      </c>
      <c r="G1868" s="50"/>
      <c r="H1868" s="53">
        <f t="shared" si="168"/>
        <v>0</v>
      </c>
    </row>
    <row r="1869" spans="2:8" ht="12.75" hidden="1" customHeight="1">
      <c r="B1869" s="46" t="str">
        <f t="shared" si="169"/>
        <v/>
      </c>
      <c r="C1869" s="47" t="str">
        <f t="shared" si="170"/>
        <v/>
      </c>
      <c r="D1869" s="52" t="str">
        <f t="shared" si="171"/>
        <v/>
      </c>
      <c r="E1869" s="53" t="str">
        <f t="shared" si="172"/>
        <v/>
      </c>
      <c r="F1869" s="53" t="str">
        <f t="shared" si="173"/>
        <v/>
      </c>
      <c r="G1869" s="50"/>
      <c r="H1869" s="53">
        <f t="shared" si="168"/>
        <v>0</v>
      </c>
    </row>
    <row r="1870" spans="2:8" ht="12.75" hidden="1" customHeight="1">
      <c r="B1870" s="46" t="str">
        <f t="shared" si="169"/>
        <v/>
      </c>
      <c r="C1870" s="47" t="str">
        <f t="shared" si="170"/>
        <v/>
      </c>
      <c r="D1870" s="52" t="str">
        <f t="shared" si="171"/>
        <v/>
      </c>
      <c r="E1870" s="53" t="str">
        <f t="shared" si="172"/>
        <v/>
      </c>
      <c r="F1870" s="53" t="str">
        <f t="shared" si="173"/>
        <v/>
      </c>
      <c r="G1870" s="50"/>
      <c r="H1870" s="53">
        <f t="shared" si="168"/>
        <v>0</v>
      </c>
    </row>
    <row r="1871" spans="2:8" ht="12.75" hidden="1" customHeight="1">
      <c r="B1871" s="46" t="str">
        <f t="shared" si="169"/>
        <v/>
      </c>
      <c r="C1871" s="47" t="str">
        <f t="shared" si="170"/>
        <v/>
      </c>
      <c r="D1871" s="52" t="str">
        <f t="shared" si="171"/>
        <v/>
      </c>
      <c r="E1871" s="53" t="str">
        <f t="shared" si="172"/>
        <v/>
      </c>
      <c r="F1871" s="53" t="str">
        <f t="shared" si="173"/>
        <v/>
      </c>
      <c r="G1871" s="50"/>
      <c r="H1871" s="53">
        <f t="shared" si="168"/>
        <v>0</v>
      </c>
    </row>
    <row r="1872" spans="2:8" ht="12.75" hidden="1" customHeight="1">
      <c r="B1872" s="46" t="str">
        <f t="shared" si="169"/>
        <v/>
      </c>
      <c r="C1872" s="47" t="str">
        <f t="shared" si="170"/>
        <v/>
      </c>
      <c r="D1872" s="52" t="str">
        <f t="shared" si="171"/>
        <v/>
      </c>
      <c r="E1872" s="53" t="str">
        <f t="shared" si="172"/>
        <v/>
      </c>
      <c r="F1872" s="53" t="str">
        <f t="shared" si="173"/>
        <v/>
      </c>
      <c r="G1872" s="50"/>
      <c r="H1872" s="53">
        <f t="shared" si="168"/>
        <v>0</v>
      </c>
    </row>
    <row r="1873" spans="2:8" ht="12.75" hidden="1" customHeight="1">
      <c r="B1873" s="46" t="str">
        <f t="shared" si="169"/>
        <v/>
      </c>
      <c r="C1873" s="47" t="str">
        <f t="shared" si="170"/>
        <v/>
      </c>
      <c r="D1873" s="52" t="str">
        <f t="shared" si="171"/>
        <v/>
      </c>
      <c r="E1873" s="53" t="str">
        <f t="shared" si="172"/>
        <v/>
      </c>
      <c r="F1873" s="53" t="str">
        <f t="shared" si="173"/>
        <v/>
      </c>
      <c r="G1873" s="50"/>
      <c r="H1873" s="53">
        <f t="shared" si="168"/>
        <v>0</v>
      </c>
    </row>
    <row r="1874" spans="2:8" ht="12.75" hidden="1" customHeight="1">
      <c r="B1874" s="46" t="str">
        <f t="shared" si="169"/>
        <v/>
      </c>
      <c r="C1874" s="47" t="str">
        <f t="shared" si="170"/>
        <v/>
      </c>
      <c r="D1874" s="52" t="str">
        <f t="shared" si="171"/>
        <v/>
      </c>
      <c r="E1874" s="53" t="str">
        <f t="shared" si="172"/>
        <v/>
      </c>
      <c r="F1874" s="53" t="str">
        <f t="shared" si="173"/>
        <v/>
      </c>
      <c r="G1874" s="50"/>
      <c r="H1874" s="53">
        <f t="shared" si="168"/>
        <v>0</v>
      </c>
    </row>
    <row r="1875" spans="2:8" ht="12.75" hidden="1" customHeight="1">
      <c r="B1875" s="46" t="str">
        <f t="shared" si="169"/>
        <v/>
      </c>
      <c r="C1875" s="47" t="str">
        <f t="shared" si="170"/>
        <v/>
      </c>
      <c r="D1875" s="52" t="str">
        <f t="shared" si="171"/>
        <v/>
      </c>
      <c r="E1875" s="53" t="str">
        <f t="shared" si="172"/>
        <v/>
      </c>
      <c r="F1875" s="53" t="str">
        <f t="shared" si="173"/>
        <v/>
      </c>
      <c r="G1875" s="50"/>
      <c r="H1875" s="53">
        <f t="shared" si="168"/>
        <v>0</v>
      </c>
    </row>
    <row r="1876" spans="2:8" ht="12.75" hidden="1" customHeight="1">
      <c r="B1876" s="46" t="str">
        <f t="shared" si="169"/>
        <v/>
      </c>
      <c r="C1876" s="47" t="str">
        <f t="shared" si="170"/>
        <v/>
      </c>
      <c r="D1876" s="52" t="str">
        <f t="shared" si="171"/>
        <v/>
      </c>
      <c r="E1876" s="53" t="str">
        <f t="shared" si="172"/>
        <v/>
      </c>
      <c r="F1876" s="53" t="str">
        <f t="shared" si="173"/>
        <v/>
      </c>
      <c r="G1876" s="50"/>
      <c r="H1876" s="53">
        <f t="shared" si="168"/>
        <v>0</v>
      </c>
    </row>
    <row r="1877" spans="2:8" ht="12.75" hidden="1" customHeight="1">
      <c r="B1877" s="46" t="str">
        <f t="shared" si="169"/>
        <v/>
      </c>
      <c r="C1877" s="47" t="str">
        <f t="shared" si="170"/>
        <v/>
      </c>
      <c r="D1877" s="52" t="str">
        <f t="shared" si="171"/>
        <v/>
      </c>
      <c r="E1877" s="53" t="str">
        <f t="shared" si="172"/>
        <v/>
      </c>
      <c r="F1877" s="53" t="str">
        <f t="shared" si="173"/>
        <v/>
      </c>
      <c r="G1877" s="50"/>
      <c r="H1877" s="53">
        <f t="shared" si="168"/>
        <v>0</v>
      </c>
    </row>
    <row r="1878" spans="2:8" ht="12.75" hidden="1" customHeight="1">
      <c r="B1878" s="46" t="str">
        <f t="shared" si="169"/>
        <v/>
      </c>
      <c r="C1878" s="47" t="str">
        <f t="shared" si="170"/>
        <v/>
      </c>
      <c r="D1878" s="52" t="str">
        <f t="shared" si="171"/>
        <v/>
      </c>
      <c r="E1878" s="53" t="str">
        <f t="shared" si="172"/>
        <v/>
      </c>
      <c r="F1878" s="53" t="str">
        <f t="shared" si="173"/>
        <v/>
      </c>
      <c r="G1878" s="50"/>
      <c r="H1878" s="53">
        <f t="shared" si="168"/>
        <v>0</v>
      </c>
    </row>
    <row r="1879" spans="2:8" ht="12.75" hidden="1" customHeight="1">
      <c r="B1879" s="46" t="str">
        <f t="shared" si="169"/>
        <v/>
      </c>
      <c r="C1879" s="47" t="str">
        <f t="shared" si="170"/>
        <v/>
      </c>
      <c r="D1879" s="52" t="str">
        <f t="shared" si="171"/>
        <v/>
      </c>
      <c r="E1879" s="53" t="str">
        <f t="shared" si="172"/>
        <v/>
      </c>
      <c r="F1879" s="53" t="str">
        <f t="shared" si="173"/>
        <v/>
      </c>
      <c r="G1879" s="50"/>
      <c r="H1879" s="53">
        <f t="shared" si="168"/>
        <v>0</v>
      </c>
    </row>
    <row r="1880" spans="2:8" ht="12.75" hidden="1" customHeight="1">
      <c r="B1880" s="46" t="str">
        <f t="shared" si="169"/>
        <v/>
      </c>
      <c r="C1880" s="47" t="str">
        <f t="shared" si="170"/>
        <v/>
      </c>
      <c r="D1880" s="52" t="str">
        <f t="shared" si="171"/>
        <v/>
      </c>
      <c r="E1880" s="53" t="str">
        <f t="shared" si="172"/>
        <v/>
      </c>
      <c r="F1880" s="53" t="str">
        <f t="shared" si="173"/>
        <v/>
      </c>
      <c r="G1880" s="50"/>
      <c r="H1880" s="53">
        <f t="shared" si="168"/>
        <v>0</v>
      </c>
    </row>
    <row r="1881" spans="2:8" ht="12.75" hidden="1" customHeight="1">
      <c r="B1881" s="46" t="str">
        <f t="shared" si="169"/>
        <v/>
      </c>
      <c r="C1881" s="47" t="str">
        <f t="shared" si="170"/>
        <v/>
      </c>
      <c r="D1881" s="52" t="str">
        <f t="shared" si="171"/>
        <v/>
      </c>
      <c r="E1881" s="53" t="str">
        <f t="shared" si="172"/>
        <v/>
      </c>
      <c r="F1881" s="53" t="str">
        <f t="shared" si="173"/>
        <v/>
      </c>
      <c r="G1881" s="50"/>
      <c r="H1881" s="53">
        <f t="shared" ref="H1881:H1944" si="174">IF(B1881="",0,ROUND(H1880-E1881-G1881,2))</f>
        <v>0</v>
      </c>
    </row>
    <row r="1882" spans="2:8" ht="12.75" hidden="1" customHeight="1">
      <c r="B1882" s="46" t="str">
        <f t="shared" ref="B1882:B1945" si="175">IF(B1881&lt;$D$16,IF(H1881&gt;0,B1881+1,""),"")</f>
        <v/>
      </c>
      <c r="C1882" s="47" t="str">
        <f t="shared" ref="C1882:C1945" si="176">IF(B1882="","",IF(B1882&lt;=$D$16,IF(payments_per_year=26,DATE(YEAR(start_date),MONTH(start_date),DAY(start_date)+14*B1882),IF(payments_per_year=52,DATE(YEAR(start_date),MONTH(start_date),DAY(start_date)+7*B1882),DATE(YEAR(start_date),MONTH(start_date)+B1882*12/$D$11,DAY(start_date)))),""))</f>
        <v/>
      </c>
      <c r="D1882" s="52" t="str">
        <f t="shared" ref="D1882:D1945" si="177">IF(C1882="","",IF($D$15+F1882&gt;H1881,ROUND(H1881+F1882,2),$D$15))</f>
        <v/>
      </c>
      <c r="E1882" s="53" t="str">
        <f t="shared" ref="E1882:E1945" si="178">IF(C1882="","",D1882-F1882)</f>
        <v/>
      </c>
      <c r="F1882" s="53" t="str">
        <f t="shared" ref="F1882:F1945" si="179">IF(C1882="","",ROUND(H1881*$D$9/payments_per_year,2))</f>
        <v/>
      </c>
      <c r="G1882" s="50"/>
      <c r="H1882" s="53">
        <f t="shared" si="174"/>
        <v>0</v>
      </c>
    </row>
    <row r="1883" spans="2:8" ht="12.75" hidden="1" customHeight="1">
      <c r="B1883" s="46" t="str">
        <f t="shared" si="175"/>
        <v/>
      </c>
      <c r="C1883" s="47" t="str">
        <f t="shared" si="176"/>
        <v/>
      </c>
      <c r="D1883" s="52" t="str">
        <f t="shared" si="177"/>
        <v/>
      </c>
      <c r="E1883" s="53" t="str">
        <f t="shared" si="178"/>
        <v/>
      </c>
      <c r="F1883" s="53" t="str">
        <f t="shared" si="179"/>
        <v/>
      </c>
      <c r="G1883" s="50"/>
      <c r="H1883" s="53">
        <f t="shared" si="174"/>
        <v>0</v>
      </c>
    </row>
    <row r="1884" spans="2:8" ht="12.75" hidden="1" customHeight="1">
      <c r="B1884" s="46" t="str">
        <f t="shared" si="175"/>
        <v/>
      </c>
      <c r="C1884" s="47" t="str">
        <f t="shared" si="176"/>
        <v/>
      </c>
      <c r="D1884" s="52" t="str">
        <f t="shared" si="177"/>
        <v/>
      </c>
      <c r="E1884" s="53" t="str">
        <f t="shared" si="178"/>
        <v/>
      </c>
      <c r="F1884" s="53" t="str">
        <f t="shared" si="179"/>
        <v/>
      </c>
      <c r="G1884" s="50"/>
      <c r="H1884" s="53">
        <f t="shared" si="174"/>
        <v>0</v>
      </c>
    </row>
    <row r="1885" spans="2:8" ht="12.75" hidden="1" customHeight="1">
      <c r="B1885" s="46" t="str">
        <f t="shared" si="175"/>
        <v/>
      </c>
      <c r="C1885" s="47" t="str">
        <f t="shared" si="176"/>
        <v/>
      </c>
      <c r="D1885" s="52" t="str">
        <f t="shared" si="177"/>
        <v/>
      </c>
      <c r="E1885" s="53" t="str">
        <f t="shared" si="178"/>
        <v/>
      </c>
      <c r="F1885" s="53" t="str">
        <f t="shared" si="179"/>
        <v/>
      </c>
      <c r="G1885" s="50"/>
      <c r="H1885" s="53">
        <f t="shared" si="174"/>
        <v>0</v>
      </c>
    </row>
    <row r="1886" spans="2:8" ht="12.75" hidden="1" customHeight="1">
      <c r="B1886" s="46" t="str">
        <f t="shared" si="175"/>
        <v/>
      </c>
      <c r="C1886" s="47" t="str">
        <f t="shared" si="176"/>
        <v/>
      </c>
      <c r="D1886" s="52" t="str">
        <f t="shared" si="177"/>
        <v/>
      </c>
      <c r="E1886" s="53" t="str">
        <f t="shared" si="178"/>
        <v/>
      </c>
      <c r="F1886" s="53" t="str">
        <f t="shared" si="179"/>
        <v/>
      </c>
      <c r="G1886" s="50"/>
      <c r="H1886" s="53">
        <f t="shared" si="174"/>
        <v>0</v>
      </c>
    </row>
    <row r="1887" spans="2:8" ht="12.75" hidden="1" customHeight="1">
      <c r="B1887" s="46" t="str">
        <f t="shared" si="175"/>
        <v/>
      </c>
      <c r="C1887" s="47" t="str">
        <f t="shared" si="176"/>
        <v/>
      </c>
      <c r="D1887" s="52" t="str">
        <f t="shared" si="177"/>
        <v/>
      </c>
      <c r="E1887" s="53" t="str">
        <f t="shared" si="178"/>
        <v/>
      </c>
      <c r="F1887" s="53" t="str">
        <f t="shared" si="179"/>
        <v/>
      </c>
      <c r="G1887" s="50"/>
      <c r="H1887" s="53">
        <f t="shared" si="174"/>
        <v>0</v>
      </c>
    </row>
    <row r="1888" spans="2:8" ht="12.75" hidden="1" customHeight="1">
      <c r="B1888" s="46" t="str">
        <f t="shared" si="175"/>
        <v/>
      </c>
      <c r="C1888" s="47" t="str">
        <f t="shared" si="176"/>
        <v/>
      </c>
      <c r="D1888" s="52" t="str">
        <f t="shared" si="177"/>
        <v/>
      </c>
      <c r="E1888" s="53" t="str">
        <f t="shared" si="178"/>
        <v/>
      </c>
      <c r="F1888" s="53" t="str">
        <f t="shared" si="179"/>
        <v/>
      </c>
      <c r="G1888" s="50"/>
      <c r="H1888" s="53">
        <f t="shared" si="174"/>
        <v>0</v>
      </c>
    </row>
    <row r="1889" spans="2:8" ht="12.75" hidden="1" customHeight="1">
      <c r="B1889" s="46" t="str">
        <f t="shared" si="175"/>
        <v/>
      </c>
      <c r="C1889" s="47" t="str">
        <f t="shared" si="176"/>
        <v/>
      </c>
      <c r="D1889" s="52" t="str">
        <f t="shared" si="177"/>
        <v/>
      </c>
      <c r="E1889" s="53" t="str">
        <f t="shared" si="178"/>
        <v/>
      </c>
      <c r="F1889" s="53" t="str">
        <f t="shared" si="179"/>
        <v/>
      </c>
      <c r="G1889" s="50"/>
      <c r="H1889" s="53">
        <f t="shared" si="174"/>
        <v>0</v>
      </c>
    </row>
    <row r="1890" spans="2:8" ht="12.75" hidden="1" customHeight="1">
      <c r="B1890" s="46" t="str">
        <f t="shared" si="175"/>
        <v/>
      </c>
      <c r="C1890" s="47" t="str">
        <f t="shared" si="176"/>
        <v/>
      </c>
      <c r="D1890" s="52" t="str">
        <f t="shared" si="177"/>
        <v/>
      </c>
      <c r="E1890" s="53" t="str">
        <f t="shared" si="178"/>
        <v/>
      </c>
      <c r="F1890" s="53" t="str">
        <f t="shared" si="179"/>
        <v/>
      </c>
      <c r="G1890" s="50"/>
      <c r="H1890" s="53">
        <f t="shared" si="174"/>
        <v>0</v>
      </c>
    </row>
    <row r="1891" spans="2:8" ht="12.75" hidden="1" customHeight="1">
      <c r="B1891" s="46" t="str">
        <f t="shared" si="175"/>
        <v/>
      </c>
      <c r="C1891" s="47" t="str">
        <f t="shared" si="176"/>
        <v/>
      </c>
      <c r="D1891" s="52" t="str">
        <f t="shared" si="177"/>
        <v/>
      </c>
      <c r="E1891" s="53" t="str">
        <f t="shared" si="178"/>
        <v/>
      </c>
      <c r="F1891" s="53" t="str">
        <f t="shared" si="179"/>
        <v/>
      </c>
      <c r="G1891" s="50"/>
      <c r="H1891" s="53">
        <f t="shared" si="174"/>
        <v>0</v>
      </c>
    </row>
    <row r="1892" spans="2:8" ht="12.75" hidden="1" customHeight="1">
      <c r="B1892" s="46" t="str">
        <f t="shared" si="175"/>
        <v/>
      </c>
      <c r="C1892" s="47" t="str">
        <f t="shared" si="176"/>
        <v/>
      </c>
      <c r="D1892" s="52" t="str">
        <f t="shared" si="177"/>
        <v/>
      </c>
      <c r="E1892" s="53" t="str">
        <f t="shared" si="178"/>
        <v/>
      </c>
      <c r="F1892" s="53" t="str">
        <f t="shared" si="179"/>
        <v/>
      </c>
      <c r="G1892" s="50"/>
      <c r="H1892" s="53">
        <f t="shared" si="174"/>
        <v>0</v>
      </c>
    </row>
    <row r="1893" spans="2:8" ht="12.75" hidden="1" customHeight="1">
      <c r="B1893" s="46" t="str">
        <f t="shared" si="175"/>
        <v/>
      </c>
      <c r="C1893" s="47" t="str">
        <f t="shared" si="176"/>
        <v/>
      </c>
      <c r="D1893" s="52" t="str">
        <f t="shared" si="177"/>
        <v/>
      </c>
      <c r="E1893" s="53" t="str">
        <f t="shared" si="178"/>
        <v/>
      </c>
      <c r="F1893" s="53" t="str">
        <f t="shared" si="179"/>
        <v/>
      </c>
      <c r="G1893" s="50"/>
      <c r="H1893" s="53">
        <f t="shared" si="174"/>
        <v>0</v>
      </c>
    </row>
    <row r="1894" spans="2:8" ht="12.75" hidden="1" customHeight="1">
      <c r="B1894" s="46" t="str">
        <f t="shared" si="175"/>
        <v/>
      </c>
      <c r="C1894" s="47" t="str">
        <f t="shared" si="176"/>
        <v/>
      </c>
      <c r="D1894" s="52" t="str">
        <f t="shared" si="177"/>
        <v/>
      </c>
      <c r="E1894" s="53" t="str">
        <f t="shared" si="178"/>
        <v/>
      </c>
      <c r="F1894" s="53" t="str">
        <f t="shared" si="179"/>
        <v/>
      </c>
      <c r="G1894" s="50"/>
      <c r="H1894" s="53">
        <f t="shared" si="174"/>
        <v>0</v>
      </c>
    </row>
    <row r="1895" spans="2:8" ht="12.75" hidden="1" customHeight="1">
      <c r="B1895" s="46" t="str">
        <f t="shared" si="175"/>
        <v/>
      </c>
      <c r="C1895" s="47" t="str">
        <f t="shared" si="176"/>
        <v/>
      </c>
      <c r="D1895" s="52" t="str">
        <f t="shared" si="177"/>
        <v/>
      </c>
      <c r="E1895" s="53" t="str">
        <f t="shared" si="178"/>
        <v/>
      </c>
      <c r="F1895" s="53" t="str">
        <f t="shared" si="179"/>
        <v/>
      </c>
      <c r="G1895" s="50"/>
      <c r="H1895" s="53">
        <f t="shared" si="174"/>
        <v>0</v>
      </c>
    </row>
    <row r="1896" spans="2:8" ht="12.75" hidden="1" customHeight="1">
      <c r="B1896" s="46" t="str">
        <f t="shared" si="175"/>
        <v/>
      </c>
      <c r="C1896" s="47" t="str">
        <f t="shared" si="176"/>
        <v/>
      </c>
      <c r="D1896" s="52" t="str">
        <f t="shared" si="177"/>
        <v/>
      </c>
      <c r="E1896" s="53" t="str">
        <f t="shared" si="178"/>
        <v/>
      </c>
      <c r="F1896" s="53" t="str">
        <f t="shared" si="179"/>
        <v/>
      </c>
      <c r="G1896" s="50"/>
      <c r="H1896" s="53">
        <f t="shared" si="174"/>
        <v>0</v>
      </c>
    </row>
    <row r="1897" spans="2:8" ht="12.75" hidden="1" customHeight="1">
      <c r="B1897" s="46" t="str">
        <f t="shared" si="175"/>
        <v/>
      </c>
      <c r="C1897" s="47" t="str">
        <f t="shared" si="176"/>
        <v/>
      </c>
      <c r="D1897" s="52" t="str">
        <f t="shared" si="177"/>
        <v/>
      </c>
      <c r="E1897" s="53" t="str">
        <f t="shared" si="178"/>
        <v/>
      </c>
      <c r="F1897" s="53" t="str">
        <f t="shared" si="179"/>
        <v/>
      </c>
      <c r="G1897" s="50"/>
      <c r="H1897" s="53">
        <f t="shared" si="174"/>
        <v>0</v>
      </c>
    </row>
    <row r="1898" spans="2:8" ht="12.75" hidden="1" customHeight="1">
      <c r="B1898" s="46" t="str">
        <f t="shared" si="175"/>
        <v/>
      </c>
      <c r="C1898" s="47" t="str">
        <f t="shared" si="176"/>
        <v/>
      </c>
      <c r="D1898" s="52" t="str">
        <f t="shared" si="177"/>
        <v/>
      </c>
      <c r="E1898" s="53" t="str">
        <f t="shared" si="178"/>
        <v/>
      </c>
      <c r="F1898" s="53" t="str">
        <f t="shared" si="179"/>
        <v/>
      </c>
      <c r="G1898" s="50"/>
      <c r="H1898" s="53">
        <f t="shared" si="174"/>
        <v>0</v>
      </c>
    </row>
    <row r="1899" spans="2:8" ht="12.75" hidden="1" customHeight="1">
      <c r="B1899" s="46" t="str">
        <f t="shared" si="175"/>
        <v/>
      </c>
      <c r="C1899" s="47" t="str">
        <f t="shared" si="176"/>
        <v/>
      </c>
      <c r="D1899" s="52" t="str">
        <f t="shared" si="177"/>
        <v/>
      </c>
      <c r="E1899" s="53" t="str">
        <f t="shared" si="178"/>
        <v/>
      </c>
      <c r="F1899" s="53" t="str">
        <f t="shared" si="179"/>
        <v/>
      </c>
      <c r="G1899" s="50"/>
      <c r="H1899" s="53">
        <f t="shared" si="174"/>
        <v>0</v>
      </c>
    </row>
    <row r="1900" spans="2:8" ht="12.75" hidden="1" customHeight="1">
      <c r="B1900" s="46" t="str">
        <f t="shared" si="175"/>
        <v/>
      </c>
      <c r="C1900" s="47" t="str">
        <f t="shared" si="176"/>
        <v/>
      </c>
      <c r="D1900" s="52" t="str">
        <f t="shared" si="177"/>
        <v/>
      </c>
      <c r="E1900" s="53" t="str">
        <f t="shared" si="178"/>
        <v/>
      </c>
      <c r="F1900" s="53" t="str">
        <f t="shared" si="179"/>
        <v/>
      </c>
      <c r="G1900" s="50"/>
      <c r="H1900" s="53">
        <f t="shared" si="174"/>
        <v>0</v>
      </c>
    </row>
    <row r="1901" spans="2:8" ht="12.75" hidden="1" customHeight="1">
      <c r="B1901" s="46" t="str">
        <f t="shared" si="175"/>
        <v/>
      </c>
      <c r="C1901" s="47" t="str">
        <f t="shared" si="176"/>
        <v/>
      </c>
      <c r="D1901" s="52" t="str">
        <f t="shared" si="177"/>
        <v/>
      </c>
      <c r="E1901" s="53" t="str">
        <f t="shared" si="178"/>
        <v/>
      </c>
      <c r="F1901" s="53" t="str">
        <f t="shared" si="179"/>
        <v/>
      </c>
      <c r="G1901" s="50"/>
      <c r="H1901" s="53">
        <f t="shared" si="174"/>
        <v>0</v>
      </c>
    </row>
    <row r="1902" spans="2:8" ht="12.75" hidden="1" customHeight="1">
      <c r="B1902" s="46" t="str">
        <f t="shared" si="175"/>
        <v/>
      </c>
      <c r="C1902" s="47" t="str">
        <f t="shared" si="176"/>
        <v/>
      </c>
      <c r="D1902" s="52" t="str">
        <f t="shared" si="177"/>
        <v/>
      </c>
      <c r="E1902" s="53" t="str">
        <f t="shared" si="178"/>
        <v/>
      </c>
      <c r="F1902" s="53" t="str">
        <f t="shared" si="179"/>
        <v/>
      </c>
      <c r="G1902" s="50"/>
      <c r="H1902" s="53">
        <f t="shared" si="174"/>
        <v>0</v>
      </c>
    </row>
    <row r="1903" spans="2:8" ht="12.75" hidden="1" customHeight="1">
      <c r="B1903" s="46" t="str">
        <f t="shared" si="175"/>
        <v/>
      </c>
      <c r="C1903" s="47" t="str">
        <f t="shared" si="176"/>
        <v/>
      </c>
      <c r="D1903" s="52" t="str">
        <f t="shared" si="177"/>
        <v/>
      </c>
      <c r="E1903" s="53" t="str">
        <f t="shared" si="178"/>
        <v/>
      </c>
      <c r="F1903" s="53" t="str">
        <f t="shared" si="179"/>
        <v/>
      </c>
      <c r="G1903" s="50"/>
      <c r="H1903" s="53">
        <f t="shared" si="174"/>
        <v>0</v>
      </c>
    </row>
    <row r="1904" spans="2:8" ht="12.75" hidden="1" customHeight="1">
      <c r="B1904" s="46" t="str">
        <f t="shared" si="175"/>
        <v/>
      </c>
      <c r="C1904" s="47" t="str">
        <f t="shared" si="176"/>
        <v/>
      </c>
      <c r="D1904" s="52" t="str">
        <f t="shared" si="177"/>
        <v/>
      </c>
      <c r="E1904" s="53" t="str">
        <f t="shared" si="178"/>
        <v/>
      </c>
      <c r="F1904" s="53" t="str">
        <f t="shared" si="179"/>
        <v/>
      </c>
      <c r="G1904" s="50"/>
      <c r="H1904" s="53">
        <f t="shared" si="174"/>
        <v>0</v>
      </c>
    </row>
    <row r="1905" spans="2:8" ht="12.75" hidden="1" customHeight="1">
      <c r="B1905" s="46" t="str">
        <f t="shared" si="175"/>
        <v/>
      </c>
      <c r="C1905" s="47" t="str">
        <f t="shared" si="176"/>
        <v/>
      </c>
      <c r="D1905" s="52" t="str">
        <f t="shared" si="177"/>
        <v/>
      </c>
      <c r="E1905" s="53" t="str">
        <f t="shared" si="178"/>
        <v/>
      </c>
      <c r="F1905" s="53" t="str">
        <f t="shared" si="179"/>
        <v/>
      </c>
      <c r="G1905" s="50"/>
      <c r="H1905" s="53">
        <f t="shared" si="174"/>
        <v>0</v>
      </c>
    </row>
    <row r="1906" spans="2:8" ht="12.75" hidden="1" customHeight="1">
      <c r="B1906" s="46" t="str">
        <f t="shared" si="175"/>
        <v/>
      </c>
      <c r="C1906" s="47" t="str">
        <f t="shared" si="176"/>
        <v/>
      </c>
      <c r="D1906" s="52" t="str">
        <f t="shared" si="177"/>
        <v/>
      </c>
      <c r="E1906" s="53" t="str">
        <f t="shared" si="178"/>
        <v/>
      </c>
      <c r="F1906" s="53" t="str">
        <f t="shared" si="179"/>
        <v/>
      </c>
      <c r="G1906" s="50"/>
      <c r="H1906" s="53">
        <f t="shared" si="174"/>
        <v>0</v>
      </c>
    </row>
    <row r="1907" spans="2:8" ht="12.75" hidden="1" customHeight="1">
      <c r="B1907" s="46" t="str">
        <f t="shared" si="175"/>
        <v/>
      </c>
      <c r="C1907" s="47" t="str">
        <f t="shared" si="176"/>
        <v/>
      </c>
      <c r="D1907" s="52" t="str">
        <f t="shared" si="177"/>
        <v/>
      </c>
      <c r="E1907" s="53" t="str">
        <f t="shared" si="178"/>
        <v/>
      </c>
      <c r="F1907" s="53" t="str">
        <f t="shared" si="179"/>
        <v/>
      </c>
      <c r="G1907" s="50"/>
      <c r="H1907" s="53">
        <f t="shared" si="174"/>
        <v>0</v>
      </c>
    </row>
    <row r="1908" spans="2:8" ht="12.75" hidden="1" customHeight="1">
      <c r="B1908" s="46" t="str">
        <f t="shared" si="175"/>
        <v/>
      </c>
      <c r="C1908" s="47" t="str">
        <f t="shared" si="176"/>
        <v/>
      </c>
      <c r="D1908" s="52" t="str">
        <f t="shared" si="177"/>
        <v/>
      </c>
      <c r="E1908" s="53" t="str">
        <f t="shared" si="178"/>
        <v/>
      </c>
      <c r="F1908" s="53" t="str">
        <f t="shared" si="179"/>
        <v/>
      </c>
      <c r="G1908" s="50"/>
      <c r="H1908" s="53">
        <f t="shared" si="174"/>
        <v>0</v>
      </c>
    </row>
    <row r="1909" spans="2:8" ht="12.75" hidden="1" customHeight="1">
      <c r="B1909" s="46" t="str">
        <f t="shared" si="175"/>
        <v/>
      </c>
      <c r="C1909" s="47" t="str">
        <f t="shared" si="176"/>
        <v/>
      </c>
      <c r="D1909" s="52" t="str">
        <f t="shared" si="177"/>
        <v/>
      </c>
      <c r="E1909" s="53" t="str">
        <f t="shared" si="178"/>
        <v/>
      </c>
      <c r="F1909" s="53" t="str">
        <f t="shared" si="179"/>
        <v/>
      </c>
      <c r="G1909" s="50"/>
      <c r="H1909" s="53">
        <f t="shared" si="174"/>
        <v>0</v>
      </c>
    </row>
    <row r="1910" spans="2:8" ht="12.75" hidden="1" customHeight="1">
      <c r="B1910" s="46" t="str">
        <f t="shared" si="175"/>
        <v/>
      </c>
      <c r="C1910" s="47" t="str">
        <f t="shared" si="176"/>
        <v/>
      </c>
      <c r="D1910" s="52" t="str">
        <f t="shared" si="177"/>
        <v/>
      </c>
      <c r="E1910" s="53" t="str">
        <f t="shared" si="178"/>
        <v/>
      </c>
      <c r="F1910" s="53" t="str">
        <f t="shared" si="179"/>
        <v/>
      </c>
      <c r="G1910" s="50"/>
      <c r="H1910" s="53">
        <f t="shared" si="174"/>
        <v>0</v>
      </c>
    </row>
    <row r="1911" spans="2:8" ht="12.75" hidden="1" customHeight="1">
      <c r="B1911" s="46" t="str">
        <f t="shared" si="175"/>
        <v/>
      </c>
      <c r="C1911" s="47" t="str">
        <f t="shared" si="176"/>
        <v/>
      </c>
      <c r="D1911" s="52" t="str">
        <f t="shared" si="177"/>
        <v/>
      </c>
      <c r="E1911" s="53" t="str">
        <f t="shared" si="178"/>
        <v/>
      </c>
      <c r="F1911" s="53" t="str">
        <f t="shared" si="179"/>
        <v/>
      </c>
      <c r="G1911" s="50"/>
      <c r="H1911" s="53">
        <f t="shared" si="174"/>
        <v>0</v>
      </c>
    </row>
    <row r="1912" spans="2:8" ht="12.75" hidden="1" customHeight="1">
      <c r="B1912" s="46" t="str">
        <f t="shared" si="175"/>
        <v/>
      </c>
      <c r="C1912" s="47" t="str">
        <f t="shared" si="176"/>
        <v/>
      </c>
      <c r="D1912" s="52" t="str">
        <f t="shared" si="177"/>
        <v/>
      </c>
      <c r="E1912" s="53" t="str">
        <f t="shared" si="178"/>
        <v/>
      </c>
      <c r="F1912" s="53" t="str">
        <f t="shared" si="179"/>
        <v/>
      </c>
      <c r="G1912" s="50"/>
      <c r="H1912" s="53">
        <f t="shared" si="174"/>
        <v>0</v>
      </c>
    </row>
    <row r="1913" spans="2:8" ht="12.75" hidden="1" customHeight="1">
      <c r="B1913" s="46" t="str">
        <f t="shared" si="175"/>
        <v/>
      </c>
      <c r="C1913" s="47" t="str">
        <f t="shared" si="176"/>
        <v/>
      </c>
      <c r="D1913" s="52" t="str">
        <f t="shared" si="177"/>
        <v/>
      </c>
      <c r="E1913" s="53" t="str">
        <f t="shared" si="178"/>
        <v/>
      </c>
      <c r="F1913" s="53" t="str">
        <f t="shared" si="179"/>
        <v/>
      </c>
      <c r="G1913" s="50"/>
      <c r="H1913" s="53">
        <f t="shared" si="174"/>
        <v>0</v>
      </c>
    </row>
    <row r="1914" spans="2:8" ht="12.75" hidden="1" customHeight="1">
      <c r="B1914" s="46" t="str">
        <f t="shared" si="175"/>
        <v/>
      </c>
      <c r="C1914" s="47" t="str">
        <f t="shared" si="176"/>
        <v/>
      </c>
      <c r="D1914" s="52" t="str">
        <f t="shared" si="177"/>
        <v/>
      </c>
      <c r="E1914" s="53" t="str">
        <f t="shared" si="178"/>
        <v/>
      </c>
      <c r="F1914" s="53" t="str">
        <f t="shared" si="179"/>
        <v/>
      </c>
      <c r="G1914" s="50"/>
      <c r="H1914" s="53">
        <f t="shared" si="174"/>
        <v>0</v>
      </c>
    </row>
    <row r="1915" spans="2:8" ht="12.75" hidden="1" customHeight="1">
      <c r="B1915" s="46" t="str">
        <f t="shared" si="175"/>
        <v/>
      </c>
      <c r="C1915" s="47" t="str">
        <f t="shared" si="176"/>
        <v/>
      </c>
      <c r="D1915" s="52" t="str">
        <f t="shared" si="177"/>
        <v/>
      </c>
      <c r="E1915" s="53" t="str">
        <f t="shared" si="178"/>
        <v/>
      </c>
      <c r="F1915" s="53" t="str">
        <f t="shared" si="179"/>
        <v/>
      </c>
      <c r="G1915" s="50"/>
      <c r="H1915" s="53">
        <f t="shared" si="174"/>
        <v>0</v>
      </c>
    </row>
    <row r="1916" spans="2:8" ht="12.75" hidden="1" customHeight="1">
      <c r="B1916" s="46" t="str">
        <f t="shared" si="175"/>
        <v/>
      </c>
      <c r="C1916" s="47" t="str">
        <f t="shared" si="176"/>
        <v/>
      </c>
      <c r="D1916" s="52" t="str">
        <f t="shared" si="177"/>
        <v/>
      </c>
      <c r="E1916" s="53" t="str">
        <f t="shared" si="178"/>
        <v/>
      </c>
      <c r="F1916" s="53" t="str">
        <f t="shared" si="179"/>
        <v/>
      </c>
      <c r="G1916" s="50"/>
      <c r="H1916" s="53">
        <f t="shared" si="174"/>
        <v>0</v>
      </c>
    </row>
    <row r="1917" spans="2:8" ht="12.75" hidden="1" customHeight="1">
      <c r="B1917" s="46" t="str">
        <f t="shared" si="175"/>
        <v/>
      </c>
      <c r="C1917" s="47" t="str">
        <f t="shared" si="176"/>
        <v/>
      </c>
      <c r="D1917" s="52" t="str">
        <f t="shared" si="177"/>
        <v/>
      </c>
      <c r="E1917" s="53" t="str">
        <f t="shared" si="178"/>
        <v/>
      </c>
      <c r="F1917" s="53" t="str">
        <f t="shared" si="179"/>
        <v/>
      </c>
      <c r="G1917" s="50"/>
      <c r="H1917" s="53">
        <f t="shared" si="174"/>
        <v>0</v>
      </c>
    </row>
    <row r="1918" spans="2:8" ht="12.75" hidden="1" customHeight="1">
      <c r="B1918" s="46" t="str">
        <f t="shared" si="175"/>
        <v/>
      </c>
      <c r="C1918" s="47" t="str">
        <f t="shared" si="176"/>
        <v/>
      </c>
      <c r="D1918" s="52" t="str">
        <f t="shared" si="177"/>
        <v/>
      </c>
      <c r="E1918" s="53" t="str">
        <f t="shared" si="178"/>
        <v/>
      </c>
      <c r="F1918" s="53" t="str">
        <f t="shared" si="179"/>
        <v/>
      </c>
      <c r="G1918" s="50"/>
      <c r="H1918" s="53">
        <f t="shared" si="174"/>
        <v>0</v>
      </c>
    </row>
    <row r="1919" spans="2:8" ht="12.75" hidden="1" customHeight="1">
      <c r="B1919" s="46" t="str">
        <f t="shared" si="175"/>
        <v/>
      </c>
      <c r="C1919" s="47" t="str">
        <f t="shared" si="176"/>
        <v/>
      </c>
      <c r="D1919" s="52" t="str">
        <f t="shared" si="177"/>
        <v/>
      </c>
      <c r="E1919" s="53" t="str">
        <f t="shared" si="178"/>
        <v/>
      </c>
      <c r="F1919" s="53" t="str">
        <f t="shared" si="179"/>
        <v/>
      </c>
      <c r="G1919" s="50"/>
      <c r="H1919" s="53">
        <f t="shared" si="174"/>
        <v>0</v>
      </c>
    </row>
    <row r="1920" spans="2:8" ht="12.75" hidden="1" customHeight="1">
      <c r="B1920" s="46" t="str">
        <f t="shared" si="175"/>
        <v/>
      </c>
      <c r="C1920" s="47" t="str">
        <f t="shared" si="176"/>
        <v/>
      </c>
      <c r="D1920" s="52" t="str">
        <f t="shared" si="177"/>
        <v/>
      </c>
      <c r="E1920" s="53" t="str">
        <f t="shared" si="178"/>
        <v/>
      </c>
      <c r="F1920" s="53" t="str">
        <f t="shared" si="179"/>
        <v/>
      </c>
      <c r="G1920" s="50"/>
      <c r="H1920" s="53">
        <f t="shared" si="174"/>
        <v>0</v>
      </c>
    </row>
    <row r="1921" spans="2:8" ht="12.75" hidden="1" customHeight="1">
      <c r="B1921" s="46" t="str">
        <f t="shared" si="175"/>
        <v/>
      </c>
      <c r="C1921" s="47" t="str">
        <f t="shared" si="176"/>
        <v/>
      </c>
      <c r="D1921" s="52" t="str">
        <f t="shared" si="177"/>
        <v/>
      </c>
      <c r="E1921" s="53" t="str">
        <f t="shared" si="178"/>
        <v/>
      </c>
      <c r="F1921" s="53" t="str">
        <f t="shared" si="179"/>
        <v/>
      </c>
      <c r="G1921" s="50"/>
      <c r="H1921" s="53">
        <f t="shared" si="174"/>
        <v>0</v>
      </c>
    </row>
    <row r="1922" spans="2:8" ht="12.75" hidden="1" customHeight="1">
      <c r="B1922" s="46" t="str">
        <f t="shared" si="175"/>
        <v/>
      </c>
      <c r="C1922" s="47" t="str">
        <f t="shared" si="176"/>
        <v/>
      </c>
      <c r="D1922" s="52" t="str">
        <f t="shared" si="177"/>
        <v/>
      </c>
      <c r="E1922" s="53" t="str">
        <f t="shared" si="178"/>
        <v/>
      </c>
      <c r="F1922" s="53" t="str">
        <f t="shared" si="179"/>
        <v/>
      </c>
      <c r="G1922" s="50"/>
      <c r="H1922" s="53">
        <f t="shared" si="174"/>
        <v>0</v>
      </c>
    </row>
    <row r="1923" spans="2:8" ht="12.75" hidden="1" customHeight="1">
      <c r="B1923" s="46" t="str">
        <f t="shared" si="175"/>
        <v/>
      </c>
      <c r="C1923" s="47" t="str">
        <f t="shared" si="176"/>
        <v/>
      </c>
      <c r="D1923" s="52" t="str">
        <f t="shared" si="177"/>
        <v/>
      </c>
      <c r="E1923" s="53" t="str">
        <f t="shared" si="178"/>
        <v/>
      </c>
      <c r="F1923" s="53" t="str">
        <f t="shared" si="179"/>
        <v/>
      </c>
      <c r="G1923" s="50"/>
      <c r="H1923" s="53">
        <f t="shared" si="174"/>
        <v>0</v>
      </c>
    </row>
    <row r="1924" spans="2:8" ht="12.75" hidden="1" customHeight="1">
      <c r="B1924" s="46" t="str">
        <f t="shared" si="175"/>
        <v/>
      </c>
      <c r="C1924" s="47" t="str">
        <f t="shared" si="176"/>
        <v/>
      </c>
      <c r="D1924" s="52" t="str">
        <f t="shared" si="177"/>
        <v/>
      </c>
      <c r="E1924" s="53" t="str">
        <f t="shared" si="178"/>
        <v/>
      </c>
      <c r="F1924" s="53" t="str">
        <f t="shared" si="179"/>
        <v/>
      </c>
      <c r="G1924" s="50"/>
      <c r="H1924" s="53">
        <f t="shared" si="174"/>
        <v>0</v>
      </c>
    </row>
    <row r="1925" spans="2:8" ht="12.75" hidden="1" customHeight="1">
      <c r="B1925" s="46" t="str">
        <f t="shared" si="175"/>
        <v/>
      </c>
      <c r="C1925" s="47" t="str">
        <f t="shared" si="176"/>
        <v/>
      </c>
      <c r="D1925" s="52" t="str">
        <f t="shared" si="177"/>
        <v/>
      </c>
      <c r="E1925" s="53" t="str">
        <f t="shared" si="178"/>
        <v/>
      </c>
      <c r="F1925" s="53" t="str">
        <f t="shared" si="179"/>
        <v/>
      </c>
      <c r="G1925" s="50"/>
      <c r="H1925" s="53">
        <f t="shared" si="174"/>
        <v>0</v>
      </c>
    </row>
    <row r="1926" spans="2:8" ht="12.75" hidden="1" customHeight="1">
      <c r="B1926" s="46" t="str">
        <f t="shared" si="175"/>
        <v/>
      </c>
      <c r="C1926" s="47" t="str">
        <f t="shared" si="176"/>
        <v/>
      </c>
      <c r="D1926" s="52" t="str">
        <f t="shared" si="177"/>
        <v/>
      </c>
      <c r="E1926" s="53" t="str">
        <f t="shared" si="178"/>
        <v/>
      </c>
      <c r="F1926" s="53" t="str">
        <f t="shared" si="179"/>
        <v/>
      </c>
      <c r="G1926" s="50"/>
      <c r="H1926" s="53">
        <f t="shared" si="174"/>
        <v>0</v>
      </c>
    </row>
    <row r="1927" spans="2:8" ht="12.75" hidden="1" customHeight="1">
      <c r="B1927" s="46" t="str">
        <f t="shared" si="175"/>
        <v/>
      </c>
      <c r="C1927" s="47" t="str">
        <f t="shared" si="176"/>
        <v/>
      </c>
      <c r="D1927" s="52" t="str">
        <f t="shared" si="177"/>
        <v/>
      </c>
      <c r="E1927" s="53" t="str">
        <f t="shared" si="178"/>
        <v/>
      </c>
      <c r="F1927" s="53" t="str">
        <f t="shared" si="179"/>
        <v/>
      </c>
      <c r="G1927" s="50"/>
      <c r="H1927" s="53">
        <f t="shared" si="174"/>
        <v>0</v>
      </c>
    </row>
    <row r="1928" spans="2:8" ht="12.75" hidden="1" customHeight="1">
      <c r="B1928" s="46" t="str">
        <f t="shared" si="175"/>
        <v/>
      </c>
      <c r="C1928" s="47" t="str">
        <f t="shared" si="176"/>
        <v/>
      </c>
      <c r="D1928" s="52" t="str">
        <f t="shared" si="177"/>
        <v/>
      </c>
      <c r="E1928" s="53" t="str">
        <f t="shared" si="178"/>
        <v/>
      </c>
      <c r="F1928" s="53" t="str">
        <f t="shared" si="179"/>
        <v/>
      </c>
      <c r="G1928" s="50"/>
      <c r="H1928" s="53">
        <f t="shared" si="174"/>
        <v>0</v>
      </c>
    </row>
    <row r="1929" spans="2:8" ht="12.75" hidden="1" customHeight="1">
      <c r="B1929" s="46" t="str">
        <f t="shared" si="175"/>
        <v/>
      </c>
      <c r="C1929" s="47" t="str">
        <f t="shared" si="176"/>
        <v/>
      </c>
      <c r="D1929" s="52" t="str">
        <f t="shared" si="177"/>
        <v/>
      </c>
      <c r="E1929" s="53" t="str">
        <f t="shared" si="178"/>
        <v/>
      </c>
      <c r="F1929" s="53" t="str">
        <f t="shared" si="179"/>
        <v/>
      </c>
      <c r="G1929" s="50"/>
      <c r="H1929" s="53">
        <f t="shared" si="174"/>
        <v>0</v>
      </c>
    </row>
    <row r="1930" spans="2:8" ht="12.75" hidden="1" customHeight="1">
      <c r="B1930" s="46" t="str">
        <f t="shared" si="175"/>
        <v/>
      </c>
      <c r="C1930" s="47" t="str">
        <f t="shared" si="176"/>
        <v/>
      </c>
      <c r="D1930" s="52" t="str">
        <f t="shared" si="177"/>
        <v/>
      </c>
      <c r="E1930" s="53" t="str">
        <f t="shared" si="178"/>
        <v/>
      </c>
      <c r="F1930" s="53" t="str">
        <f t="shared" si="179"/>
        <v/>
      </c>
      <c r="G1930" s="50"/>
      <c r="H1930" s="53">
        <f t="shared" si="174"/>
        <v>0</v>
      </c>
    </row>
    <row r="1931" spans="2:8" ht="12.75" hidden="1" customHeight="1">
      <c r="B1931" s="46" t="str">
        <f t="shared" si="175"/>
        <v/>
      </c>
      <c r="C1931" s="47" t="str">
        <f t="shared" si="176"/>
        <v/>
      </c>
      <c r="D1931" s="52" t="str">
        <f t="shared" si="177"/>
        <v/>
      </c>
      <c r="E1931" s="53" t="str">
        <f t="shared" si="178"/>
        <v/>
      </c>
      <c r="F1931" s="53" t="str">
        <f t="shared" si="179"/>
        <v/>
      </c>
      <c r="G1931" s="50"/>
      <c r="H1931" s="53">
        <f t="shared" si="174"/>
        <v>0</v>
      </c>
    </row>
    <row r="1932" spans="2:8" ht="12.75" hidden="1" customHeight="1">
      <c r="B1932" s="46" t="str">
        <f t="shared" si="175"/>
        <v/>
      </c>
      <c r="C1932" s="47" t="str">
        <f t="shared" si="176"/>
        <v/>
      </c>
      <c r="D1932" s="52" t="str">
        <f t="shared" si="177"/>
        <v/>
      </c>
      <c r="E1932" s="53" t="str">
        <f t="shared" si="178"/>
        <v/>
      </c>
      <c r="F1932" s="53" t="str">
        <f t="shared" si="179"/>
        <v/>
      </c>
      <c r="G1932" s="50"/>
      <c r="H1932" s="53">
        <f t="shared" si="174"/>
        <v>0</v>
      </c>
    </row>
    <row r="1933" spans="2:8" ht="12.75" hidden="1" customHeight="1">
      <c r="B1933" s="46" t="str">
        <f t="shared" si="175"/>
        <v/>
      </c>
      <c r="C1933" s="47" t="str">
        <f t="shared" si="176"/>
        <v/>
      </c>
      <c r="D1933" s="52" t="str">
        <f t="shared" si="177"/>
        <v/>
      </c>
      <c r="E1933" s="53" t="str">
        <f t="shared" si="178"/>
        <v/>
      </c>
      <c r="F1933" s="53" t="str">
        <f t="shared" si="179"/>
        <v/>
      </c>
      <c r="G1933" s="50"/>
      <c r="H1933" s="53">
        <f t="shared" si="174"/>
        <v>0</v>
      </c>
    </row>
    <row r="1934" spans="2:8" ht="12.75" hidden="1" customHeight="1">
      <c r="B1934" s="46" t="str">
        <f t="shared" si="175"/>
        <v/>
      </c>
      <c r="C1934" s="47" t="str">
        <f t="shared" si="176"/>
        <v/>
      </c>
      <c r="D1934" s="52" t="str">
        <f t="shared" si="177"/>
        <v/>
      </c>
      <c r="E1934" s="53" t="str">
        <f t="shared" si="178"/>
        <v/>
      </c>
      <c r="F1934" s="53" t="str">
        <f t="shared" si="179"/>
        <v/>
      </c>
      <c r="G1934" s="50"/>
      <c r="H1934" s="53">
        <f t="shared" si="174"/>
        <v>0</v>
      </c>
    </row>
    <row r="1935" spans="2:8" ht="12.75" hidden="1" customHeight="1">
      <c r="B1935" s="46" t="str">
        <f t="shared" si="175"/>
        <v/>
      </c>
      <c r="C1935" s="47" t="str">
        <f t="shared" si="176"/>
        <v/>
      </c>
      <c r="D1935" s="52" t="str">
        <f t="shared" si="177"/>
        <v/>
      </c>
      <c r="E1935" s="53" t="str">
        <f t="shared" si="178"/>
        <v/>
      </c>
      <c r="F1935" s="53" t="str">
        <f t="shared" si="179"/>
        <v/>
      </c>
      <c r="G1935" s="50"/>
      <c r="H1935" s="53">
        <f t="shared" si="174"/>
        <v>0</v>
      </c>
    </row>
    <row r="1936" spans="2:8" ht="12.75" hidden="1" customHeight="1">
      <c r="B1936" s="46" t="str">
        <f t="shared" si="175"/>
        <v/>
      </c>
      <c r="C1936" s="47" t="str">
        <f t="shared" si="176"/>
        <v/>
      </c>
      <c r="D1936" s="52" t="str">
        <f t="shared" si="177"/>
        <v/>
      </c>
      <c r="E1936" s="53" t="str">
        <f t="shared" si="178"/>
        <v/>
      </c>
      <c r="F1936" s="53" t="str">
        <f t="shared" si="179"/>
        <v/>
      </c>
      <c r="G1936" s="50"/>
      <c r="H1936" s="53">
        <f t="shared" si="174"/>
        <v>0</v>
      </c>
    </row>
    <row r="1937" spans="2:8" ht="12.75" hidden="1" customHeight="1">
      <c r="B1937" s="46" t="str">
        <f t="shared" si="175"/>
        <v/>
      </c>
      <c r="C1937" s="47" t="str">
        <f t="shared" si="176"/>
        <v/>
      </c>
      <c r="D1937" s="52" t="str">
        <f t="shared" si="177"/>
        <v/>
      </c>
      <c r="E1937" s="53" t="str">
        <f t="shared" si="178"/>
        <v/>
      </c>
      <c r="F1937" s="53" t="str">
        <f t="shared" si="179"/>
        <v/>
      </c>
      <c r="G1937" s="50"/>
      <c r="H1937" s="53">
        <f t="shared" si="174"/>
        <v>0</v>
      </c>
    </row>
    <row r="1938" spans="2:8" ht="12.75" hidden="1" customHeight="1">
      <c r="B1938" s="46" t="str">
        <f t="shared" si="175"/>
        <v/>
      </c>
      <c r="C1938" s="47" t="str">
        <f t="shared" si="176"/>
        <v/>
      </c>
      <c r="D1938" s="52" t="str">
        <f t="shared" si="177"/>
        <v/>
      </c>
      <c r="E1938" s="53" t="str">
        <f t="shared" si="178"/>
        <v/>
      </c>
      <c r="F1938" s="53" t="str">
        <f t="shared" si="179"/>
        <v/>
      </c>
      <c r="G1938" s="50"/>
      <c r="H1938" s="53">
        <f t="shared" si="174"/>
        <v>0</v>
      </c>
    </row>
    <row r="1939" spans="2:8" ht="12.75" hidden="1" customHeight="1">
      <c r="B1939" s="46" t="str">
        <f t="shared" si="175"/>
        <v/>
      </c>
      <c r="C1939" s="47" t="str">
        <f t="shared" si="176"/>
        <v/>
      </c>
      <c r="D1939" s="52" t="str">
        <f t="shared" si="177"/>
        <v/>
      </c>
      <c r="E1939" s="53" t="str">
        <f t="shared" si="178"/>
        <v/>
      </c>
      <c r="F1939" s="53" t="str">
        <f t="shared" si="179"/>
        <v/>
      </c>
      <c r="G1939" s="50"/>
      <c r="H1939" s="53">
        <f t="shared" si="174"/>
        <v>0</v>
      </c>
    </row>
    <row r="1940" spans="2:8" ht="12.75" hidden="1" customHeight="1">
      <c r="B1940" s="46" t="str">
        <f t="shared" si="175"/>
        <v/>
      </c>
      <c r="C1940" s="47" t="str">
        <f t="shared" si="176"/>
        <v/>
      </c>
      <c r="D1940" s="52" t="str">
        <f t="shared" si="177"/>
        <v/>
      </c>
      <c r="E1940" s="53" t="str">
        <f t="shared" si="178"/>
        <v/>
      </c>
      <c r="F1940" s="53" t="str">
        <f t="shared" si="179"/>
        <v/>
      </c>
      <c r="G1940" s="50"/>
      <c r="H1940" s="53">
        <f t="shared" si="174"/>
        <v>0</v>
      </c>
    </row>
    <row r="1941" spans="2:8" ht="12.75" hidden="1" customHeight="1">
      <c r="B1941" s="46" t="str">
        <f t="shared" si="175"/>
        <v/>
      </c>
      <c r="C1941" s="47" t="str">
        <f t="shared" si="176"/>
        <v/>
      </c>
      <c r="D1941" s="52" t="str">
        <f t="shared" si="177"/>
        <v/>
      </c>
      <c r="E1941" s="53" t="str">
        <f t="shared" si="178"/>
        <v/>
      </c>
      <c r="F1941" s="53" t="str">
        <f t="shared" si="179"/>
        <v/>
      </c>
      <c r="G1941" s="50"/>
      <c r="H1941" s="53">
        <f t="shared" si="174"/>
        <v>0</v>
      </c>
    </row>
    <row r="1942" spans="2:8" ht="12.75" hidden="1" customHeight="1">
      <c r="B1942" s="46" t="str">
        <f t="shared" si="175"/>
        <v/>
      </c>
      <c r="C1942" s="47" t="str">
        <f t="shared" si="176"/>
        <v/>
      </c>
      <c r="D1942" s="52" t="str">
        <f t="shared" si="177"/>
        <v/>
      </c>
      <c r="E1942" s="53" t="str">
        <f t="shared" si="178"/>
        <v/>
      </c>
      <c r="F1942" s="53" t="str">
        <f t="shared" si="179"/>
        <v/>
      </c>
      <c r="G1942" s="50"/>
      <c r="H1942" s="53">
        <f t="shared" si="174"/>
        <v>0</v>
      </c>
    </row>
    <row r="1943" spans="2:8" ht="12.75" hidden="1" customHeight="1">
      <c r="B1943" s="46" t="str">
        <f t="shared" si="175"/>
        <v/>
      </c>
      <c r="C1943" s="47" t="str">
        <f t="shared" si="176"/>
        <v/>
      </c>
      <c r="D1943" s="52" t="str">
        <f t="shared" si="177"/>
        <v/>
      </c>
      <c r="E1943" s="53" t="str">
        <f t="shared" si="178"/>
        <v/>
      </c>
      <c r="F1943" s="53" t="str">
        <f t="shared" si="179"/>
        <v/>
      </c>
      <c r="G1943" s="50"/>
      <c r="H1943" s="53">
        <f t="shared" si="174"/>
        <v>0</v>
      </c>
    </row>
    <row r="1944" spans="2:8" ht="12.75" hidden="1" customHeight="1">
      <c r="B1944" s="46" t="str">
        <f t="shared" si="175"/>
        <v/>
      </c>
      <c r="C1944" s="47" t="str">
        <f t="shared" si="176"/>
        <v/>
      </c>
      <c r="D1944" s="52" t="str">
        <f t="shared" si="177"/>
        <v/>
      </c>
      <c r="E1944" s="53" t="str">
        <f t="shared" si="178"/>
        <v/>
      </c>
      <c r="F1944" s="53" t="str">
        <f t="shared" si="179"/>
        <v/>
      </c>
      <c r="G1944" s="50"/>
      <c r="H1944" s="53">
        <f t="shared" si="174"/>
        <v>0</v>
      </c>
    </row>
    <row r="1945" spans="2:8" ht="12.75" hidden="1" customHeight="1">
      <c r="B1945" s="46" t="str">
        <f t="shared" si="175"/>
        <v/>
      </c>
      <c r="C1945" s="47" t="str">
        <f t="shared" si="176"/>
        <v/>
      </c>
      <c r="D1945" s="52" t="str">
        <f t="shared" si="177"/>
        <v/>
      </c>
      <c r="E1945" s="53" t="str">
        <f t="shared" si="178"/>
        <v/>
      </c>
      <c r="F1945" s="53" t="str">
        <f t="shared" si="179"/>
        <v/>
      </c>
      <c r="G1945" s="50"/>
      <c r="H1945" s="53">
        <f t="shared" ref="H1945:H2008" si="180">IF(B1945="",0,ROUND(H1944-E1945-G1945,2))</f>
        <v>0</v>
      </c>
    </row>
    <row r="1946" spans="2:8" ht="12.75" hidden="1" customHeight="1">
      <c r="B1946" s="46" t="str">
        <f t="shared" ref="B1946:B2009" si="181">IF(B1945&lt;$D$16,IF(H1945&gt;0,B1945+1,""),"")</f>
        <v/>
      </c>
      <c r="C1946" s="47" t="str">
        <f t="shared" ref="C1946:C2009" si="182">IF(B1946="","",IF(B1946&lt;=$D$16,IF(payments_per_year=26,DATE(YEAR(start_date),MONTH(start_date),DAY(start_date)+14*B1946),IF(payments_per_year=52,DATE(YEAR(start_date),MONTH(start_date),DAY(start_date)+7*B1946),DATE(YEAR(start_date),MONTH(start_date)+B1946*12/$D$11,DAY(start_date)))),""))</f>
        <v/>
      </c>
      <c r="D1946" s="52" t="str">
        <f t="shared" ref="D1946:D2009" si="183">IF(C1946="","",IF($D$15+F1946&gt;H1945,ROUND(H1945+F1946,2),$D$15))</f>
        <v/>
      </c>
      <c r="E1946" s="53" t="str">
        <f t="shared" ref="E1946:E2009" si="184">IF(C1946="","",D1946-F1946)</f>
        <v/>
      </c>
      <c r="F1946" s="53" t="str">
        <f t="shared" ref="F1946:F2009" si="185">IF(C1946="","",ROUND(H1945*$D$9/payments_per_year,2))</f>
        <v/>
      </c>
      <c r="G1946" s="50"/>
      <c r="H1946" s="53">
        <f t="shared" si="180"/>
        <v>0</v>
      </c>
    </row>
    <row r="1947" spans="2:8" ht="12.75" hidden="1" customHeight="1">
      <c r="B1947" s="46" t="str">
        <f t="shared" si="181"/>
        <v/>
      </c>
      <c r="C1947" s="47" t="str">
        <f t="shared" si="182"/>
        <v/>
      </c>
      <c r="D1947" s="52" t="str">
        <f t="shared" si="183"/>
        <v/>
      </c>
      <c r="E1947" s="53" t="str">
        <f t="shared" si="184"/>
        <v/>
      </c>
      <c r="F1947" s="53" t="str">
        <f t="shared" si="185"/>
        <v/>
      </c>
      <c r="G1947" s="50"/>
      <c r="H1947" s="53">
        <f t="shared" si="180"/>
        <v>0</v>
      </c>
    </row>
    <row r="1948" spans="2:8" ht="12.75" hidden="1" customHeight="1">
      <c r="B1948" s="46" t="str">
        <f t="shared" si="181"/>
        <v/>
      </c>
      <c r="C1948" s="47" t="str">
        <f t="shared" si="182"/>
        <v/>
      </c>
      <c r="D1948" s="52" t="str">
        <f t="shared" si="183"/>
        <v/>
      </c>
      <c r="E1948" s="53" t="str">
        <f t="shared" si="184"/>
        <v/>
      </c>
      <c r="F1948" s="53" t="str">
        <f t="shared" si="185"/>
        <v/>
      </c>
      <c r="G1948" s="50"/>
      <c r="H1948" s="53">
        <f t="shared" si="180"/>
        <v>0</v>
      </c>
    </row>
    <row r="1949" spans="2:8" ht="12.75" hidden="1" customHeight="1">
      <c r="B1949" s="46" t="str">
        <f t="shared" si="181"/>
        <v/>
      </c>
      <c r="C1949" s="47" t="str">
        <f t="shared" si="182"/>
        <v/>
      </c>
      <c r="D1949" s="52" t="str">
        <f t="shared" si="183"/>
        <v/>
      </c>
      <c r="E1949" s="53" t="str">
        <f t="shared" si="184"/>
        <v/>
      </c>
      <c r="F1949" s="53" t="str">
        <f t="shared" si="185"/>
        <v/>
      </c>
      <c r="G1949" s="50"/>
      <c r="H1949" s="53">
        <f t="shared" si="180"/>
        <v>0</v>
      </c>
    </row>
    <row r="1950" spans="2:8" ht="12.75" hidden="1" customHeight="1">
      <c r="B1950" s="46" t="str">
        <f t="shared" si="181"/>
        <v/>
      </c>
      <c r="C1950" s="47" t="str">
        <f t="shared" si="182"/>
        <v/>
      </c>
      <c r="D1950" s="52" t="str">
        <f t="shared" si="183"/>
        <v/>
      </c>
      <c r="E1950" s="53" t="str">
        <f t="shared" si="184"/>
        <v/>
      </c>
      <c r="F1950" s="53" t="str">
        <f t="shared" si="185"/>
        <v/>
      </c>
      <c r="G1950" s="50"/>
      <c r="H1950" s="53">
        <f t="shared" si="180"/>
        <v>0</v>
      </c>
    </row>
    <row r="1951" spans="2:8" ht="12.75" hidden="1" customHeight="1">
      <c r="B1951" s="46" t="str">
        <f t="shared" si="181"/>
        <v/>
      </c>
      <c r="C1951" s="47" t="str">
        <f t="shared" si="182"/>
        <v/>
      </c>
      <c r="D1951" s="52" t="str">
        <f t="shared" si="183"/>
        <v/>
      </c>
      <c r="E1951" s="53" t="str">
        <f t="shared" si="184"/>
        <v/>
      </c>
      <c r="F1951" s="53" t="str">
        <f t="shared" si="185"/>
        <v/>
      </c>
      <c r="G1951" s="50"/>
      <c r="H1951" s="53">
        <f t="shared" si="180"/>
        <v>0</v>
      </c>
    </row>
    <row r="1952" spans="2:8" ht="12.75" hidden="1" customHeight="1">
      <c r="B1952" s="46" t="str">
        <f t="shared" si="181"/>
        <v/>
      </c>
      <c r="C1952" s="47" t="str">
        <f t="shared" si="182"/>
        <v/>
      </c>
      <c r="D1952" s="52" t="str">
        <f t="shared" si="183"/>
        <v/>
      </c>
      <c r="E1952" s="53" t="str">
        <f t="shared" si="184"/>
        <v/>
      </c>
      <c r="F1952" s="53" t="str">
        <f t="shared" si="185"/>
        <v/>
      </c>
      <c r="G1952" s="50"/>
      <c r="H1952" s="53">
        <f t="shared" si="180"/>
        <v>0</v>
      </c>
    </row>
    <row r="1953" spans="2:8" ht="12.75" hidden="1" customHeight="1">
      <c r="B1953" s="46" t="str">
        <f t="shared" si="181"/>
        <v/>
      </c>
      <c r="C1953" s="47" t="str">
        <f t="shared" si="182"/>
        <v/>
      </c>
      <c r="D1953" s="52" t="str">
        <f t="shared" si="183"/>
        <v/>
      </c>
      <c r="E1953" s="53" t="str">
        <f t="shared" si="184"/>
        <v/>
      </c>
      <c r="F1953" s="53" t="str">
        <f t="shared" si="185"/>
        <v/>
      </c>
      <c r="G1953" s="50"/>
      <c r="H1953" s="53">
        <f t="shared" si="180"/>
        <v>0</v>
      </c>
    </row>
    <row r="1954" spans="2:8" ht="12.75" hidden="1" customHeight="1">
      <c r="B1954" s="46" t="str">
        <f t="shared" si="181"/>
        <v/>
      </c>
      <c r="C1954" s="47" t="str">
        <f t="shared" si="182"/>
        <v/>
      </c>
      <c r="D1954" s="52" t="str">
        <f t="shared" si="183"/>
        <v/>
      </c>
      <c r="E1954" s="53" t="str">
        <f t="shared" si="184"/>
        <v/>
      </c>
      <c r="F1954" s="53" t="str">
        <f t="shared" si="185"/>
        <v/>
      </c>
      <c r="G1954" s="50"/>
      <c r="H1954" s="53">
        <f t="shared" si="180"/>
        <v>0</v>
      </c>
    </row>
    <row r="1955" spans="2:8" ht="12.75" hidden="1" customHeight="1">
      <c r="B1955" s="46" t="str">
        <f t="shared" si="181"/>
        <v/>
      </c>
      <c r="C1955" s="47" t="str">
        <f t="shared" si="182"/>
        <v/>
      </c>
      <c r="D1955" s="52" t="str">
        <f t="shared" si="183"/>
        <v/>
      </c>
      <c r="E1955" s="53" t="str">
        <f t="shared" si="184"/>
        <v/>
      </c>
      <c r="F1955" s="53" t="str">
        <f t="shared" si="185"/>
        <v/>
      </c>
      <c r="G1955" s="50"/>
      <c r="H1955" s="53">
        <f t="shared" si="180"/>
        <v>0</v>
      </c>
    </row>
    <row r="1956" spans="2:8" ht="12.75" hidden="1" customHeight="1">
      <c r="B1956" s="46" t="str">
        <f t="shared" si="181"/>
        <v/>
      </c>
      <c r="C1956" s="47" t="str">
        <f t="shared" si="182"/>
        <v/>
      </c>
      <c r="D1956" s="52" t="str">
        <f t="shared" si="183"/>
        <v/>
      </c>
      <c r="E1956" s="53" t="str">
        <f t="shared" si="184"/>
        <v/>
      </c>
      <c r="F1956" s="53" t="str">
        <f t="shared" si="185"/>
        <v/>
      </c>
      <c r="G1956" s="50"/>
      <c r="H1956" s="53">
        <f t="shared" si="180"/>
        <v>0</v>
      </c>
    </row>
    <row r="1957" spans="2:8" ht="12.75" hidden="1" customHeight="1">
      <c r="B1957" s="46" t="str">
        <f t="shared" si="181"/>
        <v/>
      </c>
      <c r="C1957" s="47" t="str">
        <f t="shared" si="182"/>
        <v/>
      </c>
      <c r="D1957" s="52" t="str">
        <f t="shared" si="183"/>
        <v/>
      </c>
      <c r="E1957" s="53" t="str">
        <f t="shared" si="184"/>
        <v/>
      </c>
      <c r="F1957" s="53" t="str">
        <f t="shared" si="185"/>
        <v/>
      </c>
      <c r="G1957" s="50"/>
      <c r="H1957" s="53">
        <f t="shared" si="180"/>
        <v>0</v>
      </c>
    </row>
    <row r="1958" spans="2:8" ht="12.75" hidden="1" customHeight="1">
      <c r="B1958" s="46" t="str">
        <f t="shared" si="181"/>
        <v/>
      </c>
      <c r="C1958" s="47" t="str">
        <f t="shared" si="182"/>
        <v/>
      </c>
      <c r="D1958" s="52" t="str">
        <f t="shared" si="183"/>
        <v/>
      </c>
      <c r="E1958" s="53" t="str">
        <f t="shared" si="184"/>
        <v/>
      </c>
      <c r="F1958" s="53" t="str">
        <f t="shared" si="185"/>
        <v/>
      </c>
      <c r="G1958" s="50"/>
      <c r="H1958" s="53">
        <f t="shared" si="180"/>
        <v>0</v>
      </c>
    </row>
    <row r="1959" spans="2:8" ht="12.75" hidden="1" customHeight="1">
      <c r="B1959" s="46" t="str">
        <f t="shared" si="181"/>
        <v/>
      </c>
      <c r="C1959" s="47" t="str">
        <f t="shared" si="182"/>
        <v/>
      </c>
      <c r="D1959" s="52" t="str">
        <f t="shared" si="183"/>
        <v/>
      </c>
      <c r="E1959" s="53" t="str">
        <f t="shared" si="184"/>
        <v/>
      </c>
      <c r="F1959" s="53" t="str">
        <f t="shared" si="185"/>
        <v/>
      </c>
      <c r="G1959" s="50"/>
      <c r="H1959" s="53">
        <f t="shared" si="180"/>
        <v>0</v>
      </c>
    </row>
    <row r="1960" spans="2:8" ht="12.75" hidden="1" customHeight="1">
      <c r="B1960" s="46" t="str">
        <f t="shared" si="181"/>
        <v/>
      </c>
      <c r="C1960" s="47" t="str">
        <f t="shared" si="182"/>
        <v/>
      </c>
      <c r="D1960" s="52" t="str">
        <f t="shared" si="183"/>
        <v/>
      </c>
      <c r="E1960" s="53" t="str">
        <f t="shared" si="184"/>
        <v/>
      </c>
      <c r="F1960" s="53" t="str">
        <f t="shared" si="185"/>
        <v/>
      </c>
      <c r="G1960" s="50"/>
      <c r="H1960" s="53">
        <f t="shared" si="180"/>
        <v>0</v>
      </c>
    </row>
    <row r="1961" spans="2:8" ht="12.75" hidden="1" customHeight="1">
      <c r="B1961" s="46" t="str">
        <f t="shared" si="181"/>
        <v/>
      </c>
      <c r="C1961" s="47" t="str">
        <f t="shared" si="182"/>
        <v/>
      </c>
      <c r="D1961" s="52" t="str">
        <f t="shared" si="183"/>
        <v/>
      </c>
      <c r="E1961" s="53" t="str">
        <f t="shared" si="184"/>
        <v/>
      </c>
      <c r="F1961" s="53" t="str">
        <f t="shared" si="185"/>
        <v/>
      </c>
      <c r="G1961" s="50"/>
      <c r="H1961" s="53">
        <f t="shared" si="180"/>
        <v>0</v>
      </c>
    </row>
    <row r="1962" spans="2:8" ht="12.75" hidden="1" customHeight="1">
      <c r="B1962" s="46" t="str">
        <f t="shared" si="181"/>
        <v/>
      </c>
      <c r="C1962" s="47" t="str">
        <f t="shared" si="182"/>
        <v/>
      </c>
      <c r="D1962" s="52" t="str">
        <f t="shared" si="183"/>
        <v/>
      </c>
      <c r="E1962" s="53" t="str">
        <f t="shared" si="184"/>
        <v/>
      </c>
      <c r="F1962" s="53" t="str">
        <f t="shared" si="185"/>
        <v/>
      </c>
      <c r="G1962" s="50"/>
      <c r="H1962" s="53">
        <f t="shared" si="180"/>
        <v>0</v>
      </c>
    </row>
    <row r="1963" spans="2:8" ht="12.75" hidden="1" customHeight="1">
      <c r="B1963" s="46" t="str">
        <f t="shared" si="181"/>
        <v/>
      </c>
      <c r="C1963" s="47" t="str">
        <f t="shared" si="182"/>
        <v/>
      </c>
      <c r="D1963" s="52" t="str">
        <f t="shared" si="183"/>
        <v/>
      </c>
      <c r="E1963" s="53" t="str">
        <f t="shared" si="184"/>
        <v/>
      </c>
      <c r="F1963" s="53" t="str">
        <f t="shared" si="185"/>
        <v/>
      </c>
      <c r="G1963" s="50"/>
      <c r="H1963" s="53">
        <f t="shared" si="180"/>
        <v>0</v>
      </c>
    </row>
    <row r="1964" spans="2:8" ht="12.75" hidden="1" customHeight="1">
      <c r="B1964" s="46" t="str">
        <f t="shared" si="181"/>
        <v/>
      </c>
      <c r="C1964" s="47" t="str">
        <f t="shared" si="182"/>
        <v/>
      </c>
      <c r="D1964" s="52" t="str">
        <f t="shared" si="183"/>
        <v/>
      </c>
      <c r="E1964" s="53" t="str">
        <f t="shared" si="184"/>
        <v/>
      </c>
      <c r="F1964" s="53" t="str">
        <f t="shared" si="185"/>
        <v/>
      </c>
      <c r="G1964" s="50"/>
      <c r="H1964" s="53">
        <f t="shared" si="180"/>
        <v>0</v>
      </c>
    </row>
    <row r="1965" spans="2:8" ht="12.75" hidden="1" customHeight="1">
      <c r="B1965" s="46" t="str">
        <f t="shared" si="181"/>
        <v/>
      </c>
      <c r="C1965" s="47" t="str">
        <f t="shared" si="182"/>
        <v/>
      </c>
      <c r="D1965" s="52" t="str">
        <f t="shared" si="183"/>
        <v/>
      </c>
      <c r="E1965" s="53" t="str">
        <f t="shared" si="184"/>
        <v/>
      </c>
      <c r="F1965" s="53" t="str">
        <f t="shared" si="185"/>
        <v/>
      </c>
      <c r="G1965" s="50"/>
      <c r="H1965" s="53">
        <f t="shared" si="180"/>
        <v>0</v>
      </c>
    </row>
    <row r="1966" spans="2:8" ht="12.75" hidden="1" customHeight="1">
      <c r="B1966" s="46" t="str">
        <f t="shared" si="181"/>
        <v/>
      </c>
      <c r="C1966" s="47" t="str">
        <f t="shared" si="182"/>
        <v/>
      </c>
      <c r="D1966" s="52" t="str">
        <f t="shared" si="183"/>
        <v/>
      </c>
      <c r="E1966" s="53" t="str">
        <f t="shared" si="184"/>
        <v/>
      </c>
      <c r="F1966" s="53" t="str">
        <f t="shared" si="185"/>
        <v/>
      </c>
      <c r="G1966" s="50"/>
      <c r="H1966" s="53">
        <f t="shared" si="180"/>
        <v>0</v>
      </c>
    </row>
    <row r="1967" spans="2:8" ht="12.75" hidden="1" customHeight="1">
      <c r="B1967" s="46" t="str">
        <f t="shared" si="181"/>
        <v/>
      </c>
      <c r="C1967" s="47" t="str">
        <f t="shared" si="182"/>
        <v/>
      </c>
      <c r="D1967" s="52" t="str">
        <f t="shared" si="183"/>
        <v/>
      </c>
      <c r="E1967" s="53" t="str">
        <f t="shared" si="184"/>
        <v/>
      </c>
      <c r="F1967" s="53" t="str">
        <f t="shared" si="185"/>
        <v/>
      </c>
      <c r="G1967" s="50"/>
      <c r="H1967" s="53">
        <f t="shared" si="180"/>
        <v>0</v>
      </c>
    </row>
    <row r="1968" spans="2:8" ht="12.75" hidden="1" customHeight="1">
      <c r="B1968" s="46" t="str">
        <f t="shared" si="181"/>
        <v/>
      </c>
      <c r="C1968" s="47" t="str">
        <f t="shared" si="182"/>
        <v/>
      </c>
      <c r="D1968" s="52" t="str">
        <f t="shared" si="183"/>
        <v/>
      </c>
      <c r="E1968" s="53" t="str">
        <f t="shared" si="184"/>
        <v/>
      </c>
      <c r="F1968" s="53" t="str">
        <f t="shared" si="185"/>
        <v/>
      </c>
      <c r="G1968" s="50"/>
      <c r="H1968" s="53">
        <f t="shared" si="180"/>
        <v>0</v>
      </c>
    </row>
    <row r="1969" spans="2:8" ht="12.75" hidden="1" customHeight="1">
      <c r="B1969" s="46" t="str">
        <f t="shared" si="181"/>
        <v/>
      </c>
      <c r="C1969" s="47" t="str">
        <f t="shared" si="182"/>
        <v/>
      </c>
      <c r="D1969" s="52" t="str">
        <f t="shared" si="183"/>
        <v/>
      </c>
      <c r="E1969" s="53" t="str">
        <f t="shared" si="184"/>
        <v/>
      </c>
      <c r="F1969" s="53" t="str">
        <f t="shared" si="185"/>
        <v/>
      </c>
      <c r="G1969" s="50"/>
      <c r="H1969" s="53">
        <f t="shared" si="180"/>
        <v>0</v>
      </c>
    </row>
    <row r="1970" spans="2:8" ht="12.75" hidden="1" customHeight="1">
      <c r="B1970" s="46" t="str">
        <f t="shared" si="181"/>
        <v/>
      </c>
      <c r="C1970" s="47" t="str">
        <f t="shared" si="182"/>
        <v/>
      </c>
      <c r="D1970" s="52" t="str">
        <f t="shared" si="183"/>
        <v/>
      </c>
      <c r="E1970" s="53" t="str">
        <f t="shared" si="184"/>
        <v/>
      </c>
      <c r="F1970" s="53" t="str">
        <f t="shared" si="185"/>
        <v/>
      </c>
      <c r="G1970" s="50"/>
      <c r="H1970" s="53">
        <f t="shared" si="180"/>
        <v>0</v>
      </c>
    </row>
    <row r="1971" spans="2:8" ht="12.75" hidden="1" customHeight="1">
      <c r="B1971" s="46" t="str">
        <f t="shared" si="181"/>
        <v/>
      </c>
      <c r="C1971" s="47" t="str">
        <f t="shared" si="182"/>
        <v/>
      </c>
      <c r="D1971" s="52" t="str">
        <f t="shared" si="183"/>
        <v/>
      </c>
      <c r="E1971" s="53" t="str">
        <f t="shared" si="184"/>
        <v/>
      </c>
      <c r="F1971" s="53" t="str">
        <f t="shared" si="185"/>
        <v/>
      </c>
      <c r="G1971" s="50"/>
      <c r="H1971" s="53">
        <f t="shared" si="180"/>
        <v>0</v>
      </c>
    </row>
    <row r="1972" spans="2:8" ht="12.75" hidden="1" customHeight="1">
      <c r="B1972" s="46" t="str">
        <f t="shared" si="181"/>
        <v/>
      </c>
      <c r="C1972" s="47" t="str">
        <f t="shared" si="182"/>
        <v/>
      </c>
      <c r="D1972" s="52" t="str">
        <f t="shared" si="183"/>
        <v/>
      </c>
      <c r="E1972" s="53" t="str">
        <f t="shared" si="184"/>
        <v/>
      </c>
      <c r="F1972" s="53" t="str">
        <f t="shared" si="185"/>
        <v/>
      </c>
      <c r="G1972" s="50"/>
      <c r="H1972" s="53">
        <f t="shared" si="180"/>
        <v>0</v>
      </c>
    </row>
    <row r="1973" spans="2:8" ht="12.75" hidden="1" customHeight="1">
      <c r="B1973" s="46" t="str">
        <f t="shared" si="181"/>
        <v/>
      </c>
      <c r="C1973" s="47" t="str">
        <f t="shared" si="182"/>
        <v/>
      </c>
      <c r="D1973" s="52" t="str">
        <f t="shared" si="183"/>
        <v/>
      </c>
      <c r="E1973" s="53" t="str">
        <f t="shared" si="184"/>
        <v/>
      </c>
      <c r="F1973" s="53" t="str">
        <f t="shared" si="185"/>
        <v/>
      </c>
      <c r="G1973" s="50"/>
      <c r="H1973" s="53">
        <f t="shared" si="180"/>
        <v>0</v>
      </c>
    </row>
    <row r="1974" spans="2:8" ht="12.75" hidden="1" customHeight="1">
      <c r="B1974" s="46" t="str">
        <f t="shared" si="181"/>
        <v/>
      </c>
      <c r="C1974" s="47" t="str">
        <f t="shared" si="182"/>
        <v/>
      </c>
      <c r="D1974" s="52" t="str">
        <f t="shared" si="183"/>
        <v/>
      </c>
      <c r="E1974" s="53" t="str">
        <f t="shared" si="184"/>
        <v/>
      </c>
      <c r="F1974" s="53" t="str">
        <f t="shared" si="185"/>
        <v/>
      </c>
      <c r="G1974" s="50"/>
      <c r="H1974" s="53">
        <f t="shared" si="180"/>
        <v>0</v>
      </c>
    </row>
    <row r="1975" spans="2:8" ht="12.75" hidden="1" customHeight="1">
      <c r="B1975" s="46" t="str">
        <f t="shared" si="181"/>
        <v/>
      </c>
      <c r="C1975" s="47" t="str">
        <f t="shared" si="182"/>
        <v/>
      </c>
      <c r="D1975" s="52" t="str">
        <f t="shared" si="183"/>
        <v/>
      </c>
      <c r="E1975" s="53" t="str">
        <f t="shared" si="184"/>
        <v/>
      </c>
      <c r="F1975" s="53" t="str">
        <f t="shared" si="185"/>
        <v/>
      </c>
      <c r="G1975" s="50"/>
      <c r="H1975" s="53">
        <f t="shared" si="180"/>
        <v>0</v>
      </c>
    </row>
    <row r="1976" spans="2:8" ht="12.75" hidden="1" customHeight="1">
      <c r="B1976" s="46" t="str">
        <f t="shared" si="181"/>
        <v/>
      </c>
      <c r="C1976" s="47" t="str">
        <f t="shared" si="182"/>
        <v/>
      </c>
      <c r="D1976" s="52" t="str">
        <f t="shared" si="183"/>
        <v/>
      </c>
      <c r="E1976" s="53" t="str">
        <f t="shared" si="184"/>
        <v/>
      </c>
      <c r="F1976" s="53" t="str">
        <f t="shared" si="185"/>
        <v/>
      </c>
      <c r="G1976" s="50"/>
      <c r="H1976" s="53">
        <f t="shared" si="180"/>
        <v>0</v>
      </c>
    </row>
    <row r="1977" spans="2:8" ht="12.75" hidden="1" customHeight="1">
      <c r="B1977" s="46" t="str">
        <f t="shared" si="181"/>
        <v/>
      </c>
      <c r="C1977" s="47" t="str">
        <f t="shared" si="182"/>
        <v/>
      </c>
      <c r="D1977" s="52" t="str">
        <f t="shared" si="183"/>
        <v/>
      </c>
      <c r="E1977" s="53" t="str">
        <f t="shared" si="184"/>
        <v/>
      </c>
      <c r="F1977" s="53" t="str">
        <f t="shared" si="185"/>
        <v/>
      </c>
      <c r="G1977" s="50"/>
      <c r="H1977" s="53">
        <f t="shared" si="180"/>
        <v>0</v>
      </c>
    </row>
    <row r="1978" spans="2:8" ht="12.75" hidden="1" customHeight="1">
      <c r="B1978" s="46" t="str">
        <f t="shared" si="181"/>
        <v/>
      </c>
      <c r="C1978" s="47" t="str">
        <f t="shared" si="182"/>
        <v/>
      </c>
      <c r="D1978" s="52" t="str">
        <f t="shared" si="183"/>
        <v/>
      </c>
      <c r="E1978" s="53" t="str">
        <f t="shared" si="184"/>
        <v/>
      </c>
      <c r="F1978" s="53" t="str">
        <f t="shared" si="185"/>
        <v/>
      </c>
      <c r="G1978" s="50"/>
      <c r="H1978" s="53">
        <f t="shared" si="180"/>
        <v>0</v>
      </c>
    </row>
    <row r="1979" spans="2:8" ht="12.75" hidden="1" customHeight="1">
      <c r="B1979" s="46" t="str">
        <f t="shared" si="181"/>
        <v/>
      </c>
      <c r="C1979" s="47" t="str">
        <f t="shared" si="182"/>
        <v/>
      </c>
      <c r="D1979" s="52" t="str">
        <f t="shared" si="183"/>
        <v/>
      </c>
      <c r="E1979" s="53" t="str">
        <f t="shared" si="184"/>
        <v/>
      </c>
      <c r="F1979" s="53" t="str">
        <f t="shared" si="185"/>
        <v/>
      </c>
      <c r="G1979" s="50"/>
      <c r="H1979" s="53">
        <f t="shared" si="180"/>
        <v>0</v>
      </c>
    </row>
    <row r="1980" spans="2:8" ht="12.75" hidden="1" customHeight="1">
      <c r="B1980" s="46" t="str">
        <f t="shared" si="181"/>
        <v/>
      </c>
      <c r="C1980" s="47" t="str">
        <f t="shared" si="182"/>
        <v/>
      </c>
      <c r="D1980" s="52" t="str">
        <f t="shared" si="183"/>
        <v/>
      </c>
      <c r="E1980" s="53" t="str">
        <f t="shared" si="184"/>
        <v/>
      </c>
      <c r="F1980" s="53" t="str">
        <f t="shared" si="185"/>
        <v/>
      </c>
      <c r="G1980" s="50"/>
      <c r="H1980" s="53">
        <f t="shared" si="180"/>
        <v>0</v>
      </c>
    </row>
    <row r="1981" spans="2:8" ht="12.75" hidden="1" customHeight="1">
      <c r="B1981" s="46" t="str">
        <f t="shared" si="181"/>
        <v/>
      </c>
      <c r="C1981" s="47" t="str">
        <f t="shared" si="182"/>
        <v/>
      </c>
      <c r="D1981" s="52" t="str">
        <f t="shared" si="183"/>
        <v/>
      </c>
      <c r="E1981" s="53" t="str">
        <f t="shared" si="184"/>
        <v/>
      </c>
      <c r="F1981" s="53" t="str">
        <f t="shared" si="185"/>
        <v/>
      </c>
      <c r="G1981" s="50"/>
      <c r="H1981" s="53">
        <f t="shared" si="180"/>
        <v>0</v>
      </c>
    </row>
    <row r="1982" spans="2:8" ht="12.75" hidden="1" customHeight="1">
      <c r="B1982" s="46" t="str">
        <f t="shared" si="181"/>
        <v/>
      </c>
      <c r="C1982" s="47" t="str">
        <f t="shared" si="182"/>
        <v/>
      </c>
      <c r="D1982" s="52" t="str">
        <f t="shared" si="183"/>
        <v/>
      </c>
      <c r="E1982" s="53" t="str">
        <f t="shared" si="184"/>
        <v/>
      </c>
      <c r="F1982" s="53" t="str">
        <f t="shared" si="185"/>
        <v/>
      </c>
      <c r="G1982" s="50"/>
      <c r="H1982" s="53">
        <f t="shared" si="180"/>
        <v>0</v>
      </c>
    </row>
    <row r="1983" spans="2:8" ht="12.75" hidden="1" customHeight="1">
      <c r="B1983" s="46" t="str">
        <f t="shared" si="181"/>
        <v/>
      </c>
      <c r="C1983" s="47" t="str">
        <f t="shared" si="182"/>
        <v/>
      </c>
      <c r="D1983" s="52" t="str">
        <f t="shared" si="183"/>
        <v/>
      </c>
      <c r="E1983" s="53" t="str">
        <f t="shared" si="184"/>
        <v/>
      </c>
      <c r="F1983" s="53" t="str">
        <f t="shared" si="185"/>
        <v/>
      </c>
      <c r="G1983" s="50"/>
      <c r="H1983" s="53">
        <f t="shared" si="180"/>
        <v>0</v>
      </c>
    </row>
    <row r="1984" spans="2:8" ht="12.75" hidden="1" customHeight="1">
      <c r="B1984" s="46" t="str">
        <f t="shared" si="181"/>
        <v/>
      </c>
      <c r="C1984" s="47" t="str">
        <f t="shared" si="182"/>
        <v/>
      </c>
      <c r="D1984" s="52" t="str">
        <f t="shared" si="183"/>
        <v/>
      </c>
      <c r="E1984" s="53" t="str">
        <f t="shared" si="184"/>
        <v/>
      </c>
      <c r="F1984" s="53" t="str">
        <f t="shared" si="185"/>
        <v/>
      </c>
      <c r="G1984" s="50"/>
      <c r="H1984" s="53">
        <f t="shared" si="180"/>
        <v>0</v>
      </c>
    </row>
    <row r="1985" spans="2:8" ht="12.75" hidden="1" customHeight="1">
      <c r="B1985" s="46" t="str">
        <f t="shared" si="181"/>
        <v/>
      </c>
      <c r="C1985" s="47" t="str">
        <f t="shared" si="182"/>
        <v/>
      </c>
      <c r="D1985" s="52" t="str">
        <f t="shared" si="183"/>
        <v/>
      </c>
      <c r="E1985" s="53" t="str">
        <f t="shared" si="184"/>
        <v/>
      </c>
      <c r="F1985" s="53" t="str">
        <f t="shared" si="185"/>
        <v/>
      </c>
      <c r="G1985" s="50"/>
      <c r="H1985" s="53">
        <f t="shared" si="180"/>
        <v>0</v>
      </c>
    </row>
    <row r="1986" spans="2:8" ht="12.75" hidden="1" customHeight="1">
      <c r="B1986" s="46" t="str">
        <f t="shared" si="181"/>
        <v/>
      </c>
      <c r="C1986" s="47" t="str">
        <f t="shared" si="182"/>
        <v/>
      </c>
      <c r="D1986" s="52" t="str">
        <f t="shared" si="183"/>
        <v/>
      </c>
      <c r="E1986" s="53" t="str">
        <f t="shared" si="184"/>
        <v/>
      </c>
      <c r="F1986" s="53" t="str">
        <f t="shared" si="185"/>
        <v/>
      </c>
      <c r="G1986" s="50"/>
      <c r="H1986" s="53">
        <f t="shared" si="180"/>
        <v>0</v>
      </c>
    </row>
    <row r="1987" spans="2:8" ht="12.75" hidden="1" customHeight="1">
      <c r="B1987" s="46" t="str">
        <f t="shared" si="181"/>
        <v/>
      </c>
      <c r="C1987" s="47" t="str">
        <f t="shared" si="182"/>
        <v/>
      </c>
      <c r="D1987" s="52" t="str">
        <f t="shared" si="183"/>
        <v/>
      </c>
      <c r="E1987" s="53" t="str">
        <f t="shared" si="184"/>
        <v/>
      </c>
      <c r="F1987" s="53" t="str">
        <f t="shared" si="185"/>
        <v/>
      </c>
      <c r="G1987" s="50"/>
      <c r="H1987" s="53">
        <f t="shared" si="180"/>
        <v>0</v>
      </c>
    </row>
    <row r="1988" spans="2:8" ht="12.75" hidden="1" customHeight="1">
      <c r="B1988" s="46" t="str">
        <f t="shared" si="181"/>
        <v/>
      </c>
      <c r="C1988" s="47" t="str">
        <f t="shared" si="182"/>
        <v/>
      </c>
      <c r="D1988" s="52" t="str">
        <f t="shared" si="183"/>
        <v/>
      </c>
      <c r="E1988" s="53" t="str">
        <f t="shared" si="184"/>
        <v/>
      </c>
      <c r="F1988" s="53" t="str">
        <f t="shared" si="185"/>
        <v/>
      </c>
      <c r="G1988" s="50"/>
      <c r="H1988" s="53">
        <f t="shared" si="180"/>
        <v>0</v>
      </c>
    </row>
    <row r="1989" spans="2:8" ht="12.75" hidden="1" customHeight="1">
      <c r="B1989" s="46" t="str">
        <f t="shared" si="181"/>
        <v/>
      </c>
      <c r="C1989" s="47" t="str">
        <f t="shared" si="182"/>
        <v/>
      </c>
      <c r="D1989" s="52" t="str">
        <f t="shared" si="183"/>
        <v/>
      </c>
      <c r="E1989" s="53" t="str">
        <f t="shared" si="184"/>
        <v/>
      </c>
      <c r="F1989" s="53" t="str">
        <f t="shared" si="185"/>
        <v/>
      </c>
      <c r="G1989" s="50"/>
      <c r="H1989" s="53">
        <f t="shared" si="180"/>
        <v>0</v>
      </c>
    </row>
    <row r="1990" spans="2:8" ht="12.75" hidden="1" customHeight="1">
      <c r="B1990" s="46" t="str">
        <f t="shared" si="181"/>
        <v/>
      </c>
      <c r="C1990" s="47" t="str">
        <f t="shared" si="182"/>
        <v/>
      </c>
      <c r="D1990" s="52" t="str">
        <f t="shared" si="183"/>
        <v/>
      </c>
      <c r="E1990" s="53" t="str">
        <f t="shared" si="184"/>
        <v/>
      </c>
      <c r="F1990" s="53" t="str">
        <f t="shared" si="185"/>
        <v/>
      </c>
      <c r="G1990" s="50"/>
      <c r="H1990" s="53">
        <f t="shared" si="180"/>
        <v>0</v>
      </c>
    </row>
    <row r="1991" spans="2:8" ht="12.75" hidden="1" customHeight="1">
      <c r="B1991" s="46" t="str">
        <f t="shared" si="181"/>
        <v/>
      </c>
      <c r="C1991" s="47" t="str">
        <f t="shared" si="182"/>
        <v/>
      </c>
      <c r="D1991" s="52" t="str">
        <f t="shared" si="183"/>
        <v/>
      </c>
      <c r="E1991" s="53" t="str">
        <f t="shared" si="184"/>
        <v/>
      </c>
      <c r="F1991" s="53" t="str">
        <f t="shared" si="185"/>
        <v/>
      </c>
      <c r="G1991" s="50"/>
      <c r="H1991" s="53">
        <f t="shared" si="180"/>
        <v>0</v>
      </c>
    </row>
    <row r="1992" spans="2:8" ht="12.75" hidden="1" customHeight="1">
      <c r="B1992" s="46" t="str">
        <f t="shared" si="181"/>
        <v/>
      </c>
      <c r="C1992" s="47" t="str">
        <f t="shared" si="182"/>
        <v/>
      </c>
      <c r="D1992" s="52" t="str">
        <f t="shared" si="183"/>
        <v/>
      </c>
      <c r="E1992" s="53" t="str">
        <f t="shared" si="184"/>
        <v/>
      </c>
      <c r="F1992" s="53" t="str">
        <f t="shared" si="185"/>
        <v/>
      </c>
      <c r="G1992" s="50"/>
      <c r="H1992" s="53">
        <f t="shared" si="180"/>
        <v>0</v>
      </c>
    </row>
    <row r="1993" spans="2:8" ht="12.75" hidden="1" customHeight="1">
      <c r="B1993" s="46" t="str">
        <f t="shared" si="181"/>
        <v/>
      </c>
      <c r="C1993" s="47" t="str">
        <f t="shared" si="182"/>
        <v/>
      </c>
      <c r="D1993" s="52" t="str">
        <f t="shared" si="183"/>
        <v/>
      </c>
      <c r="E1993" s="53" t="str">
        <f t="shared" si="184"/>
        <v/>
      </c>
      <c r="F1993" s="53" t="str">
        <f t="shared" si="185"/>
        <v/>
      </c>
      <c r="G1993" s="50"/>
      <c r="H1993" s="53">
        <f t="shared" si="180"/>
        <v>0</v>
      </c>
    </row>
    <row r="1994" spans="2:8" ht="12.75" hidden="1" customHeight="1">
      <c r="B1994" s="46" t="str">
        <f t="shared" si="181"/>
        <v/>
      </c>
      <c r="C1994" s="47" t="str">
        <f t="shared" si="182"/>
        <v/>
      </c>
      <c r="D1994" s="52" t="str">
        <f t="shared" si="183"/>
        <v/>
      </c>
      <c r="E1994" s="53" t="str">
        <f t="shared" si="184"/>
        <v/>
      </c>
      <c r="F1994" s="53" t="str">
        <f t="shared" si="185"/>
        <v/>
      </c>
      <c r="G1994" s="50"/>
      <c r="H1994" s="53">
        <f t="shared" si="180"/>
        <v>0</v>
      </c>
    </row>
    <row r="1995" spans="2:8" ht="12.75" hidden="1" customHeight="1">
      <c r="B1995" s="46" t="str">
        <f t="shared" si="181"/>
        <v/>
      </c>
      <c r="C1995" s="47" t="str">
        <f t="shared" si="182"/>
        <v/>
      </c>
      <c r="D1995" s="52" t="str">
        <f t="shared" si="183"/>
        <v/>
      </c>
      <c r="E1995" s="53" t="str">
        <f t="shared" si="184"/>
        <v/>
      </c>
      <c r="F1995" s="53" t="str">
        <f t="shared" si="185"/>
        <v/>
      </c>
      <c r="G1995" s="50"/>
      <c r="H1995" s="53">
        <f t="shared" si="180"/>
        <v>0</v>
      </c>
    </row>
    <row r="1996" spans="2:8" ht="12.75" hidden="1" customHeight="1">
      <c r="B1996" s="46" t="str">
        <f t="shared" si="181"/>
        <v/>
      </c>
      <c r="C1996" s="47" t="str">
        <f t="shared" si="182"/>
        <v/>
      </c>
      <c r="D1996" s="52" t="str">
        <f t="shared" si="183"/>
        <v/>
      </c>
      <c r="E1996" s="53" t="str">
        <f t="shared" si="184"/>
        <v/>
      </c>
      <c r="F1996" s="53" t="str">
        <f t="shared" si="185"/>
        <v/>
      </c>
      <c r="G1996" s="50"/>
      <c r="H1996" s="53">
        <f t="shared" si="180"/>
        <v>0</v>
      </c>
    </row>
    <row r="1997" spans="2:8" ht="12.75" hidden="1" customHeight="1">
      <c r="B1997" s="46" t="str">
        <f t="shared" si="181"/>
        <v/>
      </c>
      <c r="C1997" s="47" t="str">
        <f t="shared" si="182"/>
        <v/>
      </c>
      <c r="D1997" s="52" t="str">
        <f t="shared" si="183"/>
        <v/>
      </c>
      <c r="E1997" s="53" t="str">
        <f t="shared" si="184"/>
        <v/>
      </c>
      <c r="F1997" s="53" t="str">
        <f t="shared" si="185"/>
        <v/>
      </c>
      <c r="G1997" s="50"/>
      <c r="H1997" s="53">
        <f t="shared" si="180"/>
        <v>0</v>
      </c>
    </row>
    <row r="1998" spans="2:8" ht="12.75" hidden="1" customHeight="1">
      <c r="B1998" s="46" t="str">
        <f t="shared" si="181"/>
        <v/>
      </c>
      <c r="C1998" s="47" t="str">
        <f t="shared" si="182"/>
        <v/>
      </c>
      <c r="D1998" s="52" t="str">
        <f t="shared" si="183"/>
        <v/>
      </c>
      <c r="E1998" s="53" t="str">
        <f t="shared" si="184"/>
        <v/>
      </c>
      <c r="F1998" s="53" t="str">
        <f t="shared" si="185"/>
        <v/>
      </c>
      <c r="G1998" s="50"/>
      <c r="H1998" s="53">
        <f t="shared" si="180"/>
        <v>0</v>
      </c>
    </row>
    <row r="1999" spans="2:8" ht="12.75" hidden="1" customHeight="1">
      <c r="B1999" s="46" t="str">
        <f t="shared" si="181"/>
        <v/>
      </c>
      <c r="C1999" s="47" t="str">
        <f t="shared" si="182"/>
        <v/>
      </c>
      <c r="D1999" s="52" t="str">
        <f t="shared" si="183"/>
        <v/>
      </c>
      <c r="E1999" s="53" t="str">
        <f t="shared" si="184"/>
        <v/>
      </c>
      <c r="F1999" s="53" t="str">
        <f t="shared" si="185"/>
        <v/>
      </c>
      <c r="G1999" s="50"/>
      <c r="H1999" s="53">
        <f t="shared" si="180"/>
        <v>0</v>
      </c>
    </row>
    <row r="2000" spans="2:8" ht="12.75" hidden="1" customHeight="1">
      <c r="B2000" s="46" t="str">
        <f t="shared" si="181"/>
        <v/>
      </c>
      <c r="C2000" s="47" t="str">
        <f t="shared" si="182"/>
        <v/>
      </c>
      <c r="D2000" s="52" t="str">
        <f t="shared" si="183"/>
        <v/>
      </c>
      <c r="E2000" s="53" t="str">
        <f t="shared" si="184"/>
        <v/>
      </c>
      <c r="F2000" s="53" t="str">
        <f t="shared" si="185"/>
        <v/>
      </c>
      <c r="G2000" s="50"/>
      <c r="H2000" s="53">
        <f t="shared" si="180"/>
        <v>0</v>
      </c>
    </row>
    <row r="2001" spans="2:8" ht="12.75" hidden="1" customHeight="1">
      <c r="B2001" s="46" t="str">
        <f t="shared" si="181"/>
        <v/>
      </c>
      <c r="C2001" s="47" t="str">
        <f t="shared" si="182"/>
        <v/>
      </c>
      <c r="D2001" s="52" t="str">
        <f t="shared" si="183"/>
        <v/>
      </c>
      <c r="E2001" s="53" t="str">
        <f t="shared" si="184"/>
        <v/>
      </c>
      <c r="F2001" s="53" t="str">
        <f t="shared" si="185"/>
        <v/>
      </c>
      <c r="G2001" s="50"/>
      <c r="H2001" s="53">
        <f t="shared" si="180"/>
        <v>0</v>
      </c>
    </row>
    <row r="2002" spans="2:8" ht="12.75" hidden="1" customHeight="1">
      <c r="B2002" s="46" t="str">
        <f t="shared" si="181"/>
        <v/>
      </c>
      <c r="C2002" s="47" t="str">
        <f t="shared" si="182"/>
        <v/>
      </c>
      <c r="D2002" s="52" t="str">
        <f t="shared" si="183"/>
        <v/>
      </c>
      <c r="E2002" s="53" t="str">
        <f t="shared" si="184"/>
        <v/>
      </c>
      <c r="F2002" s="53" t="str">
        <f t="shared" si="185"/>
        <v/>
      </c>
      <c r="G2002" s="50"/>
      <c r="H2002" s="53">
        <f t="shared" si="180"/>
        <v>0</v>
      </c>
    </row>
    <row r="2003" spans="2:8" ht="12.75" hidden="1" customHeight="1">
      <c r="B2003" s="46" t="str">
        <f t="shared" si="181"/>
        <v/>
      </c>
      <c r="C2003" s="47" t="str">
        <f t="shared" si="182"/>
        <v/>
      </c>
      <c r="D2003" s="52" t="str">
        <f t="shared" si="183"/>
        <v/>
      </c>
      <c r="E2003" s="53" t="str">
        <f t="shared" si="184"/>
        <v/>
      </c>
      <c r="F2003" s="53" t="str">
        <f t="shared" si="185"/>
        <v/>
      </c>
      <c r="G2003" s="50"/>
      <c r="H2003" s="53">
        <f t="shared" si="180"/>
        <v>0</v>
      </c>
    </row>
    <row r="2004" spans="2:8" ht="12.75" hidden="1" customHeight="1">
      <c r="B2004" s="46" t="str">
        <f t="shared" si="181"/>
        <v/>
      </c>
      <c r="C2004" s="47" t="str">
        <f t="shared" si="182"/>
        <v/>
      </c>
      <c r="D2004" s="52" t="str">
        <f t="shared" si="183"/>
        <v/>
      </c>
      <c r="E2004" s="53" t="str">
        <f t="shared" si="184"/>
        <v/>
      </c>
      <c r="F2004" s="53" t="str">
        <f t="shared" si="185"/>
        <v/>
      </c>
      <c r="G2004" s="50"/>
      <c r="H2004" s="53">
        <f t="shared" si="180"/>
        <v>0</v>
      </c>
    </row>
    <row r="2005" spans="2:8" ht="12.75" hidden="1" customHeight="1">
      <c r="B2005" s="46" t="str">
        <f t="shared" si="181"/>
        <v/>
      </c>
      <c r="C2005" s="47" t="str">
        <f t="shared" si="182"/>
        <v/>
      </c>
      <c r="D2005" s="52" t="str">
        <f t="shared" si="183"/>
        <v/>
      </c>
      <c r="E2005" s="53" t="str">
        <f t="shared" si="184"/>
        <v/>
      </c>
      <c r="F2005" s="53" t="str">
        <f t="shared" si="185"/>
        <v/>
      </c>
      <c r="G2005" s="50"/>
      <c r="H2005" s="53">
        <f t="shared" si="180"/>
        <v>0</v>
      </c>
    </row>
    <row r="2006" spans="2:8" ht="12.75" hidden="1" customHeight="1">
      <c r="B2006" s="46" t="str">
        <f t="shared" si="181"/>
        <v/>
      </c>
      <c r="C2006" s="47" t="str">
        <f t="shared" si="182"/>
        <v/>
      </c>
      <c r="D2006" s="52" t="str">
        <f t="shared" si="183"/>
        <v/>
      </c>
      <c r="E2006" s="53" t="str">
        <f t="shared" si="184"/>
        <v/>
      </c>
      <c r="F2006" s="53" t="str">
        <f t="shared" si="185"/>
        <v/>
      </c>
      <c r="G2006" s="50"/>
      <c r="H2006" s="53">
        <f t="shared" si="180"/>
        <v>0</v>
      </c>
    </row>
    <row r="2007" spans="2:8" ht="12.75" hidden="1" customHeight="1">
      <c r="B2007" s="46" t="str">
        <f t="shared" si="181"/>
        <v/>
      </c>
      <c r="C2007" s="47" t="str">
        <f t="shared" si="182"/>
        <v/>
      </c>
      <c r="D2007" s="52" t="str">
        <f t="shared" si="183"/>
        <v/>
      </c>
      <c r="E2007" s="53" t="str">
        <f t="shared" si="184"/>
        <v/>
      </c>
      <c r="F2007" s="53" t="str">
        <f t="shared" si="185"/>
        <v/>
      </c>
      <c r="G2007" s="50"/>
      <c r="H2007" s="53">
        <f t="shared" si="180"/>
        <v>0</v>
      </c>
    </row>
    <row r="2008" spans="2:8" ht="12.75" hidden="1" customHeight="1">
      <c r="B2008" s="46" t="str">
        <f t="shared" si="181"/>
        <v/>
      </c>
      <c r="C2008" s="47" t="str">
        <f t="shared" si="182"/>
        <v/>
      </c>
      <c r="D2008" s="52" t="str">
        <f t="shared" si="183"/>
        <v/>
      </c>
      <c r="E2008" s="53" t="str">
        <f t="shared" si="184"/>
        <v/>
      </c>
      <c r="F2008" s="53" t="str">
        <f t="shared" si="185"/>
        <v/>
      </c>
      <c r="G2008" s="50"/>
      <c r="H2008" s="53">
        <f t="shared" si="180"/>
        <v>0</v>
      </c>
    </row>
    <row r="2009" spans="2:8" ht="12.75" hidden="1" customHeight="1">
      <c r="B2009" s="46" t="str">
        <f t="shared" si="181"/>
        <v/>
      </c>
      <c r="C2009" s="47" t="str">
        <f t="shared" si="182"/>
        <v/>
      </c>
      <c r="D2009" s="52" t="str">
        <f t="shared" si="183"/>
        <v/>
      </c>
      <c r="E2009" s="53" t="str">
        <f t="shared" si="184"/>
        <v/>
      </c>
      <c r="F2009" s="53" t="str">
        <f t="shared" si="185"/>
        <v/>
      </c>
      <c r="G2009" s="50"/>
      <c r="H2009" s="53">
        <f t="shared" ref="H2009:H2072" si="186">IF(B2009="",0,ROUND(H2008-E2009-G2009,2))</f>
        <v>0</v>
      </c>
    </row>
    <row r="2010" spans="2:8" ht="12.75" hidden="1" customHeight="1">
      <c r="B2010" s="46" t="str">
        <f t="shared" ref="B2010:B2073" si="187">IF(B2009&lt;$D$16,IF(H2009&gt;0,B2009+1,""),"")</f>
        <v/>
      </c>
      <c r="C2010" s="47" t="str">
        <f t="shared" ref="C2010:C2073" si="188">IF(B2010="","",IF(B2010&lt;=$D$16,IF(payments_per_year=26,DATE(YEAR(start_date),MONTH(start_date),DAY(start_date)+14*B2010),IF(payments_per_year=52,DATE(YEAR(start_date),MONTH(start_date),DAY(start_date)+7*B2010),DATE(YEAR(start_date),MONTH(start_date)+B2010*12/$D$11,DAY(start_date)))),""))</f>
        <v/>
      </c>
      <c r="D2010" s="52" t="str">
        <f t="shared" ref="D2010:D2073" si="189">IF(C2010="","",IF($D$15+F2010&gt;H2009,ROUND(H2009+F2010,2),$D$15))</f>
        <v/>
      </c>
      <c r="E2010" s="53" t="str">
        <f t="shared" ref="E2010:E2073" si="190">IF(C2010="","",D2010-F2010)</f>
        <v/>
      </c>
      <c r="F2010" s="53" t="str">
        <f t="shared" ref="F2010:F2073" si="191">IF(C2010="","",ROUND(H2009*$D$9/payments_per_year,2))</f>
        <v/>
      </c>
      <c r="G2010" s="50"/>
      <c r="H2010" s="53">
        <f t="shared" si="186"/>
        <v>0</v>
      </c>
    </row>
    <row r="2011" spans="2:8" ht="12.75" hidden="1" customHeight="1">
      <c r="B2011" s="46" t="str">
        <f t="shared" si="187"/>
        <v/>
      </c>
      <c r="C2011" s="47" t="str">
        <f t="shared" si="188"/>
        <v/>
      </c>
      <c r="D2011" s="52" t="str">
        <f t="shared" si="189"/>
        <v/>
      </c>
      <c r="E2011" s="53" t="str">
        <f t="shared" si="190"/>
        <v/>
      </c>
      <c r="F2011" s="53" t="str">
        <f t="shared" si="191"/>
        <v/>
      </c>
      <c r="G2011" s="50"/>
      <c r="H2011" s="53">
        <f t="shared" si="186"/>
        <v>0</v>
      </c>
    </row>
    <row r="2012" spans="2:8" ht="12.75" hidden="1" customHeight="1">
      <c r="B2012" s="46" t="str">
        <f t="shared" si="187"/>
        <v/>
      </c>
      <c r="C2012" s="47" t="str">
        <f t="shared" si="188"/>
        <v/>
      </c>
      <c r="D2012" s="52" t="str">
        <f t="shared" si="189"/>
        <v/>
      </c>
      <c r="E2012" s="53" t="str">
        <f t="shared" si="190"/>
        <v/>
      </c>
      <c r="F2012" s="53" t="str">
        <f t="shared" si="191"/>
        <v/>
      </c>
      <c r="G2012" s="50"/>
      <c r="H2012" s="53">
        <f t="shared" si="186"/>
        <v>0</v>
      </c>
    </row>
    <row r="2013" spans="2:8" ht="12.75" hidden="1" customHeight="1">
      <c r="B2013" s="46" t="str">
        <f t="shared" si="187"/>
        <v/>
      </c>
      <c r="C2013" s="47" t="str">
        <f t="shared" si="188"/>
        <v/>
      </c>
      <c r="D2013" s="52" t="str">
        <f t="shared" si="189"/>
        <v/>
      </c>
      <c r="E2013" s="53" t="str">
        <f t="shared" si="190"/>
        <v/>
      </c>
      <c r="F2013" s="53" t="str">
        <f t="shared" si="191"/>
        <v/>
      </c>
      <c r="G2013" s="50"/>
      <c r="H2013" s="53">
        <f t="shared" si="186"/>
        <v>0</v>
      </c>
    </row>
    <row r="2014" spans="2:8" ht="12.75" hidden="1" customHeight="1">
      <c r="B2014" s="46" t="str">
        <f t="shared" si="187"/>
        <v/>
      </c>
      <c r="C2014" s="47" t="str">
        <f t="shared" si="188"/>
        <v/>
      </c>
      <c r="D2014" s="52" t="str">
        <f t="shared" si="189"/>
        <v/>
      </c>
      <c r="E2014" s="53" t="str">
        <f t="shared" si="190"/>
        <v/>
      </c>
      <c r="F2014" s="53" t="str">
        <f t="shared" si="191"/>
        <v/>
      </c>
      <c r="G2014" s="50"/>
      <c r="H2014" s="53">
        <f t="shared" si="186"/>
        <v>0</v>
      </c>
    </row>
    <row r="2015" spans="2:8" ht="12.75" hidden="1" customHeight="1">
      <c r="B2015" s="46" t="str">
        <f t="shared" si="187"/>
        <v/>
      </c>
      <c r="C2015" s="47" t="str">
        <f t="shared" si="188"/>
        <v/>
      </c>
      <c r="D2015" s="52" t="str">
        <f t="shared" si="189"/>
        <v/>
      </c>
      <c r="E2015" s="53" t="str">
        <f t="shared" si="190"/>
        <v/>
      </c>
      <c r="F2015" s="53" t="str">
        <f t="shared" si="191"/>
        <v/>
      </c>
      <c r="G2015" s="50"/>
      <c r="H2015" s="53">
        <f t="shared" si="186"/>
        <v>0</v>
      </c>
    </row>
    <row r="2016" spans="2:8" ht="12.75" hidden="1" customHeight="1">
      <c r="B2016" s="46" t="str">
        <f t="shared" si="187"/>
        <v/>
      </c>
      <c r="C2016" s="47" t="str">
        <f t="shared" si="188"/>
        <v/>
      </c>
      <c r="D2016" s="52" t="str">
        <f t="shared" si="189"/>
        <v/>
      </c>
      <c r="E2016" s="53" t="str">
        <f t="shared" si="190"/>
        <v/>
      </c>
      <c r="F2016" s="53" t="str">
        <f t="shared" si="191"/>
        <v/>
      </c>
      <c r="G2016" s="50"/>
      <c r="H2016" s="53">
        <f t="shared" si="186"/>
        <v>0</v>
      </c>
    </row>
    <row r="2017" spans="2:8" ht="12.75" hidden="1" customHeight="1">
      <c r="B2017" s="46" t="str">
        <f t="shared" si="187"/>
        <v/>
      </c>
      <c r="C2017" s="47" t="str">
        <f t="shared" si="188"/>
        <v/>
      </c>
      <c r="D2017" s="52" t="str">
        <f t="shared" si="189"/>
        <v/>
      </c>
      <c r="E2017" s="53" t="str">
        <f t="shared" si="190"/>
        <v/>
      </c>
      <c r="F2017" s="53" t="str">
        <f t="shared" si="191"/>
        <v/>
      </c>
      <c r="G2017" s="50"/>
      <c r="H2017" s="53">
        <f t="shared" si="186"/>
        <v>0</v>
      </c>
    </row>
    <row r="2018" spans="2:8" ht="12.75" hidden="1" customHeight="1">
      <c r="B2018" s="46" t="str">
        <f t="shared" si="187"/>
        <v/>
      </c>
      <c r="C2018" s="47" t="str">
        <f t="shared" si="188"/>
        <v/>
      </c>
      <c r="D2018" s="52" t="str">
        <f t="shared" si="189"/>
        <v/>
      </c>
      <c r="E2018" s="53" t="str">
        <f t="shared" si="190"/>
        <v/>
      </c>
      <c r="F2018" s="53" t="str">
        <f t="shared" si="191"/>
        <v/>
      </c>
      <c r="G2018" s="50"/>
      <c r="H2018" s="53">
        <f t="shared" si="186"/>
        <v>0</v>
      </c>
    </row>
    <row r="2019" spans="2:8" ht="12.75" hidden="1" customHeight="1">
      <c r="B2019" s="46" t="str">
        <f t="shared" si="187"/>
        <v/>
      </c>
      <c r="C2019" s="47" t="str">
        <f t="shared" si="188"/>
        <v/>
      </c>
      <c r="D2019" s="52" t="str">
        <f t="shared" si="189"/>
        <v/>
      </c>
      <c r="E2019" s="53" t="str">
        <f t="shared" si="190"/>
        <v/>
      </c>
      <c r="F2019" s="53" t="str">
        <f t="shared" si="191"/>
        <v/>
      </c>
      <c r="G2019" s="50"/>
      <c r="H2019" s="53">
        <f t="shared" si="186"/>
        <v>0</v>
      </c>
    </row>
    <row r="2020" spans="2:8" ht="12.75" hidden="1" customHeight="1">
      <c r="B2020" s="46" t="str">
        <f t="shared" si="187"/>
        <v/>
      </c>
      <c r="C2020" s="47" t="str">
        <f t="shared" si="188"/>
        <v/>
      </c>
      <c r="D2020" s="52" t="str">
        <f t="shared" si="189"/>
        <v/>
      </c>
      <c r="E2020" s="53" t="str">
        <f t="shared" si="190"/>
        <v/>
      </c>
      <c r="F2020" s="53" t="str">
        <f t="shared" si="191"/>
        <v/>
      </c>
      <c r="G2020" s="50"/>
      <c r="H2020" s="53">
        <f t="shared" si="186"/>
        <v>0</v>
      </c>
    </row>
    <row r="2021" spans="2:8" ht="12.75" hidden="1" customHeight="1">
      <c r="B2021" s="46" t="str">
        <f t="shared" si="187"/>
        <v/>
      </c>
      <c r="C2021" s="47" t="str">
        <f t="shared" si="188"/>
        <v/>
      </c>
      <c r="D2021" s="52" t="str">
        <f t="shared" si="189"/>
        <v/>
      </c>
      <c r="E2021" s="53" t="str">
        <f t="shared" si="190"/>
        <v/>
      </c>
      <c r="F2021" s="53" t="str">
        <f t="shared" si="191"/>
        <v/>
      </c>
      <c r="G2021" s="50"/>
      <c r="H2021" s="53">
        <f t="shared" si="186"/>
        <v>0</v>
      </c>
    </row>
    <row r="2022" spans="2:8" ht="12.75" hidden="1" customHeight="1">
      <c r="B2022" s="46" t="str">
        <f t="shared" si="187"/>
        <v/>
      </c>
      <c r="C2022" s="47" t="str">
        <f t="shared" si="188"/>
        <v/>
      </c>
      <c r="D2022" s="52" t="str">
        <f t="shared" si="189"/>
        <v/>
      </c>
      <c r="E2022" s="53" t="str">
        <f t="shared" si="190"/>
        <v/>
      </c>
      <c r="F2022" s="53" t="str">
        <f t="shared" si="191"/>
        <v/>
      </c>
      <c r="G2022" s="50"/>
      <c r="H2022" s="53">
        <f t="shared" si="186"/>
        <v>0</v>
      </c>
    </row>
    <row r="2023" spans="2:8" ht="12.75" hidden="1" customHeight="1">
      <c r="B2023" s="46" t="str">
        <f t="shared" si="187"/>
        <v/>
      </c>
      <c r="C2023" s="47" t="str">
        <f t="shared" si="188"/>
        <v/>
      </c>
      <c r="D2023" s="52" t="str">
        <f t="shared" si="189"/>
        <v/>
      </c>
      <c r="E2023" s="53" t="str">
        <f t="shared" si="190"/>
        <v/>
      </c>
      <c r="F2023" s="53" t="str">
        <f t="shared" si="191"/>
        <v/>
      </c>
      <c r="G2023" s="50"/>
      <c r="H2023" s="53">
        <f t="shared" si="186"/>
        <v>0</v>
      </c>
    </row>
    <row r="2024" spans="2:8" ht="12.75" hidden="1" customHeight="1">
      <c r="B2024" s="46" t="str">
        <f t="shared" si="187"/>
        <v/>
      </c>
      <c r="C2024" s="47" t="str">
        <f t="shared" si="188"/>
        <v/>
      </c>
      <c r="D2024" s="52" t="str">
        <f t="shared" si="189"/>
        <v/>
      </c>
      <c r="E2024" s="53" t="str">
        <f t="shared" si="190"/>
        <v/>
      </c>
      <c r="F2024" s="53" t="str">
        <f t="shared" si="191"/>
        <v/>
      </c>
      <c r="G2024" s="50"/>
      <c r="H2024" s="53">
        <f t="shared" si="186"/>
        <v>0</v>
      </c>
    </row>
    <row r="2025" spans="2:8" ht="12.75" hidden="1" customHeight="1">
      <c r="B2025" s="46" t="str">
        <f t="shared" si="187"/>
        <v/>
      </c>
      <c r="C2025" s="47" t="str">
        <f t="shared" si="188"/>
        <v/>
      </c>
      <c r="D2025" s="52" t="str">
        <f t="shared" si="189"/>
        <v/>
      </c>
      <c r="E2025" s="53" t="str">
        <f t="shared" si="190"/>
        <v/>
      </c>
      <c r="F2025" s="53" t="str">
        <f t="shared" si="191"/>
        <v/>
      </c>
      <c r="G2025" s="50"/>
      <c r="H2025" s="53">
        <f t="shared" si="186"/>
        <v>0</v>
      </c>
    </row>
    <row r="2026" spans="2:8" ht="12.75" hidden="1" customHeight="1">
      <c r="B2026" s="46" t="str">
        <f t="shared" si="187"/>
        <v/>
      </c>
      <c r="C2026" s="47" t="str">
        <f t="shared" si="188"/>
        <v/>
      </c>
      <c r="D2026" s="52" t="str">
        <f t="shared" si="189"/>
        <v/>
      </c>
      <c r="E2026" s="53" t="str">
        <f t="shared" si="190"/>
        <v/>
      </c>
      <c r="F2026" s="53" t="str">
        <f t="shared" si="191"/>
        <v/>
      </c>
      <c r="G2026" s="50"/>
      <c r="H2026" s="53">
        <f t="shared" si="186"/>
        <v>0</v>
      </c>
    </row>
    <row r="2027" spans="2:8" ht="12.75" hidden="1" customHeight="1">
      <c r="B2027" s="46" t="str">
        <f t="shared" si="187"/>
        <v/>
      </c>
      <c r="C2027" s="47" t="str">
        <f t="shared" si="188"/>
        <v/>
      </c>
      <c r="D2027" s="52" t="str">
        <f t="shared" si="189"/>
        <v/>
      </c>
      <c r="E2027" s="53" t="str">
        <f t="shared" si="190"/>
        <v/>
      </c>
      <c r="F2027" s="53" t="str">
        <f t="shared" si="191"/>
        <v/>
      </c>
      <c r="G2027" s="50"/>
      <c r="H2027" s="53">
        <f t="shared" si="186"/>
        <v>0</v>
      </c>
    </row>
    <row r="2028" spans="2:8" ht="12.75" hidden="1" customHeight="1">
      <c r="B2028" s="46" t="str">
        <f t="shared" si="187"/>
        <v/>
      </c>
      <c r="C2028" s="47" t="str">
        <f t="shared" si="188"/>
        <v/>
      </c>
      <c r="D2028" s="52" t="str">
        <f t="shared" si="189"/>
        <v/>
      </c>
      <c r="E2028" s="53" t="str">
        <f t="shared" si="190"/>
        <v/>
      </c>
      <c r="F2028" s="53" t="str">
        <f t="shared" si="191"/>
        <v/>
      </c>
      <c r="G2028" s="50"/>
      <c r="H2028" s="53">
        <f t="shared" si="186"/>
        <v>0</v>
      </c>
    </row>
    <row r="2029" spans="2:8" ht="12.75" hidden="1" customHeight="1">
      <c r="B2029" s="46" t="str">
        <f t="shared" si="187"/>
        <v/>
      </c>
      <c r="C2029" s="47" t="str">
        <f t="shared" si="188"/>
        <v/>
      </c>
      <c r="D2029" s="52" t="str">
        <f t="shared" si="189"/>
        <v/>
      </c>
      <c r="E2029" s="53" t="str">
        <f t="shared" si="190"/>
        <v/>
      </c>
      <c r="F2029" s="53" t="str">
        <f t="shared" si="191"/>
        <v/>
      </c>
      <c r="G2029" s="50"/>
      <c r="H2029" s="53">
        <f t="shared" si="186"/>
        <v>0</v>
      </c>
    </row>
    <row r="2030" spans="2:8" ht="12.75" hidden="1" customHeight="1">
      <c r="B2030" s="46" t="str">
        <f t="shared" si="187"/>
        <v/>
      </c>
      <c r="C2030" s="47" t="str">
        <f t="shared" si="188"/>
        <v/>
      </c>
      <c r="D2030" s="52" t="str">
        <f t="shared" si="189"/>
        <v/>
      </c>
      <c r="E2030" s="53" t="str">
        <f t="shared" si="190"/>
        <v/>
      </c>
      <c r="F2030" s="53" t="str">
        <f t="shared" si="191"/>
        <v/>
      </c>
      <c r="G2030" s="50"/>
      <c r="H2030" s="53">
        <f t="shared" si="186"/>
        <v>0</v>
      </c>
    </row>
    <row r="2031" spans="2:8" ht="12.75" hidden="1" customHeight="1">
      <c r="B2031" s="46" t="str">
        <f t="shared" si="187"/>
        <v/>
      </c>
      <c r="C2031" s="47" t="str">
        <f t="shared" si="188"/>
        <v/>
      </c>
      <c r="D2031" s="52" t="str">
        <f t="shared" si="189"/>
        <v/>
      </c>
      <c r="E2031" s="53" t="str">
        <f t="shared" si="190"/>
        <v/>
      </c>
      <c r="F2031" s="53" t="str">
        <f t="shared" si="191"/>
        <v/>
      </c>
      <c r="G2031" s="50"/>
      <c r="H2031" s="53">
        <f t="shared" si="186"/>
        <v>0</v>
      </c>
    </row>
    <row r="2032" spans="2:8" ht="12.75" hidden="1" customHeight="1">
      <c r="B2032" s="46" t="str">
        <f t="shared" si="187"/>
        <v/>
      </c>
      <c r="C2032" s="47" t="str">
        <f t="shared" si="188"/>
        <v/>
      </c>
      <c r="D2032" s="52" t="str">
        <f t="shared" si="189"/>
        <v/>
      </c>
      <c r="E2032" s="53" t="str">
        <f t="shared" si="190"/>
        <v/>
      </c>
      <c r="F2032" s="53" t="str">
        <f t="shared" si="191"/>
        <v/>
      </c>
      <c r="G2032" s="50"/>
      <c r="H2032" s="53">
        <f t="shared" si="186"/>
        <v>0</v>
      </c>
    </row>
    <row r="2033" spans="2:8" ht="12.75" hidden="1" customHeight="1">
      <c r="B2033" s="46" t="str">
        <f t="shared" si="187"/>
        <v/>
      </c>
      <c r="C2033" s="47" t="str">
        <f t="shared" si="188"/>
        <v/>
      </c>
      <c r="D2033" s="52" t="str">
        <f t="shared" si="189"/>
        <v/>
      </c>
      <c r="E2033" s="53" t="str">
        <f t="shared" si="190"/>
        <v/>
      </c>
      <c r="F2033" s="53" t="str">
        <f t="shared" si="191"/>
        <v/>
      </c>
      <c r="G2033" s="50"/>
      <c r="H2033" s="53">
        <f t="shared" si="186"/>
        <v>0</v>
      </c>
    </row>
    <row r="2034" spans="2:8" ht="12.75" hidden="1" customHeight="1">
      <c r="B2034" s="46" t="str">
        <f t="shared" si="187"/>
        <v/>
      </c>
      <c r="C2034" s="47" t="str">
        <f t="shared" si="188"/>
        <v/>
      </c>
      <c r="D2034" s="52" t="str">
        <f t="shared" si="189"/>
        <v/>
      </c>
      <c r="E2034" s="53" t="str">
        <f t="shared" si="190"/>
        <v/>
      </c>
      <c r="F2034" s="53" t="str">
        <f t="shared" si="191"/>
        <v/>
      </c>
      <c r="G2034" s="50"/>
      <c r="H2034" s="53">
        <f t="shared" si="186"/>
        <v>0</v>
      </c>
    </row>
    <row r="2035" spans="2:8" ht="12.75" hidden="1" customHeight="1">
      <c r="B2035" s="46" t="str">
        <f t="shared" si="187"/>
        <v/>
      </c>
      <c r="C2035" s="47" t="str">
        <f t="shared" si="188"/>
        <v/>
      </c>
      <c r="D2035" s="52" t="str">
        <f t="shared" si="189"/>
        <v/>
      </c>
      <c r="E2035" s="53" t="str">
        <f t="shared" si="190"/>
        <v/>
      </c>
      <c r="F2035" s="53" t="str">
        <f t="shared" si="191"/>
        <v/>
      </c>
      <c r="G2035" s="50"/>
      <c r="H2035" s="53">
        <f t="shared" si="186"/>
        <v>0</v>
      </c>
    </row>
    <row r="2036" spans="2:8" ht="12.75" hidden="1" customHeight="1">
      <c r="B2036" s="46" t="str">
        <f t="shared" si="187"/>
        <v/>
      </c>
      <c r="C2036" s="47" t="str">
        <f t="shared" si="188"/>
        <v/>
      </c>
      <c r="D2036" s="52" t="str">
        <f t="shared" si="189"/>
        <v/>
      </c>
      <c r="E2036" s="53" t="str">
        <f t="shared" si="190"/>
        <v/>
      </c>
      <c r="F2036" s="53" t="str">
        <f t="shared" si="191"/>
        <v/>
      </c>
      <c r="G2036" s="50"/>
      <c r="H2036" s="53">
        <f t="shared" si="186"/>
        <v>0</v>
      </c>
    </row>
    <row r="2037" spans="2:8" ht="12.75" hidden="1" customHeight="1">
      <c r="B2037" s="46" t="str">
        <f t="shared" si="187"/>
        <v/>
      </c>
      <c r="C2037" s="47" t="str">
        <f t="shared" si="188"/>
        <v/>
      </c>
      <c r="D2037" s="52" t="str">
        <f t="shared" si="189"/>
        <v/>
      </c>
      <c r="E2037" s="53" t="str">
        <f t="shared" si="190"/>
        <v/>
      </c>
      <c r="F2037" s="53" t="str">
        <f t="shared" si="191"/>
        <v/>
      </c>
      <c r="G2037" s="50"/>
      <c r="H2037" s="53">
        <f t="shared" si="186"/>
        <v>0</v>
      </c>
    </row>
    <row r="2038" spans="2:8" ht="12.75" hidden="1" customHeight="1">
      <c r="B2038" s="46" t="str">
        <f t="shared" si="187"/>
        <v/>
      </c>
      <c r="C2038" s="47" t="str">
        <f t="shared" si="188"/>
        <v/>
      </c>
      <c r="D2038" s="52" t="str">
        <f t="shared" si="189"/>
        <v/>
      </c>
      <c r="E2038" s="53" t="str">
        <f t="shared" si="190"/>
        <v/>
      </c>
      <c r="F2038" s="53" t="str">
        <f t="shared" si="191"/>
        <v/>
      </c>
      <c r="G2038" s="50"/>
      <c r="H2038" s="53">
        <f t="shared" si="186"/>
        <v>0</v>
      </c>
    </row>
    <row r="2039" spans="2:8" ht="12.75" hidden="1" customHeight="1">
      <c r="B2039" s="46" t="str">
        <f t="shared" si="187"/>
        <v/>
      </c>
      <c r="C2039" s="47" t="str">
        <f t="shared" si="188"/>
        <v/>
      </c>
      <c r="D2039" s="52" t="str">
        <f t="shared" si="189"/>
        <v/>
      </c>
      <c r="E2039" s="53" t="str">
        <f t="shared" si="190"/>
        <v/>
      </c>
      <c r="F2039" s="53" t="str">
        <f t="shared" si="191"/>
        <v/>
      </c>
      <c r="G2039" s="50"/>
      <c r="H2039" s="53">
        <f t="shared" si="186"/>
        <v>0</v>
      </c>
    </row>
    <row r="2040" spans="2:8" ht="12.75" hidden="1" customHeight="1">
      <c r="B2040" s="46" t="str">
        <f t="shared" si="187"/>
        <v/>
      </c>
      <c r="C2040" s="47" t="str">
        <f t="shared" si="188"/>
        <v/>
      </c>
      <c r="D2040" s="52" t="str">
        <f t="shared" si="189"/>
        <v/>
      </c>
      <c r="E2040" s="53" t="str">
        <f t="shared" si="190"/>
        <v/>
      </c>
      <c r="F2040" s="53" t="str">
        <f t="shared" si="191"/>
        <v/>
      </c>
      <c r="G2040" s="50"/>
      <c r="H2040" s="53">
        <f t="shared" si="186"/>
        <v>0</v>
      </c>
    </row>
    <row r="2041" spans="2:8" ht="12.75" hidden="1" customHeight="1">
      <c r="B2041" s="46" t="str">
        <f t="shared" si="187"/>
        <v/>
      </c>
      <c r="C2041" s="47" t="str">
        <f t="shared" si="188"/>
        <v/>
      </c>
      <c r="D2041" s="52" t="str">
        <f t="shared" si="189"/>
        <v/>
      </c>
      <c r="E2041" s="53" t="str">
        <f t="shared" si="190"/>
        <v/>
      </c>
      <c r="F2041" s="53" t="str">
        <f t="shared" si="191"/>
        <v/>
      </c>
      <c r="G2041" s="50"/>
      <c r="H2041" s="53">
        <f t="shared" si="186"/>
        <v>0</v>
      </c>
    </row>
    <row r="2042" spans="2:8" ht="12.75" hidden="1" customHeight="1">
      <c r="B2042" s="46" t="str">
        <f t="shared" si="187"/>
        <v/>
      </c>
      <c r="C2042" s="47" t="str">
        <f t="shared" si="188"/>
        <v/>
      </c>
      <c r="D2042" s="52" t="str">
        <f t="shared" si="189"/>
        <v/>
      </c>
      <c r="E2042" s="53" t="str">
        <f t="shared" si="190"/>
        <v/>
      </c>
      <c r="F2042" s="53" t="str">
        <f t="shared" si="191"/>
        <v/>
      </c>
      <c r="G2042" s="50"/>
      <c r="H2042" s="53">
        <f t="shared" si="186"/>
        <v>0</v>
      </c>
    </row>
    <row r="2043" spans="2:8" ht="12.75" hidden="1" customHeight="1">
      <c r="B2043" s="46" t="str">
        <f t="shared" si="187"/>
        <v/>
      </c>
      <c r="C2043" s="47" t="str">
        <f t="shared" si="188"/>
        <v/>
      </c>
      <c r="D2043" s="52" t="str">
        <f t="shared" si="189"/>
        <v/>
      </c>
      <c r="E2043" s="53" t="str">
        <f t="shared" si="190"/>
        <v/>
      </c>
      <c r="F2043" s="53" t="str">
        <f t="shared" si="191"/>
        <v/>
      </c>
      <c r="G2043" s="50"/>
      <c r="H2043" s="53">
        <f t="shared" si="186"/>
        <v>0</v>
      </c>
    </row>
    <row r="2044" spans="2:8" ht="12.75" hidden="1" customHeight="1">
      <c r="B2044" s="46" t="str">
        <f t="shared" si="187"/>
        <v/>
      </c>
      <c r="C2044" s="47" t="str">
        <f t="shared" si="188"/>
        <v/>
      </c>
      <c r="D2044" s="52" t="str">
        <f t="shared" si="189"/>
        <v/>
      </c>
      <c r="E2044" s="53" t="str">
        <f t="shared" si="190"/>
        <v/>
      </c>
      <c r="F2044" s="53" t="str">
        <f t="shared" si="191"/>
        <v/>
      </c>
      <c r="G2044" s="50"/>
      <c r="H2044" s="53">
        <f t="shared" si="186"/>
        <v>0</v>
      </c>
    </row>
    <row r="2045" spans="2:8" ht="12.75" hidden="1" customHeight="1">
      <c r="B2045" s="46" t="str">
        <f t="shared" si="187"/>
        <v/>
      </c>
      <c r="C2045" s="47" t="str">
        <f t="shared" si="188"/>
        <v/>
      </c>
      <c r="D2045" s="52" t="str">
        <f t="shared" si="189"/>
        <v/>
      </c>
      <c r="E2045" s="53" t="str">
        <f t="shared" si="190"/>
        <v/>
      </c>
      <c r="F2045" s="53" t="str">
        <f t="shared" si="191"/>
        <v/>
      </c>
      <c r="G2045" s="50"/>
      <c r="H2045" s="53">
        <f t="shared" si="186"/>
        <v>0</v>
      </c>
    </row>
    <row r="2046" spans="2:8" ht="12.75" hidden="1" customHeight="1">
      <c r="B2046" s="46" t="str">
        <f t="shared" si="187"/>
        <v/>
      </c>
      <c r="C2046" s="47" t="str">
        <f t="shared" si="188"/>
        <v/>
      </c>
      <c r="D2046" s="52" t="str">
        <f t="shared" si="189"/>
        <v/>
      </c>
      <c r="E2046" s="53" t="str">
        <f t="shared" si="190"/>
        <v/>
      </c>
      <c r="F2046" s="53" t="str">
        <f t="shared" si="191"/>
        <v/>
      </c>
      <c r="G2046" s="50"/>
      <c r="H2046" s="53">
        <f t="shared" si="186"/>
        <v>0</v>
      </c>
    </row>
    <row r="2047" spans="2:8" ht="12.75" hidden="1" customHeight="1">
      <c r="B2047" s="46" t="str">
        <f t="shared" si="187"/>
        <v/>
      </c>
      <c r="C2047" s="47" t="str">
        <f t="shared" si="188"/>
        <v/>
      </c>
      <c r="D2047" s="52" t="str">
        <f t="shared" si="189"/>
        <v/>
      </c>
      <c r="E2047" s="53" t="str">
        <f t="shared" si="190"/>
        <v/>
      </c>
      <c r="F2047" s="53" t="str">
        <f t="shared" si="191"/>
        <v/>
      </c>
      <c r="G2047" s="50"/>
      <c r="H2047" s="53">
        <f t="shared" si="186"/>
        <v>0</v>
      </c>
    </row>
    <row r="2048" spans="2:8" ht="12.75" hidden="1" customHeight="1">
      <c r="B2048" s="46" t="str">
        <f t="shared" si="187"/>
        <v/>
      </c>
      <c r="C2048" s="47" t="str">
        <f t="shared" si="188"/>
        <v/>
      </c>
      <c r="D2048" s="52" t="str">
        <f t="shared" si="189"/>
        <v/>
      </c>
      <c r="E2048" s="53" t="str">
        <f t="shared" si="190"/>
        <v/>
      </c>
      <c r="F2048" s="53" t="str">
        <f t="shared" si="191"/>
        <v/>
      </c>
      <c r="G2048" s="50"/>
      <c r="H2048" s="53">
        <f t="shared" si="186"/>
        <v>0</v>
      </c>
    </row>
    <row r="2049" spans="2:8" ht="12.75" hidden="1" customHeight="1">
      <c r="B2049" s="46" t="str">
        <f t="shared" si="187"/>
        <v/>
      </c>
      <c r="C2049" s="47" t="str">
        <f t="shared" si="188"/>
        <v/>
      </c>
      <c r="D2049" s="52" t="str">
        <f t="shared" si="189"/>
        <v/>
      </c>
      <c r="E2049" s="53" t="str">
        <f t="shared" si="190"/>
        <v/>
      </c>
      <c r="F2049" s="53" t="str">
        <f t="shared" si="191"/>
        <v/>
      </c>
      <c r="G2049" s="50"/>
      <c r="H2049" s="53">
        <f t="shared" si="186"/>
        <v>0</v>
      </c>
    </row>
    <row r="2050" spans="2:8" ht="12.75" hidden="1" customHeight="1">
      <c r="B2050" s="46" t="str">
        <f t="shared" si="187"/>
        <v/>
      </c>
      <c r="C2050" s="47" t="str">
        <f t="shared" si="188"/>
        <v/>
      </c>
      <c r="D2050" s="52" t="str">
        <f t="shared" si="189"/>
        <v/>
      </c>
      <c r="E2050" s="53" t="str">
        <f t="shared" si="190"/>
        <v/>
      </c>
      <c r="F2050" s="53" t="str">
        <f t="shared" si="191"/>
        <v/>
      </c>
      <c r="G2050" s="50"/>
      <c r="H2050" s="53">
        <f t="shared" si="186"/>
        <v>0</v>
      </c>
    </row>
    <row r="2051" spans="2:8" ht="12.75" hidden="1" customHeight="1">
      <c r="B2051" s="46" t="str">
        <f t="shared" si="187"/>
        <v/>
      </c>
      <c r="C2051" s="47" t="str">
        <f t="shared" si="188"/>
        <v/>
      </c>
      <c r="D2051" s="52" t="str">
        <f t="shared" si="189"/>
        <v/>
      </c>
      <c r="E2051" s="53" t="str">
        <f t="shared" si="190"/>
        <v/>
      </c>
      <c r="F2051" s="53" t="str">
        <f t="shared" si="191"/>
        <v/>
      </c>
      <c r="G2051" s="50"/>
      <c r="H2051" s="53">
        <f t="shared" si="186"/>
        <v>0</v>
      </c>
    </row>
    <row r="2052" spans="2:8" ht="12.75" hidden="1" customHeight="1">
      <c r="B2052" s="46" t="str">
        <f t="shared" si="187"/>
        <v/>
      </c>
      <c r="C2052" s="47" t="str">
        <f t="shared" si="188"/>
        <v/>
      </c>
      <c r="D2052" s="52" t="str">
        <f t="shared" si="189"/>
        <v/>
      </c>
      <c r="E2052" s="53" t="str">
        <f t="shared" si="190"/>
        <v/>
      </c>
      <c r="F2052" s="53" t="str">
        <f t="shared" si="191"/>
        <v/>
      </c>
      <c r="G2052" s="50"/>
      <c r="H2052" s="53">
        <f t="shared" si="186"/>
        <v>0</v>
      </c>
    </row>
    <row r="2053" spans="2:8" ht="12.75" hidden="1" customHeight="1">
      <c r="B2053" s="46" t="str">
        <f t="shared" si="187"/>
        <v/>
      </c>
      <c r="C2053" s="47" t="str">
        <f t="shared" si="188"/>
        <v/>
      </c>
      <c r="D2053" s="52" t="str">
        <f t="shared" si="189"/>
        <v/>
      </c>
      <c r="E2053" s="53" t="str">
        <f t="shared" si="190"/>
        <v/>
      </c>
      <c r="F2053" s="53" t="str">
        <f t="shared" si="191"/>
        <v/>
      </c>
      <c r="G2053" s="50"/>
      <c r="H2053" s="53">
        <f t="shared" si="186"/>
        <v>0</v>
      </c>
    </row>
    <row r="2054" spans="2:8" ht="12.75" hidden="1" customHeight="1">
      <c r="B2054" s="46" t="str">
        <f t="shared" si="187"/>
        <v/>
      </c>
      <c r="C2054" s="47" t="str">
        <f t="shared" si="188"/>
        <v/>
      </c>
      <c r="D2054" s="52" t="str">
        <f t="shared" si="189"/>
        <v/>
      </c>
      <c r="E2054" s="53" t="str">
        <f t="shared" si="190"/>
        <v/>
      </c>
      <c r="F2054" s="53" t="str">
        <f t="shared" si="191"/>
        <v/>
      </c>
      <c r="G2054" s="50"/>
      <c r="H2054" s="53">
        <f t="shared" si="186"/>
        <v>0</v>
      </c>
    </row>
    <row r="2055" spans="2:8" ht="12.75" hidden="1" customHeight="1">
      <c r="B2055" s="46" t="str">
        <f t="shared" si="187"/>
        <v/>
      </c>
      <c r="C2055" s="47" t="str">
        <f t="shared" si="188"/>
        <v/>
      </c>
      <c r="D2055" s="52" t="str">
        <f t="shared" si="189"/>
        <v/>
      </c>
      <c r="E2055" s="53" t="str">
        <f t="shared" si="190"/>
        <v/>
      </c>
      <c r="F2055" s="53" t="str">
        <f t="shared" si="191"/>
        <v/>
      </c>
      <c r="G2055" s="50"/>
      <c r="H2055" s="53">
        <f t="shared" si="186"/>
        <v>0</v>
      </c>
    </row>
    <row r="2056" spans="2:8" ht="12.75" hidden="1" customHeight="1">
      <c r="B2056" s="46" t="str">
        <f t="shared" si="187"/>
        <v/>
      </c>
      <c r="C2056" s="47" t="str">
        <f t="shared" si="188"/>
        <v/>
      </c>
      <c r="D2056" s="52" t="str">
        <f t="shared" si="189"/>
        <v/>
      </c>
      <c r="E2056" s="53" t="str">
        <f t="shared" si="190"/>
        <v/>
      </c>
      <c r="F2056" s="53" t="str">
        <f t="shared" si="191"/>
        <v/>
      </c>
      <c r="G2056" s="50"/>
      <c r="H2056" s="53">
        <f t="shared" si="186"/>
        <v>0</v>
      </c>
    </row>
    <row r="2057" spans="2:8" ht="12.75" hidden="1" customHeight="1">
      <c r="B2057" s="46" t="str">
        <f t="shared" si="187"/>
        <v/>
      </c>
      <c r="C2057" s="47" t="str">
        <f t="shared" si="188"/>
        <v/>
      </c>
      <c r="D2057" s="52" t="str">
        <f t="shared" si="189"/>
        <v/>
      </c>
      <c r="E2057" s="53" t="str">
        <f t="shared" si="190"/>
        <v/>
      </c>
      <c r="F2057" s="53" t="str">
        <f t="shared" si="191"/>
        <v/>
      </c>
      <c r="G2057" s="50"/>
      <c r="H2057" s="53">
        <f t="shared" si="186"/>
        <v>0</v>
      </c>
    </row>
    <row r="2058" spans="2:8" ht="12.75" hidden="1" customHeight="1">
      <c r="B2058" s="46" t="str">
        <f t="shared" si="187"/>
        <v/>
      </c>
      <c r="C2058" s="47" t="str">
        <f t="shared" si="188"/>
        <v/>
      </c>
      <c r="D2058" s="52" t="str">
        <f t="shared" si="189"/>
        <v/>
      </c>
      <c r="E2058" s="53" t="str">
        <f t="shared" si="190"/>
        <v/>
      </c>
      <c r="F2058" s="53" t="str">
        <f t="shared" si="191"/>
        <v/>
      </c>
      <c r="G2058" s="50"/>
      <c r="H2058" s="53">
        <f t="shared" si="186"/>
        <v>0</v>
      </c>
    </row>
    <row r="2059" spans="2:8" ht="12.75" hidden="1" customHeight="1">
      <c r="B2059" s="46" t="str">
        <f t="shared" si="187"/>
        <v/>
      </c>
      <c r="C2059" s="47" t="str">
        <f t="shared" si="188"/>
        <v/>
      </c>
      <c r="D2059" s="52" t="str">
        <f t="shared" si="189"/>
        <v/>
      </c>
      <c r="E2059" s="53" t="str">
        <f t="shared" si="190"/>
        <v/>
      </c>
      <c r="F2059" s="53" t="str">
        <f t="shared" si="191"/>
        <v/>
      </c>
      <c r="G2059" s="50"/>
      <c r="H2059" s="53">
        <f t="shared" si="186"/>
        <v>0</v>
      </c>
    </row>
    <row r="2060" spans="2:8" ht="12.75" hidden="1" customHeight="1">
      <c r="B2060" s="46" t="str">
        <f t="shared" si="187"/>
        <v/>
      </c>
      <c r="C2060" s="47" t="str">
        <f t="shared" si="188"/>
        <v/>
      </c>
      <c r="D2060" s="52" t="str">
        <f t="shared" si="189"/>
        <v/>
      </c>
      <c r="E2060" s="53" t="str">
        <f t="shared" si="190"/>
        <v/>
      </c>
      <c r="F2060" s="53" t="str">
        <f t="shared" si="191"/>
        <v/>
      </c>
      <c r="G2060" s="50"/>
      <c r="H2060" s="53">
        <f t="shared" si="186"/>
        <v>0</v>
      </c>
    </row>
    <row r="2061" spans="2:8" ht="12.75" hidden="1" customHeight="1">
      <c r="B2061" s="46" t="str">
        <f t="shared" si="187"/>
        <v/>
      </c>
      <c r="C2061" s="47" t="str">
        <f t="shared" si="188"/>
        <v/>
      </c>
      <c r="D2061" s="52" t="str">
        <f t="shared" si="189"/>
        <v/>
      </c>
      <c r="E2061" s="53" t="str">
        <f t="shared" si="190"/>
        <v/>
      </c>
      <c r="F2061" s="53" t="str">
        <f t="shared" si="191"/>
        <v/>
      </c>
      <c r="G2061" s="50"/>
      <c r="H2061" s="53">
        <f t="shared" si="186"/>
        <v>0</v>
      </c>
    </row>
    <row r="2062" spans="2:8" ht="12.75" hidden="1" customHeight="1">
      <c r="B2062" s="46" t="str">
        <f t="shared" si="187"/>
        <v/>
      </c>
      <c r="C2062" s="47" t="str">
        <f t="shared" si="188"/>
        <v/>
      </c>
      <c r="D2062" s="52" t="str">
        <f t="shared" si="189"/>
        <v/>
      </c>
      <c r="E2062" s="53" t="str">
        <f t="shared" si="190"/>
        <v/>
      </c>
      <c r="F2062" s="53" t="str">
        <f t="shared" si="191"/>
        <v/>
      </c>
      <c r="G2062" s="50"/>
      <c r="H2062" s="53">
        <f t="shared" si="186"/>
        <v>0</v>
      </c>
    </row>
    <row r="2063" spans="2:8" ht="12.75" hidden="1" customHeight="1">
      <c r="B2063" s="46" t="str">
        <f t="shared" si="187"/>
        <v/>
      </c>
      <c r="C2063" s="47" t="str">
        <f t="shared" si="188"/>
        <v/>
      </c>
      <c r="D2063" s="52" t="str">
        <f t="shared" si="189"/>
        <v/>
      </c>
      <c r="E2063" s="53" t="str">
        <f t="shared" si="190"/>
        <v/>
      </c>
      <c r="F2063" s="53" t="str">
        <f t="shared" si="191"/>
        <v/>
      </c>
      <c r="G2063" s="50"/>
      <c r="H2063" s="53">
        <f t="shared" si="186"/>
        <v>0</v>
      </c>
    </row>
    <row r="2064" spans="2:8" ht="12.75" hidden="1" customHeight="1">
      <c r="B2064" s="46" t="str">
        <f t="shared" si="187"/>
        <v/>
      </c>
      <c r="C2064" s="47" t="str">
        <f t="shared" si="188"/>
        <v/>
      </c>
      <c r="D2064" s="52" t="str">
        <f t="shared" si="189"/>
        <v/>
      </c>
      <c r="E2064" s="53" t="str">
        <f t="shared" si="190"/>
        <v/>
      </c>
      <c r="F2064" s="53" t="str">
        <f t="shared" si="191"/>
        <v/>
      </c>
      <c r="G2064" s="50"/>
      <c r="H2064" s="53">
        <f t="shared" si="186"/>
        <v>0</v>
      </c>
    </row>
    <row r="2065" spans="2:8" ht="12.75" hidden="1" customHeight="1">
      <c r="B2065" s="46" t="str">
        <f t="shared" si="187"/>
        <v/>
      </c>
      <c r="C2065" s="47" t="str">
        <f t="shared" si="188"/>
        <v/>
      </c>
      <c r="D2065" s="52" t="str">
        <f t="shared" si="189"/>
        <v/>
      </c>
      <c r="E2065" s="53" t="str">
        <f t="shared" si="190"/>
        <v/>
      </c>
      <c r="F2065" s="53" t="str">
        <f t="shared" si="191"/>
        <v/>
      </c>
      <c r="G2065" s="50"/>
      <c r="H2065" s="53">
        <f t="shared" si="186"/>
        <v>0</v>
      </c>
    </row>
    <row r="2066" spans="2:8" ht="12.75" hidden="1" customHeight="1">
      <c r="B2066" s="46" t="str">
        <f t="shared" si="187"/>
        <v/>
      </c>
      <c r="C2066" s="47" t="str">
        <f t="shared" si="188"/>
        <v/>
      </c>
      <c r="D2066" s="52" t="str">
        <f t="shared" si="189"/>
        <v/>
      </c>
      <c r="E2066" s="53" t="str">
        <f t="shared" si="190"/>
        <v/>
      </c>
      <c r="F2066" s="53" t="str">
        <f t="shared" si="191"/>
        <v/>
      </c>
      <c r="G2066" s="50"/>
      <c r="H2066" s="53">
        <f t="shared" si="186"/>
        <v>0</v>
      </c>
    </row>
    <row r="2067" spans="2:8" ht="12.75" hidden="1" customHeight="1">
      <c r="B2067" s="46" t="str">
        <f t="shared" si="187"/>
        <v/>
      </c>
      <c r="C2067" s="47" t="str">
        <f t="shared" si="188"/>
        <v/>
      </c>
      <c r="D2067" s="52" t="str">
        <f t="shared" si="189"/>
        <v/>
      </c>
      <c r="E2067" s="53" t="str">
        <f t="shared" si="190"/>
        <v/>
      </c>
      <c r="F2067" s="53" t="str">
        <f t="shared" si="191"/>
        <v/>
      </c>
      <c r="G2067" s="50"/>
      <c r="H2067" s="53">
        <f t="shared" si="186"/>
        <v>0</v>
      </c>
    </row>
    <row r="2068" spans="2:8" ht="12.75" hidden="1" customHeight="1">
      <c r="B2068" s="46" t="str">
        <f t="shared" si="187"/>
        <v/>
      </c>
      <c r="C2068" s="47" t="str">
        <f t="shared" si="188"/>
        <v/>
      </c>
      <c r="D2068" s="52" t="str">
        <f t="shared" si="189"/>
        <v/>
      </c>
      <c r="E2068" s="53" t="str">
        <f t="shared" si="190"/>
        <v/>
      </c>
      <c r="F2068" s="53" t="str">
        <f t="shared" si="191"/>
        <v/>
      </c>
      <c r="G2068" s="50"/>
      <c r="H2068" s="53">
        <f t="shared" si="186"/>
        <v>0</v>
      </c>
    </row>
    <row r="2069" spans="2:8" ht="12.75" hidden="1" customHeight="1">
      <c r="B2069" s="46" t="str">
        <f t="shared" si="187"/>
        <v/>
      </c>
      <c r="C2069" s="47" t="str">
        <f t="shared" si="188"/>
        <v/>
      </c>
      <c r="D2069" s="52" t="str">
        <f t="shared" si="189"/>
        <v/>
      </c>
      <c r="E2069" s="53" t="str">
        <f t="shared" si="190"/>
        <v/>
      </c>
      <c r="F2069" s="53" t="str">
        <f t="shared" si="191"/>
        <v/>
      </c>
      <c r="G2069" s="50"/>
      <c r="H2069" s="53">
        <f t="shared" si="186"/>
        <v>0</v>
      </c>
    </row>
    <row r="2070" spans="2:8" ht="12.75" hidden="1" customHeight="1">
      <c r="B2070" s="46" t="str">
        <f t="shared" si="187"/>
        <v/>
      </c>
      <c r="C2070" s="47" t="str">
        <f t="shared" si="188"/>
        <v/>
      </c>
      <c r="D2070" s="52" t="str">
        <f t="shared" si="189"/>
        <v/>
      </c>
      <c r="E2070" s="53" t="str">
        <f t="shared" si="190"/>
        <v/>
      </c>
      <c r="F2070" s="53" t="str">
        <f t="shared" si="191"/>
        <v/>
      </c>
      <c r="G2070" s="50"/>
      <c r="H2070" s="53">
        <f t="shared" si="186"/>
        <v>0</v>
      </c>
    </row>
    <row r="2071" spans="2:8" ht="12.75" hidden="1" customHeight="1">
      <c r="B2071" s="46" t="str">
        <f t="shared" si="187"/>
        <v/>
      </c>
      <c r="C2071" s="47" t="str">
        <f t="shared" si="188"/>
        <v/>
      </c>
      <c r="D2071" s="52" t="str">
        <f t="shared" si="189"/>
        <v/>
      </c>
      <c r="E2071" s="53" t="str">
        <f t="shared" si="190"/>
        <v/>
      </c>
      <c r="F2071" s="53" t="str">
        <f t="shared" si="191"/>
        <v/>
      </c>
      <c r="G2071" s="50"/>
      <c r="H2071" s="53">
        <f t="shared" si="186"/>
        <v>0</v>
      </c>
    </row>
    <row r="2072" spans="2:8" ht="12.75" hidden="1" customHeight="1">
      <c r="B2072" s="46" t="str">
        <f t="shared" si="187"/>
        <v/>
      </c>
      <c r="C2072" s="47" t="str">
        <f t="shared" si="188"/>
        <v/>
      </c>
      <c r="D2072" s="52" t="str">
        <f t="shared" si="189"/>
        <v/>
      </c>
      <c r="E2072" s="53" t="str">
        <f t="shared" si="190"/>
        <v/>
      </c>
      <c r="F2072" s="53" t="str">
        <f t="shared" si="191"/>
        <v/>
      </c>
      <c r="G2072" s="50"/>
      <c r="H2072" s="53">
        <f t="shared" si="186"/>
        <v>0</v>
      </c>
    </row>
    <row r="2073" spans="2:8" ht="12.75" hidden="1" customHeight="1">
      <c r="B2073" s="46" t="str">
        <f t="shared" si="187"/>
        <v/>
      </c>
      <c r="C2073" s="47" t="str">
        <f t="shared" si="188"/>
        <v/>
      </c>
      <c r="D2073" s="52" t="str">
        <f t="shared" si="189"/>
        <v/>
      </c>
      <c r="E2073" s="53" t="str">
        <f t="shared" si="190"/>
        <v/>
      </c>
      <c r="F2073" s="53" t="str">
        <f t="shared" si="191"/>
        <v/>
      </c>
      <c r="G2073" s="50"/>
      <c r="H2073" s="53">
        <f t="shared" ref="H2073:H2104" si="192">IF(B2073="",0,ROUND(H2072-E2073-G2073,2))</f>
        <v>0</v>
      </c>
    </row>
    <row r="2074" spans="2:8" ht="12.75" hidden="1" customHeight="1">
      <c r="B2074" s="46" t="str">
        <f t="shared" ref="B2074:B2104" si="193">IF(B2073&lt;$D$16,IF(H2073&gt;0,B2073+1,""),"")</f>
        <v/>
      </c>
      <c r="C2074" s="47" t="str">
        <f t="shared" ref="C2074:C2104" si="194">IF(B2074="","",IF(B2074&lt;=$D$16,IF(payments_per_year=26,DATE(YEAR(start_date),MONTH(start_date),DAY(start_date)+14*B2074),IF(payments_per_year=52,DATE(YEAR(start_date),MONTH(start_date),DAY(start_date)+7*B2074),DATE(YEAR(start_date),MONTH(start_date)+B2074*12/$D$11,DAY(start_date)))),""))</f>
        <v/>
      </c>
      <c r="D2074" s="52" t="str">
        <f t="shared" ref="D2074:D2104" si="195">IF(C2074="","",IF($D$15+F2074&gt;H2073,ROUND(H2073+F2074,2),$D$15))</f>
        <v/>
      </c>
      <c r="E2074" s="53" t="str">
        <f t="shared" ref="E2074:E2104" si="196">IF(C2074="","",D2074-F2074)</f>
        <v/>
      </c>
      <c r="F2074" s="53" t="str">
        <f t="shared" ref="F2074:F2104" si="197">IF(C2074="","",ROUND(H2073*$D$9/payments_per_year,2))</f>
        <v/>
      </c>
      <c r="G2074" s="50"/>
      <c r="H2074" s="53">
        <f t="shared" si="192"/>
        <v>0</v>
      </c>
    </row>
    <row r="2075" spans="2:8" ht="12.75" hidden="1" customHeight="1">
      <c r="B2075" s="46" t="str">
        <f t="shared" si="193"/>
        <v/>
      </c>
      <c r="C2075" s="47" t="str">
        <f t="shared" si="194"/>
        <v/>
      </c>
      <c r="D2075" s="52" t="str">
        <f t="shared" si="195"/>
        <v/>
      </c>
      <c r="E2075" s="53" t="str">
        <f t="shared" si="196"/>
        <v/>
      </c>
      <c r="F2075" s="53" t="str">
        <f t="shared" si="197"/>
        <v/>
      </c>
      <c r="G2075" s="50"/>
      <c r="H2075" s="53">
        <f t="shared" si="192"/>
        <v>0</v>
      </c>
    </row>
    <row r="2076" spans="2:8" ht="12.75" hidden="1" customHeight="1">
      <c r="B2076" s="46" t="str">
        <f t="shared" si="193"/>
        <v/>
      </c>
      <c r="C2076" s="47" t="str">
        <f t="shared" si="194"/>
        <v/>
      </c>
      <c r="D2076" s="52" t="str">
        <f t="shared" si="195"/>
        <v/>
      </c>
      <c r="E2076" s="53" t="str">
        <f t="shared" si="196"/>
        <v/>
      </c>
      <c r="F2076" s="53" t="str">
        <f t="shared" si="197"/>
        <v/>
      </c>
      <c r="G2076" s="50"/>
      <c r="H2076" s="53">
        <f t="shared" si="192"/>
        <v>0</v>
      </c>
    </row>
    <row r="2077" spans="2:8" ht="12.75" hidden="1" customHeight="1">
      <c r="B2077" s="46" t="str">
        <f t="shared" si="193"/>
        <v/>
      </c>
      <c r="C2077" s="47" t="str">
        <f t="shared" si="194"/>
        <v/>
      </c>
      <c r="D2077" s="52" t="str">
        <f t="shared" si="195"/>
        <v/>
      </c>
      <c r="E2077" s="53" t="str">
        <f t="shared" si="196"/>
        <v/>
      </c>
      <c r="F2077" s="53" t="str">
        <f t="shared" si="197"/>
        <v/>
      </c>
      <c r="G2077" s="50"/>
      <c r="H2077" s="53">
        <f t="shared" si="192"/>
        <v>0</v>
      </c>
    </row>
    <row r="2078" spans="2:8" ht="12.75" hidden="1" customHeight="1">
      <c r="B2078" s="46" t="str">
        <f t="shared" si="193"/>
        <v/>
      </c>
      <c r="C2078" s="47" t="str">
        <f t="shared" si="194"/>
        <v/>
      </c>
      <c r="D2078" s="52" t="str">
        <f t="shared" si="195"/>
        <v/>
      </c>
      <c r="E2078" s="53" t="str">
        <f t="shared" si="196"/>
        <v/>
      </c>
      <c r="F2078" s="53" t="str">
        <f t="shared" si="197"/>
        <v/>
      </c>
      <c r="G2078" s="50"/>
      <c r="H2078" s="53">
        <f t="shared" si="192"/>
        <v>0</v>
      </c>
    </row>
    <row r="2079" spans="2:8" ht="12.75" hidden="1" customHeight="1">
      <c r="B2079" s="46" t="str">
        <f t="shared" si="193"/>
        <v/>
      </c>
      <c r="C2079" s="47" t="str">
        <f t="shared" si="194"/>
        <v/>
      </c>
      <c r="D2079" s="52" t="str">
        <f t="shared" si="195"/>
        <v/>
      </c>
      <c r="E2079" s="53" t="str">
        <f t="shared" si="196"/>
        <v/>
      </c>
      <c r="F2079" s="53" t="str">
        <f t="shared" si="197"/>
        <v/>
      </c>
      <c r="G2079" s="50"/>
      <c r="H2079" s="53">
        <f t="shared" si="192"/>
        <v>0</v>
      </c>
    </row>
    <row r="2080" spans="2:8" ht="12.75" hidden="1" customHeight="1">
      <c r="B2080" s="46" t="str">
        <f t="shared" si="193"/>
        <v/>
      </c>
      <c r="C2080" s="47" t="str">
        <f t="shared" si="194"/>
        <v/>
      </c>
      <c r="D2080" s="52" t="str">
        <f t="shared" si="195"/>
        <v/>
      </c>
      <c r="E2080" s="53" t="str">
        <f t="shared" si="196"/>
        <v/>
      </c>
      <c r="F2080" s="53" t="str">
        <f t="shared" si="197"/>
        <v/>
      </c>
      <c r="G2080" s="50"/>
      <c r="H2080" s="53">
        <f t="shared" si="192"/>
        <v>0</v>
      </c>
    </row>
    <row r="2081" spans="2:8" ht="12.75" hidden="1" customHeight="1">
      <c r="B2081" s="46" t="str">
        <f t="shared" si="193"/>
        <v/>
      </c>
      <c r="C2081" s="47" t="str">
        <f t="shared" si="194"/>
        <v/>
      </c>
      <c r="D2081" s="52" t="str">
        <f t="shared" si="195"/>
        <v/>
      </c>
      <c r="E2081" s="53" t="str">
        <f t="shared" si="196"/>
        <v/>
      </c>
      <c r="F2081" s="53" t="str">
        <f t="shared" si="197"/>
        <v/>
      </c>
      <c r="G2081" s="50"/>
      <c r="H2081" s="53">
        <f t="shared" si="192"/>
        <v>0</v>
      </c>
    </row>
    <row r="2082" spans="2:8" ht="12.75" hidden="1" customHeight="1">
      <c r="B2082" s="46" t="str">
        <f t="shared" si="193"/>
        <v/>
      </c>
      <c r="C2082" s="47" t="str">
        <f t="shared" si="194"/>
        <v/>
      </c>
      <c r="D2082" s="52" t="str">
        <f t="shared" si="195"/>
        <v/>
      </c>
      <c r="E2082" s="53" t="str">
        <f t="shared" si="196"/>
        <v/>
      </c>
      <c r="F2082" s="53" t="str">
        <f t="shared" si="197"/>
        <v/>
      </c>
      <c r="G2082" s="50"/>
      <c r="H2082" s="53">
        <f t="shared" si="192"/>
        <v>0</v>
      </c>
    </row>
    <row r="2083" spans="2:8" ht="12.75" hidden="1" customHeight="1">
      <c r="B2083" s="46" t="str">
        <f t="shared" si="193"/>
        <v/>
      </c>
      <c r="C2083" s="47" t="str">
        <f t="shared" si="194"/>
        <v/>
      </c>
      <c r="D2083" s="52" t="str">
        <f t="shared" si="195"/>
        <v/>
      </c>
      <c r="E2083" s="53" t="str">
        <f t="shared" si="196"/>
        <v/>
      </c>
      <c r="F2083" s="53" t="str">
        <f t="shared" si="197"/>
        <v/>
      </c>
      <c r="G2083" s="50"/>
      <c r="H2083" s="53">
        <f t="shared" si="192"/>
        <v>0</v>
      </c>
    </row>
    <row r="2084" spans="2:8" ht="12.75" hidden="1" customHeight="1">
      <c r="B2084" s="46" t="str">
        <f t="shared" si="193"/>
        <v/>
      </c>
      <c r="C2084" s="47" t="str">
        <f t="shared" si="194"/>
        <v/>
      </c>
      <c r="D2084" s="52" t="str">
        <f t="shared" si="195"/>
        <v/>
      </c>
      <c r="E2084" s="53" t="str">
        <f t="shared" si="196"/>
        <v/>
      </c>
      <c r="F2084" s="53" t="str">
        <f t="shared" si="197"/>
        <v/>
      </c>
      <c r="G2084" s="50"/>
      <c r="H2084" s="53">
        <f t="shared" si="192"/>
        <v>0</v>
      </c>
    </row>
    <row r="2085" spans="2:8" ht="12.75" hidden="1" customHeight="1">
      <c r="B2085" s="46" t="str">
        <f t="shared" si="193"/>
        <v/>
      </c>
      <c r="C2085" s="47" t="str">
        <f t="shared" si="194"/>
        <v/>
      </c>
      <c r="D2085" s="52" t="str">
        <f t="shared" si="195"/>
        <v/>
      </c>
      <c r="E2085" s="53" t="str">
        <f t="shared" si="196"/>
        <v/>
      </c>
      <c r="F2085" s="53" t="str">
        <f t="shared" si="197"/>
        <v/>
      </c>
      <c r="G2085" s="50"/>
      <c r="H2085" s="53">
        <f t="shared" si="192"/>
        <v>0</v>
      </c>
    </row>
    <row r="2086" spans="2:8" ht="12.75" hidden="1" customHeight="1">
      <c r="B2086" s="46" t="str">
        <f t="shared" si="193"/>
        <v/>
      </c>
      <c r="C2086" s="47" t="str">
        <f t="shared" si="194"/>
        <v/>
      </c>
      <c r="D2086" s="52" t="str">
        <f t="shared" si="195"/>
        <v/>
      </c>
      <c r="E2086" s="53" t="str">
        <f t="shared" si="196"/>
        <v/>
      </c>
      <c r="F2086" s="53" t="str">
        <f t="shared" si="197"/>
        <v/>
      </c>
      <c r="G2086" s="50"/>
      <c r="H2086" s="53">
        <f t="shared" si="192"/>
        <v>0</v>
      </c>
    </row>
    <row r="2087" spans="2:8" ht="12.75" hidden="1" customHeight="1">
      <c r="B2087" s="46" t="str">
        <f t="shared" si="193"/>
        <v/>
      </c>
      <c r="C2087" s="47" t="str">
        <f t="shared" si="194"/>
        <v/>
      </c>
      <c r="D2087" s="52" t="str">
        <f t="shared" si="195"/>
        <v/>
      </c>
      <c r="E2087" s="53" t="str">
        <f t="shared" si="196"/>
        <v/>
      </c>
      <c r="F2087" s="53" t="str">
        <f t="shared" si="197"/>
        <v/>
      </c>
      <c r="G2087" s="50"/>
      <c r="H2087" s="53">
        <f t="shared" si="192"/>
        <v>0</v>
      </c>
    </row>
    <row r="2088" spans="2:8" ht="12.75" hidden="1" customHeight="1">
      <c r="B2088" s="46" t="str">
        <f t="shared" si="193"/>
        <v/>
      </c>
      <c r="C2088" s="47" t="str">
        <f t="shared" si="194"/>
        <v/>
      </c>
      <c r="D2088" s="52" t="str">
        <f t="shared" si="195"/>
        <v/>
      </c>
      <c r="E2088" s="53" t="str">
        <f t="shared" si="196"/>
        <v/>
      </c>
      <c r="F2088" s="53" t="str">
        <f t="shared" si="197"/>
        <v/>
      </c>
      <c r="G2088" s="50"/>
      <c r="H2088" s="53">
        <f t="shared" si="192"/>
        <v>0</v>
      </c>
    </row>
    <row r="2089" spans="2:8" ht="12.75" hidden="1" customHeight="1">
      <c r="B2089" s="46" t="str">
        <f t="shared" si="193"/>
        <v/>
      </c>
      <c r="C2089" s="47" t="str">
        <f t="shared" si="194"/>
        <v/>
      </c>
      <c r="D2089" s="52" t="str">
        <f t="shared" si="195"/>
        <v/>
      </c>
      <c r="E2089" s="53" t="str">
        <f t="shared" si="196"/>
        <v/>
      </c>
      <c r="F2089" s="53" t="str">
        <f t="shared" si="197"/>
        <v/>
      </c>
      <c r="G2089" s="50"/>
      <c r="H2089" s="53">
        <f t="shared" si="192"/>
        <v>0</v>
      </c>
    </row>
    <row r="2090" spans="2:8" ht="12.75" hidden="1" customHeight="1">
      <c r="B2090" s="46" t="str">
        <f t="shared" si="193"/>
        <v/>
      </c>
      <c r="C2090" s="47" t="str">
        <f t="shared" si="194"/>
        <v/>
      </c>
      <c r="D2090" s="52" t="str">
        <f t="shared" si="195"/>
        <v/>
      </c>
      <c r="E2090" s="53" t="str">
        <f t="shared" si="196"/>
        <v/>
      </c>
      <c r="F2090" s="53" t="str">
        <f t="shared" si="197"/>
        <v/>
      </c>
      <c r="G2090" s="50"/>
      <c r="H2090" s="53">
        <f t="shared" si="192"/>
        <v>0</v>
      </c>
    </row>
    <row r="2091" spans="2:8" ht="12.75" hidden="1" customHeight="1">
      <c r="B2091" s="46" t="str">
        <f t="shared" si="193"/>
        <v/>
      </c>
      <c r="C2091" s="47" t="str">
        <f t="shared" si="194"/>
        <v/>
      </c>
      <c r="D2091" s="52" t="str">
        <f t="shared" si="195"/>
        <v/>
      </c>
      <c r="E2091" s="53" t="str">
        <f t="shared" si="196"/>
        <v/>
      </c>
      <c r="F2091" s="53" t="str">
        <f t="shared" si="197"/>
        <v/>
      </c>
      <c r="G2091" s="50"/>
      <c r="H2091" s="53">
        <f t="shared" si="192"/>
        <v>0</v>
      </c>
    </row>
    <row r="2092" spans="2:8" ht="12.75" hidden="1" customHeight="1">
      <c r="B2092" s="46" t="str">
        <f t="shared" si="193"/>
        <v/>
      </c>
      <c r="C2092" s="47" t="str">
        <f t="shared" si="194"/>
        <v/>
      </c>
      <c r="D2092" s="52" t="str">
        <f t="shared" si="195"/>
        <v/>
      </c>
      <c r="E2092" s="53" t="str">
        <f t="shared" si="196"/>
        <v/>
      </c>
      <c r="F2092" s="53" t="str">
        <f t="shared" si="197"/>
        <v/>
      </c>
      <c r="G2092" s="50"/>
      <c r="H2092" s="53">
        <f t="shared" si="192"/>
        <v>0</v>
      </c>
    </row>
    <row r="2093" spans="2:8" ht="12.75" hidden="1" customHeight="1">
      <c r="B2093" s="46" t="str">
        <f t="shared" si="193"/>
        <v/>
      </c>
      <c r="C2093" s="47" t="str">
        <f t="shared" si="194"/>
        <v/>
      </c>
      <c r="D2093" s="52" t="str">
        <f t="shared" si="195"/>
        <v/>
      </c>
      <c r="E2093" s="53" t="str">
        <f t="shared" si="196"/>
        <v/>
      </c>
      <c r="F2093" s="53" t="str">
        <f t="shared" si="197"/>
        <v/>
      </c>
      <c r="G2093" s="50"/>
      <c r="H2093" s="53">
        <f t="shared" si="192"/>
        <v>0</v>
      </c>
    </row>
    <row r="2094" spans="2:8" ht="12.75" hidden="1" customHeight="1">
      <c r="B2094" s="46" t="str">
        <f t="shared" si="193"/>
        <v/>
      </c>
      <c r="C2094" s="47" t="str">
        <f t="shared" si="194"/>
        <v/>
      </c>
      <c r="D2094" s="52" t="str">
        <f t="shared" si="195"/>
        <v/>
      </c>
      <c r="E2094" s="53" t="str">
        <f t="shared" si="196"/>
        <v/>
      </c>
      <c r="F2094" s="53" t="str">
        <f t="shared" si="197"/>
        <v/>
      </c>
      <c r="G2094" s="50"/>
      <c r="H2094" s="53">
        <f t="shared" si="192"/>
        <v>0</v>
      </c>
    </row>
    <row r="2095" spans="2:8" ht="12.75" hidden="1" customHeight="1">
      <c r="B2095" s="46" t="str">
        <f t="shared" si="193"/>
        <v/>
      </c>
      <c r="C2095" s="47" t="str">
        <f t="shared" si="194"/>
        <v/>
      </c>
      <c r="D2095" s="52" t="str">
        <f t="shared" si="195"/>
        <v/>
      </c>
      <c r="E2095" s="53" t="str">
        <f t="shared" si="196"/>
        <v/>
      </c>
      <c r="F2095" s="53" t="str">
        <f t="shared" si="197"/>
        <v/>
      </c>
      <c r="G2095" s="50"/>
      <c r="H2095" s="53">
        <f t="shared" si="192"/>
        <v>0</v>
      </c>
    </row>
    <row r="2096" spans="2:8" ht="12.75" hidden="1" customHeight="1">
      <c r="B2096" s="46" t="str">
        <f t="shared" si="193"/>
        <v/>
      </c>
      <c r="C2096" s="47" t="str">
        <f t="shared" si="194"/>
        <v/>
      </c>
      <c r="D2096" s="52" t="str">
        <f t="shared" si="195"/>
        <v/>
      </c>
      <c r="E2096" s="53" t="str">
        <f t="shared" si="196"/>
        <v/>
      </c>
      <c r="F2096" s="53" t="str">
        <f t="shared" si="197"/>
        <v/>
      </c>
      <c r="G2096" s="50"/>
      <c r="H2096" s="53">
        <f t="shared" si="192"/>
        <v>0</v>
      </c>
    </row>
    <row r="2097" spans="2:8" ht="12.75" hidden="1" customHeight="1">
      <c r="B2097" s="46" t="str">
        <f t="shared" si="193"/>
        <v/>
      </c>
      <c r="C2097" s="47" t="str">
        <f t="shared" si="194"/>
        <v/>
      </c>
      <c r="D2097" s="52" t="str">
        <f t="shared" si="195"/>
        <v/>
      </c>
      <c r="E2097" s="53" t="str">
        <f t="shared" si="196"/>
        <v/>
      </c>
      <c r="F2097" s="53" t="str">
        <f t="shared" si="197"/>
        <v/>
      </c>
      <c r="G2097" s="50"/>
      <c r="H2097" s="53">
        <f t="shared" si="192"/>
        <v>0</v>
      </c>
    </row>
    <row r="2098" spans="2:8" ht="12.75" hidden="1" customHeight="1">
      <c r="B2098" s="46" t="str">
        <f t="shared" si="193"/>
        <v/>
      </c>
      <c r="C2098" s="47" t="str">
        <f t="shared" si="194"/>
        <v/>
      </c>
      <c r="D2098" s="52" t="str">
        <f t="shared" si="195"/>
        <v/>
      </c>
      <c r="E2098" s="53" t="str">
        <f t="shared" si="196"/>
        <v/>
      </c>
      <c r="F2098" s="53" t="str">
        <f t="shared" si="197"/>
        <v/>
      </c>
      <c r="G2098" s="50"/>
      <c r="H2098" s="53">
        <f t="shared" si="192"/>
        <v>0</v>
      </c>
    </row>
    <row r="2099" spans="2:8" ht="12.75" hidden="1" customHeight="1">
      <c r="B2099" s="46" t="str">
        <f t="shared" si="193"/>
        <v/>
      </c>
      <c r="C2099" s="47" t="str">
        <f t="shared" si="194"/>
        <v/>
      </c>
      <c r="D2099" s="52" t="str">
        <f t="shared" si="195"/>
        <v/>
      </c>
      <c r="E2099" s="53" t="str">
        <f t="shared" si="196"/>
        <v/>
      </c>
      <c r="F2099" s="53" t="str">
        <f t="shared" si="197"/>
        <v/>
      </c>
      <c r="G2099" s="50"/>
      <c r="H2099" s="53">
        <f t="shared" si="192"/>
        <v>0</v>
      </c>
    </row>
    <row r="2100" spans="2:8" ht="12.75" hidden="1" customHeight="1">
      <c r="B2100" s="46" t="str">
        <f t="shared" si="193"/>
        <v/>
      </c>
      <c r="C2100" s="47" t="str">
        <f t="shared" si="194"/>
        <v/>
      </c>
      <c r="D2100" s="52" t="str">
        <f t="shared" si="195"/>
        <v/>
      </c>
      <c r="E2100" s="53" t="str">
        <f t="shared" si="196"/>
        <v/>
      </c>
      <c r="F2100" s="53" t="str">
        <f t="shared" si="197"/>
        <v/>
      </c>
      <c r="G2100" s="50"/>
      <c r="H2100" s="53">
        <f t="shared" si="192"/>
        <v>0</v>
      </c>
    </row>
    <row r="2101" spans="2:8" ht="12.75" hidden="1" customHeight="1">
      <c r="B2101" s="46" t="str">
        <f t="shared" si="193"/>
        <v/>
      </c>
      <c r="C2101" s="47" t="str">
        <f t="shared" si="194"/>
        <v/>
      </c>
      <c r="D2101" s="52" t="str">
        <f t="shared" si="195"/>
        <v/>
      </c>
      <c r="E2101" s="53" t="str">
        <f t="shared" si="196"/>
        <v/>
      </c>
      <c r="F2101" s="53" t="str">
        <f t="shared" si="197"/>
        <v/>
      </c>
      <c r="G2101" s="50"/>
      <c r="H2101" s="53">
        <f t="shared" si="192"/>
        <v>0</v>
      </c>
    </row>
    <row r="2102" spans="2:8" ht="12.75" hidden="1" customHeight="1">
      <c r="B2102" s="46" t="str">
        <f t="shared" si="193"/>
        <v/>
      </c>
      <c r="C2102" s="47" t="str">
        <f t="shared" si="194"/>
        <v/>
      </c>
      <c r="D2102" s="52" t="str">
        <f t="shared" si="195"/>
        <v/>
      </c>
      <c r="E2102" s="53" t="str">
        <f t="shared" si="196"/>
        <v/>
      </c>
      <c r="F2102" s="53" t="str">
        <f t="shared" si="197"/>
        <v/>
      </c>
      <c r="G2102" s="50"/>
      <c r="H2102" s="53">
        <f t="shared" si="192"/>
        <v>0</v>
      </c>
    </row>
    <row r="2103" spans="2:8" ht="12.75" hidden="1" customHeight="1">
      <c r="B2103" s="46" t="str">
        <f t="shared" si="193"/>
        <v/>
      </c>
      <c r="C2103" s="47" t="str">
        <f t="shared" si="194"/>
        <v/>
      </c>
      <c r="D2103" s="52" t="str">
        <f t="shared" si="195"/>
        <v/>
      </c>
      <c r="E2103" s="53" t="str">
        <f t="shared" si="196"/>
        <v/>
      </c>
      <c r="F2103" s="53" t="str">
        <f t="shared" si="197"/>
        <v/>
      </c>
      <c r="G2103" s="50"/>
      <c r="H2103" s="53">
        <f t="shared" si="192"/>
        <v>0</v>
      </c>
    </row>
    <row r="2104" spans="2:8" ht="12.75" hidden="1" customHeight="1">
      <c r="B2104" s="55" t="str">
        <f t="shared" si="193"/>
        <v/>
      </c>
      <c r="C2104" s="56" t="str">
        <f t="shared" si="194"/>
        <v/>
      </c>
      <c r="D2104" s="57" t="str">
        <f t="shared" si="195"/>
        <v/>
      </c>
      <c r="E2104" s="58" t="str">
        <f t="shared" si="196"/>
        <v/>
      </c>
      <c r="F2104" s="58" t="str">
        <f t="shared" si="197"/>
        <v/>
      </c>
      <c r="G2104" s="59"/>
      <c r="H2104" s="58">
        <f t="shared" si="192"/>
        <v>0</v>
      </c>
    </row>
  </sheetData>
  <mergeCells count="9">
    <mergeCell ref="B1:H1"/>
    <mergeCell ref="B7:D7"/>
    <mergeCell ref="E7:H21"/>
    <mergeCell ref="B8:C8"/>
    <mergeCell ref="B9:C9"/>
    <mergeCell ref="B10:C10"/>
    <mergeCell ref="B11:C11"/>
    <mergeCell ref="B12:C12"/>
    <mergeCell ref="B14:D14"/>
  </mergeCells>
  <conditionalFormatting sqref="A265:A504 B25:G2104">
    <cfRule type="expression" dxfId="7" priority="3" stopIfTrue="1">
      <formula>IF($C25="",1,0)</formula>
    </cfRule>
    <cfRule type="expression" dxfId="6" priority="4" stopIfTrue="1">
      <formula>IF($H25&lt;=0,1,0)</formula>
    </cfRule>
  </conditionalFormatting>
  <conditionalFormatting sqref="H25:H2104">
    <cfRule type="expression" dxfId="5" priority="1" stopIfTrue="1">
      <formula>IF($C25="",1,0)</formula>
    </cfRule>
    <cfRule type="expression" dxfId="4" priority="2" stopIfTrue="1">
      <formula>IF($H25&lt;=0,1,0)</formula>
    </cfRule>
  </conditionalFormatting>
  <dataValidations count="4">
    <dataValidation type="date" operator="greaterThan" allowBlank="1" showErrorMessage="1" sqref="D12">
      <formula1>1</formula1>
      <formula2>0</formula2>
    </dataValidation>
    <dataValidation type="list" operator="equal" allowBlank="1" showErrorMessage="1" sqref="D11">
      <formula1>$J$10:$J$15</formula1>
      <formula2>0</formula2>
    </dataValidation>
    <dataValidation type="decimal" allowBlank="1" showInputMessage="1" showErrorMessage="1" errorTitle="Number of Years" error="You must enter number of years from 1 to 40" promptTitle="Loan Period in Years" prompt="max 40 years " sqref="D10">
      <formula1>0</formula1>
      <formula2>40</formula2>
    </dataValidation>
    <dataValidation operator="equal" allowBlank="1" showErrorMessage="1" sqref="D8">
      <formula1>0</formula1>
      <formula2>0</formula2>
    </dataValidation>
  </dataValidations>
  <hyperlinks>
    <hyperlink ref="B5" r:id="rId1"/>
  </hyperlinks>
  <pageMargins left="0.7" right="0.7" top="0.75" bottom="0.75" header="0.3" footer="0.3"/>
  <drawing r:id="rId2"/>
  <legacyDrawing r:id="rId3"/>
  <mc:AlternateContent xmlns:mc="http://schemas.openxmlformats.org/markup-compatibility/2006">
    <mc:Choice Requires="x14">
      <controls>
        <mc:AlternateContent xmlns:mc="http://schemas.openxmlformats.org/markup-compatibility/2006">
          <mc:Choice Requires="x14">
            <control shapeId="5121" r:id="rId4" name="OptionButton1">
              <controlPr defaultSize="0" autoFill="0" autoLine="0" autoPict="0">
                <anchor moveWithCells="1" sizeWithCells="1">
                  <from>
                    <xdr:col>4</xdr:col>
                    <xdr:colOff>333375</xdr:colOff>
                    <xdr:row>18</xdr:row>
                    <xdr:rowOff>161925</xdr:rowOff>
                  </from>
                  <to>
                    <xdr:col>5</xdr:col>
                    <xdr:colOff>466725</xdr:colOff>
                    <xdr:row>20</xdr:row>
                    <xdr:rowOff>28575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104"/>
  <sheetViews>
    <sheetView workbookViewId="0">
      <selection activeCell="D9" sqref="D9"/>
    </sheetView>
  </sheetViews>
  <sheetFormatPr defaultRowHeight="15" customHeight="1"/>
  <cols>
    <col min="1" max="1" width="2.33203125" style="1" customWidth="1"/>
    <col min="2" max="2" width="12.6640625" style="2" customWidth="1"/>
    <col min="3" max="3" width="20.6640625" style="3" customWidth="1"/>
    <col min="4" max="8" width="21.6640625" style="4" customWidth="1"/>
    <col min="9" max="9" width="2.33203125" style="5" customWidth="1"/>
    <col min="10" max="10" width="0" style="2" hidden="1" customWidth="1"/>
    <col min="11" max="11" width="11.33203125" style="2" bestFit="1" customWidth="1"/>
    <col min="12" max="16384" width="9.33203125" style="2"/>
  </cols>
  <sheetData>
    <row r="1" spans="1:10" ht="30" customHeight="1">
      <c r="A1" s="6"/>
      <c r="B1" s="162" t="s">
        <v>0</v>
      </c>
      <c r="C1" s="162"/>
      <c r="D1" s="162"/>
      <c r="E1" s="162"/>
      <c r="F1" s="162"/>
      <c r="G1" s="162"/>
      <c r="H1" s="162"/>
      <c r="I1" s="7"/>
    </row>
    <row r="2" spans="1:10" ht="12.75" hidden="1" customHeight="1">
      <c r="A2" s="6"/>
      <c r="B2" s="8"/>
      <c r="C2" s="8"/>
      <c r="D2" s="8"/>
      <c r="E2" s="9"/>
      <c r="F2" s="9"/>
      <c r="G2" s="9"/>
      <c r="H2" s="9"/>
      <c r="I2" s="7"/>
    </row>
    <row r="3" spans="1:10" ht="15" customHeight="1">
      <c r="A3" s="6"/>
      <c r="B3" s="10" t="s">
        <v>1</v>
      </c>
      <c r="C3" s="10"/>
      <c r="D3" s="10"/>
      <c r="E3" s="11"/>
      <c r="F3" s="11"/>
      <c r="G3" s="11"/>
      <c r="H3" s="11"/>
      <c r="I3" s="7"/>
    </row>
    <row r="4" spans="1:10" ht="12.75" hidden="1" customHeight="1">
      <c r="A4" s="6"/>
      <c r="B4" s="10"/>
      <c r="C4" s="10"/>
      <c r="D4" s="10"/>
      <c r="E4" s="11"/>
      <c r="F4" s="11"/>
      <c r="G4" s="11"/>
      <c r="H4" s="11"/>
      <c r="I4" s="7"/>
    </row>
    <row r="5" spans="1:10" ht="15" customHeight="1">
      <c r="A5" s="6"/>
      <c r="B5" s="12" t="s">
        <v>2</v>
      </c>
      <c r="C5" s="10"/>
      <c r="D5" s="10"/>
      <c r="E5" s="11"/>
      <c r="F5" s="11"/>
      <c r="G5" s="11"/>
      <c r="H5" s="11"/>
      <c r="I5" s="7"/>
    </row>
    <row r="6" spans="1:10" ht="5.25" customHeight="1" thickBot="1">
      <c r="A6" s="6"/>
      <c r="B6" s="13"/>
      <c r="C6" s="14"/>
      <c r="D6" s="15"/>
      <c r="E6" s="15"/>
      <c r="F6" s="15"/>
      <c r="G6" s="15"/>
      <c r="H6" s="15"/>
      <c r="I6" s="7"/>
    </row>
    <row r="7" spans="1:10" ht="15" customHeight="1" thickBot="1">
      <c r="A7" s="6"/>
      <c r="B7" s="163" t="s">
        <v>3</v>
      </c>
      <c r="C7" s="163"/>
      <c r="D7" s="163"/>
      <c r="E7" s="164"/>
      <c r="F7" s="164"/>
      <c r="G7" s="164"/>
      <c r="H7" s="164"/>
      <c r="I7" s="7"/>
    </row>
    <row r="8" spans="1:10" ht="15" customHeight="1">
      <c r="A8" s="6"/>
      <c r="B8" s="165" t="s">
        <v>4</v>
      </c>
      <c r="C8" s="165"/>
      <c r="D8" s="16">
        <v>449122.31</v>
      </c>
      <c r="E8" s="164"/>
      <c r="F8" s="164"/>
      <c r="G8" s="164"/>
      <c r="H8" s="164"/>
      <c r="I8" s="7"/>
      <c r="J8" s="17">
        <f>COUNT(B25:B2104)</f>
        <v>216</v>
      </c>
    </row>
    <row r="9" spans="1:10" ht="15" customHeight="1">
      <c r="A9" s="6"/>
      <c r="B9" s="166" t="s">
        <v>5</v>
      </c>
      <c r="C9" s="166"/>
      <c r="D9" s="18">
        <v>0.10249999999999999</v>
      </c>
      <c r="E9" s="164"/>
      <c r="F9" s="164"/>
      <c r="G9" s="164"/>
      <c r="H9" s="164"/>
      <c r="I9" s="7"/>
      <c r="J9" s="19">
        <v>240</v>
      </c>
    </row>
    <row r="10" spans="1:10" ht="15" customHeight="1">
      <c r="A10" s="6"/>
      <c r="B10" s="166" t="s">
        <v>6</v>
      </c>
      <c r="C10" s="166"/>
      <c r="D10" s="20">
        <v>18</v>
      </c>
      <c r="E10" s="164"/>
      <c r="F10" s="164"/>
      <c r="G10" s="164"/>
      <c r="H10" s="164"/>
      <c r="I10" s="7"/>
      <c r="J10" s="17">
        <v>1</v>
      </c>
    </row>
    <row r="11" spans="1:10" ht="15" customHeight="1">
      <c r="A11" s="6"/>
      <c r="B11" s="166" t="s">
        <v>7</v>
      </c>
      <c r="C11" s="166"/>
      <c r="D11" s="20">
        <v>12</v>
      </c>
      <c r="E11" s="164"/>
      <c r="F11" s="164"/>
      <c r="G11" s="164"/>
      <c r="H11" s="164"/>
      <c r="I11" s="7"/>
      <c r="J11" s="17">
        <v>2</v>
      </c>
    </row>
    <row r="12" spans="1:10" ht="15" customHeight="1">
      <c r="A12" s="6"/>
      <c r="B12" s="166" t="s">
        <v>8</v>
      </c>
      <c r="C12" s="166"/>
      <c r="D12" s="21">
        <v>40521</v>
      </c>
      <c r="E12" s="164"/>
      <c r="F12" s="164"/>
      <c r="G12" s="164"/>
      <c r="H12" s="164"/>
      <c r="I12" s="7"/>
      <c r="J12" s="17">
        <v>4</v>
      </c>
    </row>
    <row r="13" spans="1:10" ht="6" customHeight="1" thickBot="1">
      <c r="B13" s="22"/>
      <c r="C13" s="22"/>
      <c r="D13" s="23"/>
      <c r="E13" s="164"/>
      <c r="F13" s="164"/>
      <c r="G13" s="164"/>
      <c r="H13" s="164"/>
      <c r="I13" s="24"/>
      <c r="J13" s="17">
        <v>12</v>
      </c>
    </row>
    <row r="14" spans="1:10" ht="15" customHeight="1" thickBot="1">
      <c r="A14" s="6"/>
      <c r="B14" s="167" t="s">
        <v>9</v>
      </c>
      <c r="C14" s="167"/>
      <c r="D14" s="167"/>
      <c r="E14" s="164"/>
      <c r="F14" s="164"/>
      <c r="G14" s="164"/>
      <c r="H14" s="164"/>
      <c r="I14" s="7"/>
      <c r="J14" s="17">
        <v>26</v>
      </c>
    </row>
    <row r="15" spans="1:10" ht="15" customHeight="1">
      <c r="A15" s="6"/>
      <c r="C15" s="25" t="s">
        <v>10</v>
      </c>
      <c r="D15" s="26">
        <f>IF(D16="","",ROUNDUP(PMT(D9/payments_per_year,D16,-D8),2))</f>
        <v>4563</v>
      </c>
      <c r="E15" s="164"/>
      <c r="F15" s="164"/>
      <c r="G15" s="164"/>
      <c r="H15" s="164"/>
      <c r="I15" s="7"/>
      <c r="J15" s="17">
        <v>52</v>
      </c>
    </row>
    <row r="16" spans="1:10" ht="15" customHeight="1">
      <c r="A16" s="6"/>
      <c r="C16" s="25" t="s">
        <v>11</v>
      </c>
      <c r="D16" s="27">
        <f>IF(D8*D9*D10*D11=0,"",D10*D11)</f>
        <v>216</v>
      </c>
      <c r="E16" s="164"/>
      <c r="F16" s="164"/>
      <c r="G16" s="164"/>
      <c r="H16" s="164"/>
      <c r="I16" s="7"/>
      <c r="J16" s="28">
        <f>D8*D9/D11/(1-(1+D9/D11)^(-(D10*D11)))</f>
        <v>4562.9933966092776</v>
      </c>
    </row>
    <row r="17" spans="1:11" ht="15" customHeight="1">
      <c r="A17" s="6"/>
      <c r="C17" s="25" t="s">
        <v>12</v>
      </c>
      <c r="D17" s="27">
        <f>COUNT(B25:B2104)</f>
        <v>216</v>
      </c>
      <c r="E17" s="164"/>
      <c r="F17" s="164"/>
      <c r="G17" s="164"/>
      <c r="H17" s="164"/>
      <c r="I17" s="7"/>
      <c r="J17" s="29"/>
    </row>
    <row r="18" spans="1:11" ht="15" customHeight="1">
      <c r="A18" s="6"/>
      <c r="C18" s="25" t="s">
        <v>13</v>
      </c>
      <c r="D18" s="30">
        <f>IF(D16="","",SUM(F25:F2104))</f>
        <v>536481.60999999975</v>
      </c>
      <c r="E18" s="164"/>
      <c r="F18" s="164"/>
      <c r="G18" s="164"/>
      <c r="H18" s="164"/>
      <c r="I18" s="7"/>
    </row>
    <row r="19" spans="1:11" ht="15" customHeight="1">
      <c r="A19" s="6"/>
      <c r="C19" s="25" t="s">
        <v>14</v>
      </c>
      <c r="D19" s="31">
        <f>IF(D16="","",D18/D8)</f>
        <v>1.1945111566601974</v>
      </c>
      <c r="E19" s="164"/>
      <c r="F19" s="164"/>
      <c r="G19" s="164"/>
      <c r="H19" s="164"/>
      <c r="I19" s="7"/>
    </row>
    <row r="20" spans="1:11" ht="15" customHeight="1">
      <c r="A20" s="6"/>
      <c r="C20" s="25" t="s">
        <v>15</v>
      </c>
      <c r="D20" s="32">
        <f>IF(D18="","",SUMIF(B25:B2104,"&gt;0",G25:G2104))</f>
        <v>0</v>
      </c>
      <c r="E20" s="164"/>
      <c r="F20" s="164"/>
      <c r="G20" s="164"/>
      <c r="H20" s="164"/>
      <c r="I20" s="7"/>
    </row>
    <row r="21" spans="1:11" ht="15" customHeight="1">
      <c r="A21" s="6"/>
      <c r="C21" s="25" t="s">
        <v>16</v>
      </c>
      <c r="D21" s="30">
        <f>IF(D16="","",SUM(G25:G2104,D25:D2104))</f>
        <v>985603.92</v>
      </c>
      <c r="E21" s="164"/>
      <c r="F21" s="164"/>
      <c r="G21" s="164"/>
      <c r="H21" s="164"/>
      <c r="I21" s="7"/>
    </row>
    <row r="22" spans="1:11" ht="7.5" customHeight="1">
      <c r="B22" s="22"/>
      <c r="C22" s="22"/>
      <c r="D22" s="23"/>
      <c r="E22" s="23"/>
      <c r="F22" s="23"/>
      <c r="G22" s="23"/>
      <c r="H22" s="23"/>
      <c r="I22" s="24"/>
      <c r="J22" s="33"/>
    </row>
    <row r="23" spans="1:11" s="39" customFormat="1" ht="27.75" customHeight="1">
      <c r="A23" s="34"/>
      <c r="B23" s="35" t="s">
        <v>17</v>
      </c>
      <c r="C23" s="36" t="s">
        <v>18</v>
      </c>
      <c r="D23" s="37" t="s">
        <v>19</v>
      </c>
      <c r="E23" s="37" t="s">
        <v>20</v>
      </c>
      <c r="F23" s="37" t="s">
        <v>21</v>
      </c>
      <c r="G23" s="37" t="s">
        <v>22</v>
      </c>
      <c r="H23" s="37" t="s">
        <v>23</v>
      </c>
      <c r="I23" s="38"/>
      <c r="K23" s="39">
        <f>ROUND(3672387*25%, 0)</f>
        <v>918097</v>
      </c>
    </row>
    <row r="24" spans="1:11" s="39" customFormat="1" ht="15" customHeight="1">
      <c r="A24" s="34"/>
      <c r="B24" s="40"/>
      <c r="C24" s="41">
        <f>D12</f>
        <v>40521</v>
      </c>
      <c r="D24" s="42"/>
      <c r="E24" s="42"/>
      <c r="F24" s="42"/>
      <c r="G24" s="42"/>
      <c r="H24" s="43">
        <f>D8</f>
        <v>449122.31</v>
      </c>
      <c r="I24" s="38"/>
      <c r="J24" s="44"/>
    </row>
    <row r="25" spans="1:11" ht="15" customHeight="1">
      <c r="A25" s="45"/>
      <c r="B25" s="46">
        <f>IF(D8*D9*D10*D11*D12=0,"",1)</f>
        <v>1</v>
      </c>
      <c r="C25" s="47">
        <f>IF(B25="","",IF(B25&lt;=$D$16,IF(payments_per_year=26,DATE(YEAR(start_date),MONTH(start_date),DAY(start_date)+14*B25),IF(payments_per_year=52,DATE(YEAR(start_date),MONTH(start_date),DAY(start_date)+7*B25),DATE(YEAR(start_date),MONTH(start_date)+12/$D$11,DAY(start_date)))),""))</f>
        <v>40552</v>
      </c>
      <c r="D25" s="48">
        <f>IF(B25="","",$D$15)</f>
        <v>4563</v>
      </c>
      <c r="E25" s="49">
        <f>IF(B25="","",D25-F25)</f>
        <v>726.75</v>
      </c>
      <c r="F25" s="49">
        <f>ROUND(H24*$D$9/payments_per_year,2)</f>
        <v>3836.25</v>
      </c>
      <c r="G25" s="60"/>
      <c r="H25" s="49">
        <f t="shared" ref="H25:H88" si="0">IF(B25="",0,ROUND(H24-E25-G25,2))</f>
        <v>448395.56</v>
      </c>
      <c r="I25" s="24"/>
      <c r="J25" s="51"/>
    </row>
    <row r="26" spans="1:11" ht="15" customHeight="1">
      <c r="A26" s="45"/>
      <c r="B26" s="46">
        <f t="shared" ref="B26:B89" si="1">IF(B25&lt;$D$16,IF(H25&gt;0,B25+1,""),"")</f>
        <v>2</v>
      </c>
      <c r="C26" s="47">
        <f t="shared" ref="C26:C89" si="2">IF(B26="","",IF(B26&lt;=$D$16,IF(payments_per_year=26,DATE(YEAR(start_date),MONTH(start_date),DAY(start_date)+14*B26),IF(payments_per_year=52,DATE(YEAR(start_date),MONTH(start_date),DAY(start_date)+7*B26),DATE(YEAR(start_date),MONTH(start_date)+B26*12/$D$11,DAY(start_date)))),""))</f>
        <v>40583</v>
      </c>
      <c r="D26" s="48">
        <f t="shared" ref="D26:D89" si="3">IF(C26="","",IF($D$15+F26&gt;H25,ROUND(H25+F26,2),$D$15))</f>
        <v>4563</v>
      </c>
      <c r="E26" s="49">
        <f t="shared" ref="E26:E89" si="4">IF(C26="","",D26-F26)</f>
        <v>732.94999999999982</v>
      </c>
      <c r="F26" s="49">
        <f t="shared" ref="F26:F89" si="5">IF(C26="","",ROUND(H25*$D$9/payments_per_year,2))</f>
        <v>3830.05</v>
      </c>
      <c r="G26" s="50"/>
      <c r="H26" s="49">
        <f t="shared" si="0"/>
        <v>447662.61</v>
      </c>
      <c r="I26" s="24"/>
      <c r="J26" s="51"/>
    </row>
    <row r="27" spans="1:11" ht="15" customHeight="1">
      <c r="A27" s="45"/>
      <c r="B27" s="46">
        <f t="shared" si="1"/>
        <v>3</v>
      </c>
      <c r="C27" s="47">
        <f t="shared" si="2"/>
        <v>40611</v>
      </c>
      <c r="D27" s="48">
        <f t="shared" si="3"/>
        <v>4563</v>
      </c>
      <c r="E27" s="49">
        <f t="shared" si="4"/>
        <v>739.2199999999998</v>
      </c>
      <c r="F27" s="49">
        <f t="shared" si="5"/>
        <v>3823.78</v>
      </c>
      <c r="G27" s="50"/>
      <c r="H27" s="49">
        <f t="shared" si="0"/>
        <v>446923.39</v>
      </c>
      <c r="I27" s="24"/>
    </row>
    <row r="28" spans="1:11" ht="15" customHeight="1">
      <c r="A28" s="45"/>
      <c r="B28" s="46">
        <f t="shared" si="1"/>
        <v>4</v>
      </c>
      <c r="C28" s="47">
        <f t="shared" si="2"/>
        <v>40642</v>
      </c>
      <c r="D28" s="48">
        <f t="shared" si="3"/>
        <v>4563</v>
      </c>
      <c r="E28" s="49">
        <f t="shared" si="4"/>
        <v>745.5300000000002</v>
      </c>
      <c r="F28" s="49">
        <f t="shared" si="5"/>
        <v>3817.47</v>
      </c>
      <c r="G28" s="50"/>
      <c r="H28" s="49">
        <f t="shared" si="0"/>
        <v>446177.86</v>
      </c>
      <c r="I28" s="24"/>
    </row>
    <row r="29" spans="1:11" ht="15" customHeight="1">
      <c r="A29" s="45"/>
      <c r="B29" s="46">
        <f t="shared" si="1"/>
        <v>5</v>
      </c>
      <c r="C29" s="47">
        <f t="shared" si="2"/>
        <v>40672</v>
      </c>
      <c r="D29" s="48">
        <f t="shared" si="3"/>
        <v>4563</v>
      </c>
      <c r="E29" s="49">
        <f t="shared" si="4"/>
        <v>751.90000000000009</v>
      </c>
      <c r="F29" s="49">
        <f t="shared" si="5"/>
        <v>3811.1</v>
      </c>
      <c r="G29" s="50"/>
      <c r="H29" s="49">
        <f t="shared" si="0"/>
        <v>445425.96</v>
      </c>
      <c r="I29" s="24"/>
    </row>
    <row r="30" spans="1:11" ht="15" customHeight="1">
      <c r="A30" s="45"/>
      <c r="B30" s="46">
        <f t="shared" si="1"/>
        <v>6</v>
      </c>
      <c r="C30" s="47">
        <f t="shared" si="2"/>
        <v>40703</v>
      </c>
      <c r="D30" s="48">
        <f t="shared" si="3"/>
        <v>4563</v>
      </c>
      <c r="E30" s="49">
        <f t="shared" si="4"/>
        <v>758.32000000000016</v>
      </c>
      <c r="F30" s="49">
        <f t="shared" si="5"/>
        <v>3804.68</v>
      </c>
      <c r="G30" s="50"/>
      <c r="H30" s="49">
        <f t="shared" si="0"/>
        <v>444667.64</v>
      </c>
      <c r="I30" s="24"/>
    </row>
    <row r="31" spans="1:11" ht="15" customHeight="1">
      <c r="A31" s="45"/>
      <c r="B31" s="46">
        <f t="shared" si="1"/>
        <v>7</v>
      </c>
      <c r="C31" s="47">
        <f t="shared" si="2"/>
        <v>40733</v>
      </c>
      <c r="D31" s="48">
        <f t="shared" si="3"/>
        <v>4563</v>
      </c>
      <c r="E31" s="49">
        <f t="shared" si="4"/>
        <v>764.80000000000018</v>
      </c>
      <c r="F31" s="49">
        <f t="shared" si="5"/>
        <v>3798.2</v>
      </c>
      <c r="G31" s="50"/>
      <c r="H31" s="49">
        <f t="shared" si="0"/>
        <v>443902.84</v>
      </c>
      <c r="I31" s="24"/>
    </row>
    <row r="32" spans="1:11" ht="15" customHeight="1">
      <c r="A32" s="45"/>
      <c r="B32" s="46">
        <f t="shared" si="1"/>
        <v>8</v>
      </c>
      <c r="C32" s="47">
        <f t="shared" si="2"/>
        <v>40764</v>
      </c>
      <c r="D32" s="48">
        <f t="shared" si="3"/>
        <v>4563</v>
      </c>
      <c r="E32" s="49">
        <f t="shared" si="4"/>
        <v>771.32999999999993</v>
      </c>
      <c r="F32" s="49">
        <f t="shared" si="5"/>
        <v>3791.67</v>
      </c>
      <c r="G32" s="50"/>
      <c r="H32" s="49">
        <f t="shared" si="0"/>
        <v>443131.51</v>
      </c>
      <c r="I32" s="24"/>
    </row>
    <row r="33" spans="1:9" ht="15" customHeight="1">
      <c r="A33" s="45"/>
      <c r="B33" s="46">
        <f t="shared" si="1"/>
        <v>9</v>
      </c>
      <c r="C33" s="47">
        <f t="shared" si="2"/>
        <v>40795</v>
      </c>
      <c r="D33" s="48">
        <f t="shared" si="3"/>
        <v>4563</v>
      </c>
      <c r="E33" s="49">
        <f t="shared" si="4"/>
        <v>777.92000000000007</v>
      </c>
      <c r="F33" s="49">
        <f t="shared" si="5"/>
        <v>3785.08</v>
      </c>
      <c r="G33" s="50"/>
      <c r="H33" s="49">
        <f t="shared" si="0"/>
        <v>442353.59</v>
      </c>
      <c r="I33" s="24"/>
    </row>
    <row r="34" spans="1:9" ht="15" customHeight="1">
      <c r="A34" s="45"/>
      <c r="B34" s="46">
        <f t="shared" si="1"/>
        <v>10</v>
      </c>
      <c r="C34" s="47">
        <f t="shared" si="2"/>
        <v>40825</v>
      </c>
      <c r="D34" s="48">
        <f t="shared" si="3"/>
        <v>4563</v>
      </c>
      <c r="E34" s="49">
        <f t="shared" si="4"/>
        <v>784.56</v>
      </c>
      <c r="F34" s="49">
        <f t="shared" si="5"/>
        <v>3778.44</v>
      </c>
      <c r="G34" s="50"/>
      <c r="H34" s="49">
        <f t="shared" si="0"/>
        <v>441569.03</v>
      </c>
      <c r="I34" s="24"/>
    </row>
    <row r="35" spans="1:9" ht="15" customHeight="1">
      <c r="A35" s="45"/>
      <c r="B35" s="46">
        <f t="shared" si="1"/>
        <v>11</v>
      </c>
      <c r="C35" s="47">
        <f t="shared" si="2"/>
        <v>40856</v>
      </c>
      <c r="D35" s="48">
        <f t="shared" si="3"/>
        <v>4563</v>
      </c>
      <c r="E35" s="49">
        <f t="shared" si="4"/>
        <v>791.26000000000022</v>
      </c>
      <c r="F35" s="49">
        <f t="shared" si="5"/>
        <v>3771.74</v>
      </c>
      <c r="G35" s="50"/>
      <c r="H35" s="49">
        <f t="shared" si="0"/>
        <v>440777.77</v>
      </c>
      <c r="I35" s="24"/>
    </row>
    <row r="36" spans="1:9" ht="15" customHeight="1">
      <c r="A36" s="45"/>
      <c r="B36" s="46">
        <f t="shared" si="1"/>
        <v>12</v>
      </c>
      <c r="C36" s="47">
        <f t="shared" si="2"/>
        <v>40886</v>
      </c>
      <c r="D36" s="48">
        <f t="shared" si="3"/>
        <v>4563</v>
      </c>
      <c r="E36" s="49">
        <f t="shared" si="4"/>
        <v>798.02</v>
      </c>
      <c r="F36" s="49">
        <f t="shared" si="5"/>
        <v>3764.98</v>
      </c>
      <c r="G36" s="50"/>
      <c r="H36" s="49">
        <f t="shared" si="0"/>
        <v>439979.75</v>
      </c>
      <c r="I36" s="24"/>
    </row>
    <row r="37" spans="1:9" ht="15" customHeight="1">
      <c r="A37" s="45"/>
      <c r="B37" s="46">
        <f t="shared" si="1"/>
        <v>13</v>
      </c>
      <c r="C37" s="47">
        <f t="shared" si="2"/>
        <v>40917</v>
      </c>
      <c r="D37" s="48">
        <f t="shared" si="3"/>
        <v>4563</v>
      </c>
      <c r="E37" s="49">
        <f t="shared" si="4"/>
        <v>804.84000000000015</v>
      </c>
      <c r="F37" s="49">
        <f t="shared" si="5"/>
        <v>3758.16</v>
      </c>
      <c r="G37" s="50"/>
      <c r="H37" s="49">
        <f t="shared" si="0"/>
        <v>439174.91</v>
      </c>
      <c r="I37" s="24"/>
    </row>
    <row r="38" spans="1:9" ht="15" customHeight="1">
      <c r="A38" s="45"/>
      <c r="B38" s="46">
        <f t="shared" si="1"/>
        <v>14</v>
      </c>
      <c r="C38" s="47">
        <f t="shared" si="2"/>
        <v>40948</v>
      </c>
      <c r="D38" s="48">
        <f t="shared" si="3"/>
        <v>4563</v>
      </c>
      <c r="E38" s="49">
        <f t="shared" si="4"/>
        <v>811.71</v>
      </c>
      <c r="F38" s="49">
        <f t="shared" si="5"/>
        <v>3751.29</v>
      </c>
      <c r="G38" s="50"/>
      <c r="H38" s="49">
        <f t="shared" si="0"/>
        <v>438363.2</v>
      </c>
      <c r="I38" s="24"/>
    </row>
    <row r="39" spans="1:9" ht="15" customHeight="1">
      <c r="A39" s="45"/>
      <c r="B39" s="46">
        <f t="shared" si="1"/>
        <v>15</v>
      </c>
      <c r="C39" s="47">
        <f t="shared" si="2"/>
        <v>40977</v>
      </c>
      <c r="D39" s="48">
        <f t="shared" si="3"/>
        <v>4563</v>
      </c>
      <c r="E39" s="49">
        <f t="shared" si="4"/>
        <v>818.65000000000009</v>
      </c>
      <c r="F39" s="49">
        <f t="shared" si="5"/>
        <v>3744.35</v>
      </c>
      <c r="G39" s="50"/>
      <c r="H39" s="49">
        <f t="shared" si="0"/>
        <v>437544.55</v>
      </c>
      <c r="I39" s="24"/>
    </row>
    <row r="40" spans="1:9" ht="15" customHeight="1">
      <c r="A40" s="45"/>
      <c r="B40" s="46">
        <f t="shared" si="1"/>
        <v>16</v>
      </c>
      <c r="C40" s="47">
        <f t="shared" si="2"/>
        <v>41008</v>
      </c>
      <c r="D40" s="48">
        <f t="shared" si="3"/>
        <v>4563</v>
      </c>
      <c r="E40" s="49">
        <f t="shared" si="4"/>
        <v>825.63999999999987</v>
      </c>
      <c r="F40" s="49">
        <f t="shared" si="5"/>
        <v>3737.36</v>
      </c>
      <c r="G40" s="50"/>
      <c r="H40" s="49">
        <f t="shared" si="0"/>
        <v>436718.91</v>
      </c>
      <c r="I40" s="24"/>
    </row>
    <row r="41" spans="1:9" ht="15" customHeight="1">
      <c r="A41" s="45"/>
      <c r="B41" s="46">
        <f t="shared" si="1"/>
        <v>17</v>
      </c>
      <c r="C41" s="47">
        <f t="shared" si="2"/>
        <v>41038</v>
      </c>
      <c r="D41" s="48">
        <f t="shared" si="3"/>
        <v>4563</v>
      </c>
      <c r="E41" s="49">
        <f t="shared" si="4"/>
        <v>832.69</v>
      </c>
      <c r="F41" s="49">
        <f t="shared" si="5"/>
        <v>3730.31</v>
      </c>
      <c r="G41" s="50"/>
      <c r="H41" s="49">
        <f t="shared" si="0"/>
        <v>435886.22</v>
      </c>
      <c r="I41" s="24"/>
    </row>
    <row r="42" spans="1:9" ht="15" customHeight="1">
      <c r="A42" s="45"/>
      <c r="B42" s="46">
        <f t="shared" si="1"/>
        <v>18</v>
      </c>
      <c r="C42" s="47">
        <f t="shared" si="2"/>
        <v>41069</v>
      </c>
      <c r="D42" s="48">
        <f t="shared" si="3"/>
        <v>4563</v>
      </c>
      <c r="E42" s="49">
        <f t="shared" si="4"/>
        <v>839.81</v>
      </c>
      <c r="F42" s="49">
        <f t="shared" si="5"/>
        <v>3723.19</v>
      </c>
      <c r="G42" s="50"/>
      <c r="H42" s="49">
        <f t="shared" si="0"/>
        <v>435046.41</v>
      </c>
      <c r="I42" s="24"/>
    </row>
    <row r="43" spans="1:9" ht="15" customHeight="1">
      <c r="A43" s="45"/>
      <c r="B43" s="46">
        <f t="shared" si="1"/>
        <v>19</v>
      </c>
      <c r="C43" s="47">
        <f t="shared" si="2"/>
        <v>41099</v>
      </c>
      <c r="D43" s="48">
        <f t="shared" si="3"/>
        <v>4563</v>
      </c>
      <c r="E43" s="49">
        <f t="shared" si="4"/>
        <v>846.98</v>
      </c>
      <c r="F43" s="49">
        <f t="shared" si="5"/>
        <v>3716.02</v>
      </c>
      <c r="G43" s="50"/>
      <c r="H43" s="49">
        <f t="shared" si="0"/>
        <v>434199.43</v>
      </c>
      <c r="I43" s="24"/>
    </row>
    <row r="44" spans="1:9" ht="15" customHeight="1">
      <c r="A44" s="45"/>
      <c r="B44" s="46">
        <f t="shared" si="1"/>
        <v>20</v>
      </c>
      <c r="C44" s="47">
        <f t="shared" si="2"/>
        <v>41130</v>
      </c>
      <c r="D44" s="48">
        <f t="shared" si="3"/>
        <v>4563</v>
      </c>
      <c r="E44" s="49">
        <f t="shared" si="4"/>
        <v>854.21</v>
      </c>
      <c r="F44" s="49">
        <f t="shared" si="5"/>
        <v>3708.79</v>
      </c>
      <c r="G44" s="50"/>
      <c r="H44" s="49">
        <f t="shared" si="0"/>
        <v>433345.22</v>
      </c>
      <c r="I44" s="24"/>
    </row>
    <row r="45" spans="1:9" ht="15" customHeight="1">
      <c r="A45" s="45"/>
      <c r="B45" s="46">
        <f t="shared" si="1"/>
        <v>21</v>
      </c>
      <c r="C45" s="47">
        <f t="shared" si="2"/>
        <v>41161</v>
      </c>
      <c r="D45" s="48">
        <f t="shared" si="3"/>
        <v>4563</v>
      </c>
      <c r="E45" s="49">
        <f t="shared" si="4"/>
        <v>861.51000000000022</v>
      </c>
      <c r="F45" s="49">
        <f t="shared" si="5"/>
        <v>3701.49</v>
      </c>
      <c r="G45" s="50"/>
      <c r="H45" s="49">
        <f t="shared" si="0"/>
        <v>432483.71</v>
      </c>
      <c r="I45" s="24"/>
    </row>
    <row r="46" spans="1:9" ht="15" customHeight="1">
      <c r="A46" s="45"/>
      <c r="B46" s="46">
        <f t="shared" si="1"/>
        <v>22</v>
      </c>
      <c r="C46" s="47">
        <f t="shared" si="2"/>
        <v>41191</v>
      </c>
      <c r="D46" s="48">
        <f t="shared" si="3"/>
        <v>4563</v>
      </c>
      <c r="E46" s="49">
        <f t="shared" si="4"/>
        <v>868.86999999999989</v>
      </c>
      <c r="F46" s="49">
        <f t="shared" si="5"/>
        <v>3694.13</v>
      </c>
      <c r="G46" s="50"/>
      <c r="H46" s="49">
        <f t="shared" si="0"/>
        <v>431614.84</v>
      </c>
      <c r="I46" s="24"/>
    </row>
    <row r="47" spans="1:9" ht="15" customHeight="1">
      <c r="A47" s="45"/>
      <c r="B47" s="46">
        <f t="shared" si="1"/>
        <v>23</v>
      </c>
      <c r="C47" s="47">
        <f t="shared" si="2"/>
        <v>41222</v>
      </c>
      <c r="D47" s="48">
        <f t="shared" si="3"/>
        <v>4563</v>
      </c>
      <c r="E47" s="49">
        <f t="shared" si="4"/>
        <v>876.29</v>
      </c>
      <c r="F47" s="49">
        <f t="shared" si="5"/>
        <v>3686.71</v>
      </c>
      <c r="G47" s="50"/>
      <c r="H47" s="49">
        <f t="shared" si="0"/>
        <v>430738.55</v>
      </c>
      <c r="I47" s="24"/>
    </row>
    <row r="48" spans="1:9" ht="15" customHeight="1">
      <c r="A48" s="45"/>
      <c r="B48" s="46">
        <f t="shared" si="1"/>
        <v>24</v>
      </c>
      <c r="C48" s="47">
        <f t="shared" si="2"/>
        <v>41252</v>
      </c>
      <c r="D48" s="48">
        <f t="shared" si="3"/>
        <v>4563</v>
      </c>
      <c r="E48" s="49">
        <f t="shared" si="4"/>
        <v>883.77</v>
      </c>
      <c r="F48" s="49">
        <f t="shared" si="5"/>
        <v>3679.23</v>
      </c>
      <c r="G48" s="50"/>
      <c r="H48" s="49">
        <f t="shared" si="0"/>
        <v>429854.78</v>
      </c>
      <c r="I48" s="24"/>
    </row>
    <row r="49" spans="1:9" ht="15" customHeight="1">
      <c r="A49" s="45"/>
      <c r="B49" s="46">
        <f t="shared" si="1"/>
        <v>25</v>
      </c>
      <c r="C49" s="47">
        <f t="shared" si="2"/>
        <v>41283</v>
      </c>
      <c r="D49" s="48">
        <f t="shared" si="3"/>
        <v>4563</v>
      </c>
      <c r="E49" s="49">
        <f t="shared" si="4"/>
        <v>891.32000000000016</v>
      </c>
      <c r="F49" s="49">
        <f t="shared" si="5"/>
        <v>3671.68</v>
      </c>
      <c r="G49" s="50"/>
      <c r="H49" s="49">
        <f t="shared" si="0"/>
        <v>428963.46</v>
      </c>
      <c r="I49" s="24"/>
    </row>
    <row r="50" spans="1:9" ht="15" customHeight="1">
      <c r="A50" s="45"/>
      <c r="B50" s="46">
        <f t="shared" si="1"/>
        <v>26</v>
      </c>
      <c r="C50" s="47">
        <f t="shared" si="2"/>
        <v>41314</v>
      </c>
      <c r="D50" s="48">
        <f t="shared" si="3"/>
        <v>4563</v>
      </c>
      <c r="E50" s="49">
        <f t="shared" si="4"/>
        <v>898.94</v>
      </c>
      <c r="F50" s="49">
        <f t="shared" si="5"/>
        <v>3664.06</v>
      </c>
      <c r="G50" s="50"/>
      <c r="H50" s="49">
        <f t="shared" si="0"/>
        <v>428064.52</v>
      </c>
      <c r="I50" s="24"/>
    </row>
    <row r="51" spans="1:9" ht="15" customHeight="1">
      <c r="A51" s="45"/>
      <c r="B51" s="46">
        <f t="shared" si="1"/>
        <v>27</v>
      </c>
      <c r="C51" s="47">
        <f t="shared" si="2"/>
        <v>41342</v>
      </c>
      <c r="D51" s="48">
        <f t="shared" si="3"/>
        <v>4563</v>
      </c>
      <c r="E51" s="49">
        <f t="shared" si="4"/>
        <v>906.61999999999989</v>
      </c>
      <c r="F51" s="49">
        <f t="shared" si="5"/>
        <v>3656.38</v>
      </c>
      <c r="G51" s="50"/>
      <c r="H51" s="49">
        <f t="shared" si="0"/>
        <v>427157.9</v>
      </c>
      <c r="I51" s="24"/>
    </row>
    <row r="52" spans="1:9" ht="15" customHeight="1">
      <c r="A52" s="45"/>
      <c r="B52" s="46">
        <f t="shared" si="1"/>
        <v>28</v>
      </c>
      <c r="C52" s="47">
        <f t="shared" si="2"/>
        <v>41373</v>
      </c>
      <c r="D52" s="48">
        <f t="shared" si="3"/>
        <v>4563</v>
      </c>
      <c r="E52" s="49">
        <f t="shared" si="4"/>
        <v>914.36000000000013</v>
      </c>
      <c r="F52" s="49">
        <f t="shared" si="5"/>
        <v>3648.64</v>
      </c>
      <c r="G52" s="50"/>
      <c r="H52" s="49">
        <f t="shared" si="0"/>
        <v>426243.54</v>
      </c>
      <c r="I52" s="24"/>
    </row>
    <row r="53" spans="1:9" ht="15" customHeight="1">
      <c r="A53" s="45"/>
      <c r="B53" s="46">
        <f t="shared" si="1"/>
        <v>29</v>
      </c>
      <c r="C53" s="47">
        <f t="shared" si="2"/>
        <v>41403</v>
      </c>
      <c r="D53" s="48">
        <f t="shared" si="3"/>
        <v>4563</v>
      </c>
      <c r="E53" s="49">
        <f t="shared" si="4"/>
        <v>922.17000000000007</v>
      </c>
      <c r="F53" s="49">
        <f t="shared" si="5"/>
        <v>3640.83</v>
      </c>
      <c r="G53" s="50"/>
      <c r="H53" s="49">
        <f t="shared" si="0"/>
        <v>425321.37</v>
      </c>
      <c r="I53" s="24"/>
    </row>
    <row r="54" spans="1:9" ht="15" customHeight="1">
      <c r="A54" s="45"/>
      <c r="B54" s="46">
        <f t="shared" si="1"/>
        <v>30</v>
      </c>
      <c r="C54" s="47">
        <f t="shared" si="2"/>
        <v>41434</v>
      </c>
      <c r="D54" s="48">
        <f t="shared" si="3"/>
        <v>4563</v>
      </c>
      <c r="E54" s="49">
        <f t="shared" si="4"/>
        <v>930.05000000000018</v>
      </c>
      <c r="F54" s="49">
        <f t="shared" si="5"/>
        <v>3632.95</v>
      </c>
      <c r="G54" s="50"/>
      <c r="H54" s="49">
        <f t="shared" si="0"/>
        <v>424391.32</v>
      </c>
      <c r="I54" s="24"/>
    </row>
    <row r="55" spans="1:9" ht="15" customHeight="1">
      <c r="A55" s="45"/>
      <c r="B55" s="46">
        <f t="shared" si="1"/>
        <v>31</v>
      </c>
      <c r="C55" s="47">
        <f t="shared" si="2"/>
        <v>41464</v>
      </c>
      <c r="D55" s="48">
        <f t="shared" si="3"/>
        <v>4563</v>
      </c>
      <c r="E55" s="49">
        <f t="shared" si="4"/>
        <v>937.98999999999978</v>
      </c>
      <c r="F55" s="49">
        <f t="shared" si="5"/>
        <v>3625.01</v>
      </c>
      <c r="G55" s="50"/>
      <c r="H55" s="49">
        <f t="shared" si="0"/>
        <v>423453.33</v>
      </c>
      <c r="I55" s="24"/>
    </row>
    <row r="56" spans="1:9" ht="15" customHeight="1">
      <c r="A56" s="45"/>
      <c r="B56" s="46">
        <f t="shared" si="1"/>
        <v>32</v>
      </c>
      <c r="C56" s="47">
        <f t="shared" si="2"/>
        <v>41495</v>
      </c>
      <c r="D56" s="48">
        <f t="shared" si="3"/>
        <v>4563</v>
      </c>
      <c r="E56" s="49">
        <f t="shared" si="4"/>
        <v>946</v>
      </c>
      <c r="F56" s="49">
        <f t="shared" si="5"/>
        <v>3617</v>
      </c>
      <c r="G56" s="50"/>
      <c r="H56" s="49">
        <f t="shared" si="0"/>
        <v>422507.33</v>
      </c>
      <c r="I56" s="24"/>
    </row>
    <row r="57" spans="1:9" ht="15" customHeight="1">
      <c r="A57" s="45"/>
      <c r="B57" s="46">
        <f t="shared" si="1"/>
        <v>33</v>
      </c>
      <c r="C57" s="47">
        <f t="shared" si="2"/>
        <v>41526</v>
      </c>
      <c r="D57" s="48">
        <f t="shared" si="3"/>
        <v>4563</v>
      </c>
      <c r="E57" s="49">
        <f t="shared" si="4"/>
        <v>954.07999999999993</v>
      </c>
      <c r="F57" s="49">
        <f t="shared" si="5"/>
        <v>3608.92</v>
      </c>
      <c r="G57" s="50"/>
      <c r="H57" s="49">
        <f t="shared" si="0"/>
        <v>421553.25</v>
      </c>
      <c r="I57" s="24"/>
    </row>
    <row r="58" spans="1:9" ht="15" customHeight="1">
      <c r="A58" s="45"/>
      <c r="B58" s="46">
        <f t="shared" si="1"/>
        <v>34</v>
      </c>
      <c r="C58" s="47">
        <f t="shared" si="2"/>
        <v>41556</v>
      </c>
      <c r="D58" s="48">
        <f t="shared" si="3"/>
        <v>4563</v>
      </c>
      <c r="E58" s="49">
        <f t="shared" si="4"/>
        <v>962.23</v>
      </c>
      <c r="F58" s="49">
        <f t="shared" si="5"/>
        <v>3600.77</v>
      </c>
      <c r="G58" s="50"/>
      <c r="H58" s="49">
        <f t="shared" si="0"/>
        <v>420591.02</v>
      </c>
      <c r="I58" s="24"/>
    </row>
    <row r="59" spans="1:9" ht="15" customHeight="1">
      <c r="A59" s="45"/>
      <c r="B59" s="46">
        <f t="shared" si="1"/>
        <v>35</v>
      </c>
      <c r="C59" s="47">
        <f t="shared" si="2"/>
        <v>41587</v>
      </c>
      <c r="D59" s="48">
        <f t="shared" si="3"/>
        <v>4563</v>
      </c>
      <c r="E59" s="49">
        <f t="shared" si="4"/>
        <v>970.44999999999982</v>
      </c>
      <c r="F59" s="49">
        <f t="shared" si="5"/>
        <v>3592.55</v>
      </c>
      <c r="G59" s="50"/>
      <c r="H59" s="49">
        <f t="shared" si="0"/>
        <v>419620.57</v>
      </c>
      <c r="I59" s="24"/>
    </row>
    <row r="60" spans="1:9" ht="15" customHeight="1">
      <c r="A60" s="45"/>
      <c r="B60" s="46">
        <f t="shared" si="1"/>
        <v>36</v>
      </c>
      <c r="C60" s="47">
        <f t="shared" si="2"/>
        <v>41617</v>
      </c>
      <c r="D60" s="48">
        <f t="shared" si="3"/>
        <v>4563</v>
      </c>
      <c r="E60" s="49">
        <f t="shared" si="4"/>
        <v>978.73999999999978</v>
      </c>
      <c r="F60" s="49">
        <f t="shared" si="5"/>
        <v>3584.26</v>
      </c>
      <c r="G60" s="50"/>
      <c r="H60" s="49">
        <f t="shared" si="0"/>
        <v>418641.83</v>
      </c>
      <c r="I60" s="24"/>
    </row>
    <row r="61" spans="1:9" ht="15" customHeight="1">
      <c r="A61" s="45"/>
      <c r="B61" s="46">
        <f t="shared" si="1"/>
        <v>37</v>
      </c>
      <c r="C61" s="47">
        <f t="shared" si="2"/>
        <v>41648</v>
      </c>
      <c r="D61" s="48">
        <f t="shared" si="3"/>
        <v>4563</v>
      </c>
      <c r="E61" s="49">
        <f t="shared" si="4"/>
        <v>987.09999999999991</v>
      </c>
      <c r="F61" s="49">
        <f t="shared" si="5"/>
        <v>3575.9</v>
      </c>
      <c r="G61" s="50"/>
      <c r="H61" s="49">
        <f t="shared" si="0"/>
        <v>417654.73</v>
      </c>
      <c r="I61" s="24"/>
    </row>
    <row r="62" spans="1:9" ht="15" customHeight="1">
      <c r="A62" s="45"/>
      <c r="B62" s="46">
        <f t="shared" si="1"/>
        <v>38</v>
      </c>
      <c r="C62" s="47">
        <f t="shared" si="2"/>
        <v>41679</v>
      </c>
      <c r="D62" s="48">
        <f t="shared" si="3"/>
        <v>4563</v>
      </c>
      <c r="E62" s="49">
        <f t="shared" si="4"/>
        <v>995.5300000000002</v>
      </c>
      <c r="F62" s="49">
        <f t="shared" si="5"/>
        <v>3567.47</v>
      </c>
      <c r="G62" s="50"/>
      <c r="H62" s="49">
        <f t="shared" si="0"/>
        <v>416659.20000000001</v>
      </c>
      <c r="I62" s="24"/>
    </row>
    <row r="63" spans="1:9" ht="15" customHeight="1">
      <c r="A63" s="45"/>
      <c r="B63" s="46">
        <f t="shared" si="1"/>
        <v>39</v>
      </c>
      <c r="C63" s="47">
        <f t="shared" si="2"/>
        <v>41707</v>
      </c>
      <c r="D63" s="48">
        <f t="shared" si="3"/>
        <v>4563</v>
      </c>
      <c r="E63" s="49">
        <f t="shared" si="4"/>
        <v>1004.04</v>
      </c>
      <c r="F63" s="49">
        <f t="shared" si="5"/>
        <v>3558.96</v>
      </c>
      <c r="G63" s="50"/>
      <c r="H63" s="49">
        <f t="shared" si="0"/>
        <v>415655.16</v>
      </c>
      <c r="I63" s="24"/>
    </row>
    <row r="64" spans="1:9" ht="15" customHeight="1">
      <c r="A64" s="45"/>
      <c r="B64" s="46">
        <f t="shared" si="1"/>
        <v>40</v>
      </c>
      <c r="C64" s="47">
        <f t="shared" si="2"/>
        <v>41738</v>
      </c>
      <c r="D64" s="48">
        <f t="shared" si="3"/>
        <v>4563</v>
      </c>
      <c r="E64" s="49">
        <f t="shared" si="4"/>
        <v>1012.6100000000001</v>
      </c>
      <c r="F64" s="49">
        <f t="shared" si="5"/>
        <v>3550.39</v>
      </c>
      <c r="G64" s="50"/>
      <c r="H64" s="49">
        <f t="shared" si="0"/>
        <v>414642.55</v>
      </c>
      <c r="I64" s="24"/>
    </row>
    <row r="65" spans="1:9" ht="15" customHeight="1">
      <c r="A65" s="45"/>
      <c r="B65" s="46">
        <f t="shared" si="1"/>
        <v>41</v>
      </c>
      <c r="C65" s="47">
        <f t="shared" si="2"/>
        <v>41768</v>
      </c>
      <c r="D65" s="48">
        <f t="shared" si="3"/>
        <v>4563</v>
      </c>
      <c r="E65" s="49">
        <f t="shared" si="4"/>
        <v>1021.2600000000002</v>
      </c>
      <c r="F65" s="49">
        <f t="shared" si="5"/>
        <v>3541.74</v>
      </c>
      <c r="G65" s="50"/>
      <c r="H65" s="49">
        <f t="shared" si="0"/>
        <v>413621.29</v>
      </c>
      <c r="I65" s="24"/>
    </row>
    <row r="66" spans="1:9" ht="15" customHeight="1">
      <c r="A66" s="45"/>
      <c r="B66" s="46">
        <f t="shared" si="1"/>
        <v>42</v>
      </c>
      <c r="C66" s="47">
        <f t="shared" si="2"/>
        <v>41799</v>
      </c>
      <c r="D66" s="48">
        <f t="shared" si="3"/>
        <v>4563</v>
      </c>
      <c r="E66" s="49">
        <f t="shared" si="4"/>
        <v>1029.98</v>
      </c>
      <c r="F66" s="49">
        <f t="shared" si="5"/>
        <v>3533.02</v>
      </c>
      <c r="G66" s="50"/>
      <c r="H66" s="49">
        <f t="shared" si="0"/>
        <v>412591.31</v>
      </c>
      <c r="I66" s="24"/>
    </row>
    <row r="67" spans="1:9" ht="15" customHeight="1">
      <c r="A67" s="45"/>
      <c r="B67" s="46">
        <f t="shared" si="1"/>
        <v>43</v>
      </c>
      <c r="C67" s="47">
        <f t="shared" si="2"/>
        <v>41829</v>
      </c>
      <c r="D67" s="48">
        <f t="shared" si="3"/>
        <v>4563</v>
      </c>
      <c r="E67" s="49">
        <f t="shared" si="4"/>
        <v>1038.7800000000002</v>
      </c>
      <c r="F67" s="49">
        <f t="shared" si="5"/>
        <v>3524.22</v>
      </c>
      <c r="G67" s="50"/>
      <c r="H67" s="49">
        <f t="shared" si="0"/>
        <v>411552.53</v>
      </c>
      <c r="I67" s="24"/>
    </row>
    <row r="68" spans="1:9" ht="15" customHeight="1">
      <c r="A68" s="45"/>
      <c r="B68" s="46">
        <f t="shared" si="1"/>
        <v>44</v>
      </c>
      <c r="C68" s="47">
        <f t="shared" si="2"/>
        <v>41860</v>
      </c>
      <c r="D68" s="48">
        <f t="shared" si="3"/>
        <v>4563</v>
      </c>
      <c r="E68" s="49">
        <f t="shared" si="4"/>
        <v>1047.6599999999999</v>
      </c>
      <c r="F68" s="49">
        <f t="shared" si="5"/>
        <v>3515.34</v>
      </c>
      <c r="G68" s="50"/>
      <c r="H68" s="49">
        <f t="shared" si="0"/>
        <v>410504.87</v>
      </c>
      <c r="I68" s="24"/>
    </row>
    <row r="69" spans="1:9" ht="15" customHeight="1">
      <c r="A69" s="45"/>
      <c r="B69" s="46">
        <f t="shared" si="1"/>
        <v>45</v>
      </c>
      <c r="C69" s="47">
        <f t="shared" si="2"/>
        <v>41891</v>
      </c>
      <c r="D69" s="48">
        <f t="shared" si="3"/>
        <v>4563</v>
      </c>
      <c r="E69" s="49">
        <f t="shared" si="4"/>
        <v>1056.5999999999999</v>
      </c>
      <c r="F69" s="49">
        <f t="shared" si="5"/>
        <v>3506.4</v>
      </c>
      <c r="G69" s="50"/>
      <c r="H69" s="49">
        <f t="shared" si="0"/>
        <v>409448.27</v>
      </c>
      <c r="I69" s="24"/>
    </row>
    <row r="70" spans="1:9" ht="15" customHeight="1">
      <c r="A70" s="45"/>
      <c r="B70" s="46">
        <f t="shared" si="1"/>
        <v>46</v>
      </c>
      <c r="C70" s="47">
        <f t="shared" si="2"/>
        <v>41921</v>
      </c>
      <c r="D70" s="48">
        <f t="shared" si="3"/>
        <v>4563</v>
      </c>
      <c r="E70" s="49">
        <f t="shared" si="4"/>
        <v>1065.6300000000001</v>
      </c>
      <c r="F70" s="49">
        <f t="shared" si="5"/>
        <v>3497.37</v>
      </c>
      <c r="G70" s="50"/>
      <c r="H70" s="49">
        <f t="shared" si="0"/>
        <v>408382.64</v>
      </c>
      <c r="I70" s="24"/>
    </row>
    <row r="71" spans="1:9" ht="15" customHeight="1">
      <c r="A71" s="45"/>
      <c r="B71" s="46">
        <f t="shared" si="1"/>
        <v>47</v>
      </c>
      <c r="C71" s="47">
        <f t="shared" si="2"/>
        <v>41952</v>
      </c>
      <c r="D71" s="48">
        <f t="shared" si="3"/>
        <v>4563</v>
      </c>
      <c r="E71" s="49">
        <f t="shared" si="4"/>
        <v>1074.73</v>
      </c>
      <c r="F71" s="49">
        <f t="shared" si="5"/>
        <v>3488.27</v>
      </c>
      <c r="G71" s="50"/>
      <c r="H71" s="49">
        <f t="shared" si="0"/>
        <v>407307.91</v>
      </c>
      <c r="I71" s="24"/>
    </row>
    <row r="72" spans="1:9" ht="15" customHeight="1">
      <c r="A72" s="45"/>
      <c r="B72" s="46">
        <f t="shared" si="1"/>
        <v>48</v>
      </c>
      <c r="C72" s="47">
        <f t="shared" si="2"/>
        <v>41982</v>
      </c>
      <c r="D72" s="48">
        <f t="shared" si="3"/>
        <v>4563</v>
      </c>
      <c r="E72" s="49">
        <f t="shared" si="4"/>
        <v>1083.9099999999999</v>
      </c>
      <c r="F72" s="49">
        <f t="shared" si="5"/>
        <v>3479.09</v>
      </c>
      <c r="G72" s="50"/>
      <c r="H72" s="49">
        <f t="shared" si="0"/>
        <v>406224</v>
      </c>
      <c r="I72" s="24"/>
    </row>
    <row r="73" spans="1:9" ht="15" customHeight="1">
      <c r="A73" s="45"/>
      <c r="B73" s="46">
        <f t="shared" si="1"/>
        <v>49</v>
      </c>
      <c r="C73" s="47">
        <f t="shared" si="2"/>
        <v>42013</v>
      </c>
      <c r="D73" s="48">
        <f t="shared" si="3"/>
        <v>4563</v>
      </c>
      <c r="E73" s="49">
        <f t="shared" si="4"/>
        <v>1093.17</v>
      </c>
      <c r="F73" s="49">
        <f t="shared" si="5"/>
        <v>3469.83</v>
      </c>
      <c r="G73" s="50"/>
      <c r="H73" s="49">
        <f t="shared" si="0"/>
        <v>405130.83</v>
      </c>
      <c r="I73" s="24"/>
    </row>
    <row r="74" spans="1:9" ht="15" customHeight="1">
      <c r="A74" s="45"/>
      <c r="B74" s="46">
        <f t="shared" si="1"/>
        <v>50</v>
      </c>
      <c r="C74" s="47">
        <f t="shared" si="2"/>
        <v>42044</v>
      </c>
      <c r="D74" s="48">
        <f t="shared" si="3"/>
        <v>4563</v>
      </c>
      <c r="E74" s="49">
        <f t="shared" si="4"/>
        <v>1102.5100000000002</v>
      </c>
      <c r="F74" s="49">
        <f t="shared" si="5"/>
        <v>3460.49</v>
      </c>
      <c r="G74" s="50"/>
      <c r="H74" s="49">
        <f t="shared" si="0"/>
        <v>404028.32</v>
      </c>
      <c r="I74" s="24"/>
    </row>
    <row r="75" spans="1:9" ht="15" customHeight="1">
      <c r="A75" s="45"/>
      <c r="B75" s="46">
        <f t="shared" si="1"/>
        <v>51</v>
      </c>
      <c r="C75" s="47">
        <f t="shared" si="2"/>
        <v>42072</v>
      </c>
      <c r="D75" s="48">
        <f t="shared" si="3"/>
        <v>4563</v>
      </c>
      <c r="E75" s="49">
        <f t="shared" si="4"/>
        <v>1111.92</v>
      </c>
      <c r="F75" s="49">
        <f t="shared" si="5"/>
        <v>3451.08</v>
      </c>
      <c r="G75" s="50"/>
      <c r="H75" s="49">
        <f t="shared" si="0"/>
        <v>402916.4</v>
      </c>
      <c r="I75" s="24"/>
    </row>
    <row r="76" spans="1:9" ht="15" customHeight="1">
      <c r="A76" s="45"/>
      <c r="B76" s="46">
        <f t="shared" si="1"/>
        <v>52</v>
      </c>
      <c r="C76" s="47">
        <f t="shared" si="2"/>
        <v>42103</v>
      </c>
      <c r="D76" s="48">
        <f t="shared" si="3"/>
        <v>4563</v>
      </c>
      <c r="E76" s="49">
        <f t="shared" si="4"/>
        <v>1121.42</v>
      </c>
      <c r="F76" s="49">
        <f t="shared" si="5"/>
        <v>3441.58</v>
      </c>
      <c r="G76" s="50"/>
      <c r="H76" s="49">
        <f t="shared" si="0"/>
        <v>401794.98</v>
      </c>
      <c r="I76" s="24"/>
    </row>
    <row r="77" spans="1:9" ht="15" customHeight="1">
      <c r="A77" s="45"/>
      <c r="B77" s="46">
        <f t="shared" si="1"/>
        <v>53</v>
      </c>
      <c r="C77" s="47">
        <f t="shared" si="2"/>
        <v>42133</v>
      </c>
      <c r="D77" s="48">
        <f t="shared" si="3"/>
        <v>4563</v>
      </c>
      <c r="E77" s="49">
        <f t="shared" si="4"/>
        <v>1131</v>
      </c>
      <c r="F77" s="49">
        <f t="shared" si="5"/>
        <v>3432</v>
      </c>
      <c r="G77" s="50"/>
      <c r="H77" s="49">
        <f t="shared" si="0"/>
        <v>400663.98</v>
      </c>
      <c r="I77" s="24"/>
    </row>
    <row r="78" spans="1:9" ht="15" customHeight="1">
      <c r="A78" s="45"/>
      <c r="B78" s="46">
        <f t="shared" si="1"/>
        <v>54</v>
      </c>
      <c r="C78" s="47">
        <f t="shared" si="2"/>
        <v>42164</v>
      </c>
      <c r="D78" s="48">
        <f t="shared" si="3"/>
        <v>4563</v>
      </c>
      <c r="E78" s="49">
        <f t="shared" si="4"/>
        <v>1140.6599999999999</v>
      </c>
      <c r="F78" s="49">
        <f t="shared" si="5"/>
        <v>3422.34</v>
      </c>
      <c r="G78" s="50"/>
      <c r="H78" s="49">
        <f t="shared" si="0"/>
        <v>399523.32</v>
      </c>
      <c r="I78" s="24"/>
    </row>
    <row r="79" spans="1:9" ht="15" customHeight="1">
      <c r="A79" s="45"/>
      <c r="B79" s="46">
        <f t="shared" si="1"/>
        <v>55</v>
      </c>
      <c r="C79" s="47">
        <f t="shared" si="2"/>
        <v>42194</v>
      </c>
      <c r="D79" s="48">
        <f t="shared" si="3"/>
        <v>4563</v>
      </c>
      <c r="E79" s="49">
        <f t="shared" si="4"/>
        <v>1150.4000000000001</v>
      </c>
      <c r="F79" s="49">
        <f t="shared" si="5"/>
        <v>3412.6</v>
      </c>
      <c r="G79" s="50"/>
      <c r="H79" s="49">
        <f t="shared" si="0"/>
        <v>398372.92</v>
      </c>
      <c r="I79" s="24"/>
    </row>
    <row r="80" spans="1:9" ht="15" customHeight="1">
      <c r="A80" s="45"/>
      <c r="B80" s="46">
        <f t="shared" si="1"/>
        <v>56</v>
      </c>
      <c r="C80" s="47">
        <f t="shared" si="2"/>
        <v>42225</v>
      </c>
      <c r="D80" s="48">
        <f t="shared" si="3"/>
        <v>4563</v>
      </c>
      <c r="E80" s="49">
        <f t="shared" si="4"/>
        <v>1160.23</v>
      </c>
      <c r="F80" s="49">
        <f t="shared" si="5"/>
        <v>3402.77</v>
      </c>
      <c r="G80" s="50"/>
      <c r="H80" s="49">
        <f t="shared" si="0"/>
        <v>397212.69</v>
      </c>
      <c r="I80" s="24"/>
    </row>
    <row r="81" spans="1:9" ht="15" customHeight="1">
      <c r="A81" s="45"/>
      <c r="B81" s="46">
        <f t="shared" si="1"/>
        <v>57</v>
      </c>
      <c r="C81" s="47">
        <f t="shared" si="2"/>
        <v>42256</v>
      </c>
      <c r="D81" s="48">
        <f t="shared" si="3"/>
        <v>4563</v>
      </c>
      <c r="E81" s="49">
        <f t="shared" si="4"/>
        <v>1170.1399999999999</v>
      </c>
      <c r="F81" s="49">
        <f t="shared" si="5"/>
        <v>3392.86</v>
      </c>
      <c r="G81" s="50"/>
      <c r="H81" s="49">
        <f t="shared" si="0"/>
        <v>396042.55</v>
      </c>
      <c r="I81" s="24"/>
    </row>
    <row r="82" spans="1:9" ht="15" customHeight="1">
      <c r="A82" s="45"/>
      <c r="B82" s="46">
        <f t="shared" si="1"/>
        <v>58</v>
      </c>
      <c r="C82" s="47">
        <f t="shared" si="2"/>
        <v>42286</v>
      </c>
      <c r="D82" s="48">
        <f t="shared" si="3"/>
        <v>4563</v>
      </c>
      <c r="E82" s="49">
        <f t="shared" si="4"/>
        <v>1180.1399999999999</v>
      </c>
      <c r="F82" s="49">
        <f t="shared" si="5"/>
        <v>3382.86</v>
      </c>
      <c r="G82" s="50"/>
      <c r="H82" s="49">
        <f t="shared" si="0"/>
        <v>394862.41</v>
      </c>
      <c r="I82" s="24"/>
    </row>
    <row r="83" spans="1:9" ht="15" customHeight="1">
      <c r="A83" s="45"/>
      <c r="B83" s="46">
        <f t="shared" si="1"/>
        <v>59</v>
      </c>
      <c r="C83" s="47">
        <f t="shared" si="2"/>
        <v>42317</v>
      </c>
      <c r="D83" s="48">
        <f t="shared" si="3"/>
        <v>4563</v>
      </c>
      <c r="E83" s="49">
        <f t="shared" si="4"/>
        <v>1190.2199999999998</v>
      </c>
      <c r="F83" s="49">
        <f t="shared" si="5"/>
        <v>3372.78</v>
      </c>
      <c r="G83" s="50"/>
      <c r="H83" s="49">
        <f t="shared" si="0"/>
        <v>393672.19</v>
      </c>
      <c r="I83" s="24"/>
    </row>
    <row r="84" spans="1:9" ht="15" customHeight="1">
      <c r="A84" s="45"/>
      <c r="B84" s="46">
        <f t="shared" si="1"/>
        <v>60</v>
      </c>
      <c r="C84" s="47">
        <f t="shared" si="2"/>
        <v>42347</v>
      </c>
      <c r="D84" s="48">
        <f t="shared" si="3"/>
        <v>4563</v>
      </c>
      <c r="E84" s="49">
        <f t="shared" si="4"/>
        <v>1200.3800000000001</v>
      </c>
      <c r="F84" s="49">
        <f t="shared" si="5"/>
        <v>3362.62</v>
      </c>
      <c r="G84" s="50"/>
      <c r="H84" s="49">
        <f t="shared" si="0"/>
        <v>392471.81</v>
      </c>
      <c r="I84" s="24"/>
    </row>
    <row r="85" spans="1:9" ht="15" customHeight="1">
      <c r="A85" s="45"/>
      <c r="B85" s="46">
        <f t="shared" si="1"/>
        <v>61</v>
      </c>
      <c r="C85" s="47">
        <f t="shared" si="2"/>
        <v>42378</v>
      </c>
      <c r="D85" s="48">
        <f t="shared" si="3"/>
        <v>4563</v>
      </c>
      <c r="E85" s="49">
        <f t="shared" si="4"/>
        <v>1210.6399999999999</v>
      </c>
      <c r="F85" s="49">
        <f t="shared" si="5"/>
        <v>3352.36</v>
      </c>
      <c r="G85" s="50"/>
      <c r="H85" s="49">
        <f t="shared" si="0"/>
        <v>391261.17</v>
      </c>
      <c r="I85" s="24"/>
    </row>
    <row r="86" spans="1:9" ht="15" customHeight="1">
      <c r="A86" s="45"/>
      <c r="B86" s="46">
        <f t="shared" si="1"/>
        <v>62</v>
      </c>
      <c r="C86" s="47">
        <f t="shared" si="2"/>
        <v>42409</v>
      </c>
      <c r="D86" s="48">
        <f t="shared" si="3"/>
        <v>4563</v>
      </c>
      <c r="E86" s="49">
        <f t="shared" si="4"/>
        <v>1220.98</v>
      </c>
      <c r="F86" s="49">
        <f t="shared" si="5"/>
        <v>3342.02</v>
      </c>
      <c r="G86" s="50"/>
      <c r="H86" s="49">
        <f t="shared" si="0"/>
        <v>390040.19</v>
      </c>
      <c r="I86" s="24"/>
    </row>
    <row r="87" spans="1:9" ht="15" customHeight="1">
      <c r="A87" s="45"/>
      <c r="B87" s="46">
        <f t="shared" si="1"/>
        <v>63</v>
      </c>
      <c r="C87" s="47">
        <f t="shared" si="2"/>
        <v>42438</v>
      </c>
      <c r="D87" s="48">
        <f t="shared" si="3"/>
        <v>4563</v>
      </c>
      <c r="E87" s="49">
        <f t="shared" si="4"/>
        <v>1231.4099999999999</v>
      </c>
      <c r="F87" s="49">
        <f t="shared" si="5"/>
        <v>3331.59</v>
      </c>
      <c r="G87" s="50"/>
      <c r="H87" s="49">
        <f t="shared" si="0"/>
        <v>388808.78</v>
      </c>
      <c r="I87" s="24"/>
    </row>
    <row r="88" spans="1:9" ht="15" customHeight="1">
      <c r="A88" s="45"/>
      <c r="B88" s="46">
        <f t="shared" si="1"/>
        <v>64</v>
      </c>
      <c r="C88" s="47">
        <f t="shared" si="2"/>
        <v>42469</v>
      </c>
      <c r="D88" s="48">
        <f t="shared" si="3"/>
        <v>4563</v>
      </c>
      <c r="E88" s="49">
        <f t="shared" si="4"/>
        <v>1241.9299999999998</v>
      </c>
      <c r="F88" s="49">
        <f t="shared" si="5"/>
        <v>3321.07</v>
      </c>
      <c r="G88" s="50"/>
      <c r="H88" s="49">
        <f t="shared" si="0"/>
        <v>387566.85</v>
      </c>
      <c r="I88" s="24"/>
    </row>
    <row r="89" spans="1:9" ht="15" customHeight="1">
      <c r="A89" s="45"/>
      <c r="B89" s="46">
        <f t="shared" si="1"/>
        <v>65</v>
      </c>
      <c r="C89" s="47">
        <f t="shared" si="2"/>
        <v>42499</v>
      </c>
      <c r="D89" s="48">
        <f t="shared" si="3"/>
        <v>4563</v>
      </c>
      <c r="E89" s="49">
        <f t="shared" si="4"/>
        <v>1252.5300000000002</v>
      </c>
      <c r="F89" s="49">
        <f t="shared" si="5"/>
        <v>3310.47</v>
      </c>
      <c r="G89" s="50"/>
      <c r="H89" s="49">
        <f t="shared" ref="H89:H152" si="6">IF(B89="",0,ROUND(H88-E89-G89,2))</f>
        <v>386314.32</v>
      </c>
      <c r="I89" s="24"/>
    </row>
    <row r="90" spans="1:9" ht="15" customHeight="1">
      <c r="A90" s="45"/>
      <c r="B90" s="46">
        <f t="shared" ref="B90:B153" si="7">IF(B89&lt;$D$16,IF(H89&gt;0,B89+1,""),"")</f>
        <v>66</v>
      </c>
      <c r="C90" s="47">
        <f t="shared" ref="C90:C153" si="8">IF(B90="","",IF(B90&lt;=$D$16,IF(payments_per_year=26,DATE(YEAR(start_date),MONTH(start_date),DAY(start_date)+14*B90),IF(payments_per_year=52,DATE(YEAR(start_date),MONTH(start_date),DAY(start_date)+7*B90),DATE(YEAR(start_date),MONTH(start_date)+B90*12/$D$11,DAY(start_date)))),""))</f>
        <v>42530</v>
      </c>
      <c r="D90" s="48">
        <f t="shared" ref="D90:D153" si="9">IF(C90="","",IF($D$15+F90&gt;H89,ROUND(H89+F90,2),$D$15))</f>
        <v>4563</v>
      </c>
      <c r="E90" s="49">
        <f t="shared" ref="E90:E153" si="10">IF(C90="","",D90-F90)</f>
        <v>1263.23</v>
      </c>
      <c r="F90" s="49">
        <f t="shared" ref="F90:F153" si="11">IF(C90="","",ROUND(H89*$D$9/payments_per_year,2))</f>
        <v>3299.77</v>
      </c>
      <c r="G90" s="50"/>
      <c r="H90" s="49">
        <f t="shared" si="6"/>
        <v>385051.09</v>
      </c>
      <c r="I90" s="24"/>
    </row>
    <row r="91" spans="1:9" ht="15" customHeight="1">
      <c r="A91" s="45"/>
      <c r="B91" s="46">
        <f t="shared" si="7"/>
        <v>67</v>
      </c>
      <c r="C91" s="47">
        <f t="shared" si="8"/>
        <v>42560</v>
      </c>
      <c r="D91" s="48">
        <f t="shared" si="9"/>
        <v>4563</v>
      </c>
      <c r="E91" s="49">
        <f t="shared" si="10"/>
        <v>1274.02</v>
      </c>
      <c r="F91" s="49">
        <f t="shared" si="11"/>
        <v>3288.98</v>
      </c>
      <c r="G91" s="50"/>
      <c r="H91" s="49">
        <f t="shared" si="6"/>
        <v>383777.07</v>
      </c>
      <c r="I91" s="24"/>
    </row>
    <row r="92" spans="1:9" ht="15" customHeight="1">
      <c r="A92" s="45"/>
      <c r="B92" s="46">
        <f t="shared" si="7"/>
        <v>68</v>
      </c>
      <c r="C92" s="47">
        <f t="shared" si="8"/>
        <v>42591</v>
      </c>
      <c r="D92" s="48">
        <f t="shared" si="9"/>
        <v>4563</v>
      </c>
      <c r="E92" s="49">
        <f t="shared" si="10"/>
        <v>1284.9000000000001</v>
      </c>
      <c r="F92" s="49">
        <f t="shared" si="11"/>
        <v>3278.1</v>
      </c>
      <c r="G92" s="50"/>
      <c r="H92" s="49">
        <f t="shared" si="6"/>
        <v>382492.17</v>
      </c>
      <c r="I92" s="24"/>
    </row>
    <row r="93" spans="1:9" ht="15" customHeight="1">
      <c r="A93" s="45"/>
      <c r="B93" s="46">
        <f t="shared" si="7"/>
        <v>69</v>
      </c>
      <c r="C93" s="47">
        <f t="shared" si="8"/>
        <v>42622</v>
      </c>
      <c r="D93" s="48">
        <f t="shared" si="9"/>
        <v>4563</v>
      </c>
      <c r="E93" s="49">
        <f t="shared" si="10"/>
        <v>1295.8800000000001</v>
      </c>
      <c r="F93" s="49">
        <f t="shared" si="11"/>
        <v>3267.12</v>
      </c>
      <c r="G93" s="50"/>
      <c r="H93" s="49">
        <f t="shared" si="6"/>
        <v>381196.29</v>
      </c>
      <c r="I93" s="24"/>
    </row>
    <row r="94" spans="1:9" ht="15" customHeight="1">
      <c r="A94" s="45"/>
      <c r="B94" s="46">
        <f t="shared" si="7"/>
        <v>70</v>
      </c>
      <c r="C94" s="47">
        <f t="shared" si="8"/>
        <v>42652</v>
      </c>
      <c r="D94" s="48">
        <f t="shared" si="9"/>
        <v>4563</v>
      </c>
      <c r="E94" s="49">
        <f t="shared" si="10"/>
        <v>1306.9499999999998</v>
      </c>
      <c r="F94" s="49">
        <f t="shared" si="11"/>
        <v>3256.05</v>
      </c>
      <c r="G94" s="50"/>
      <c r="H94" s="49">
        <f t="shared" si="6"/>
        <v>379889.34</v>
      </c>
      <c r="I94" s="24"/>
    </row>
    <row r="95" spans="1:9" ht="15" customHeight="1">
      <c r="A95" s="45"/>
      <c r="B95" s="46">
        <f t="shared" si="7"/>
        <v>71</v>
      </c>
      <c r="C95" s="47">
        <f t="shared" si="8"/>
        <v>42683</v>
      </c>
      <c r="D95" s="48">
        <f t="shared" si="9"/>
        <v>4563</v>
      </c>
      <c r="E95" s="49">
        <f t="shared" si="10"/>
        <v>1318.1100000000001</v>
      </c>
      <c r="F95" s="49">
        <f t="shared" si="11"/>
        <v>3244.89</v>
      </c>
      <c r="G95" s="50"/>
      <c r="H95" s="49">
        <f t="shared" si="6"/>
        <v>378571.23</v>
      </c>
      <c r="I95" s="24"/>
    </row>
    <row r="96" spans="1:9" ht="15" customHeight="1">
      <c r="A96" s="45"/>
      <c r="B96" s="46">
        <f t="shared" si="7"/>
        <v>72</v>
      </c>
      <c r="C96" s="47">
        <f t="shared" si="8"/>
        <v>42713</v>
      </c>
      <c r="D96" s="48">
        <f t="shared" si="9"/>
        <v>4563</v>
      </c>
      <c r="E96" s="49">
        <f t="shared" si="10"/>
        <v>1329.37</v>
      </c>
      <c r="F96" s="49">
        <f t="shared" si="11"/>
        <v>3233.63</v>
      </c>
      <c r="G96" s="50"/>
      <c r="H96" s="49">
        <f t="shared" si="6"/>
        <v>377241.86</v>
      </c>
      <c r="I96" s="24"/>
    </row>
    <row r="97" spans="1:9" ht="15" customHeight="1">
      <c r="A97" s="45"/>
      <c r="B97" s="46">
        <f t="shared" si="7"/>
        <v>73</v>
      </c>
      <c r="C97" s="47">
        <f t="shared" si="8"/>
        <v>42744</v>
      </c>
      <c r="D97" s="48">
        <f t="shared" si="9"/>
        <v>4563</v>
      </c>
      <c r="E97" s="49">
        <f t="shared" si="10"/>
        <v>1340.73</v>
      </c>
      <c r="F97" s="49">
        <f t="shared" si="11"/>
        <v>3222.27</v>
      </c>
      <c r="G97" s="50"/>
      <c r="H97" s="49">
        <f t="shared" si="6"/>
        <v>375901.13</v>
      </c>
      <c r="I97" s="24"/>
    </row>
    <row r="98" spans="1:9" ht="15" customHeight="1">
      <c r="A98" s="45"/>
      <c r="B98" s="46">
        <f t="shared" si="7"/>
        <v>74</v>
      </c>
      <c r="C98" s="47">
        <f t="shared" si="8"/>
        <v>42775</v>
      </c>
      <c r="D98" s="48">
        <f t="shared" si="9"/>
        <v>4563</v>
      </c>
      <c r="E98" s="49">
        <f t="shared" si="10"/>
        <v>1352.1799999999998</v>
      </c>
      <c r="F98" s="49">
        <f t="shared" si="11"/>
        <v>3210.82</v>
      </c>
      <c r="G98" s="50"/>
      <c r="H98" s="49">
        <f t="shared" si="6"/>
        <v>374548.95</v>
      </c>
      <c r="I98" s="24"/>
    </row>
    <row r="99" spans="1:9" ht="15" customHeight="1">
      <c r="A99" s="45"/>
      <c r="B99" s="46">
        <f t="shared" si="7"/>
        <v>75</v>
      </c>
      <c r="C99" s="47">
        <f t="shared" si="8"/>
        <v>42803</v>
      </c>
      <c r="D99" s="48">
        <f t="shared" si="9"/>
        <v>4563</v>
      </c>
      <c r="E99" s="49">
        <f t="shared" si="10"/>
        <v>1363.73</v>
      </c>
      <c r="F99" s="49">
        <f t="shared" si="11"/>
        <v>3199.27</v>
      </c>
      <c r="G99" s="50"/>
      <c r="H99" s="49">
        <f t="shared" si="6"/>
        <v>373185.22</v>
      </c>
      <c r="I99" s="24"/>
    </row>
    <row r="100" spans="1:9" ht="15" customHeight="1">
      <c r="A100" s="45"/>
      <c r="B100" s="46">
        <f t="shared" si="7"/>
        <v>76</v>
      </c>
      <c r="C100" s="47">
        <f t="shared" si="8"/>
        <v>42834</v>
      </c>
      <c r="D100" s="48">
        <f t="shared" si="9"/>
        <v>4563</v>
      </c>
      <c r="E100" s="49">
        <f t="shared" si="10"/>
        <v>1375.38</v>
      </c>
      <c r="F100" s="49">
        <f t="shared" si="11"/>
        <v>3187.62</v>
      </c>
      <c r="G100" s="50"/>
      <c r="H100" s="49">
        <f t="shared" si="6"/>
        <v>371809.84</v>
      </c>
      <c r="I100" s="24"/>
    </row>
    <row r="101" spans="1:9" ht="15" customHeight="1">
      <c r="A101" s="45"/>
      <c r="B101" s="46">
        <f t="shared" si="7"/>
        <v>77</v>
      </c>
      <c r="C101" s="47">
        <f t="shared" si="8"/>
        <v>42864</v>
      </c>
      <c r="D101" s="48">
        <f t="shared" si="9"/>
        <v>4563</v>
      </c>
      <c r="E101" s="49">
        <f t="shared" si="10"/>
        <v>1387.12</v>
      </c>
      <c r="F101" s="49">
        <f t="shared" si="11"/>
        <v>3175.88</v>
      </c>
      <c r="G101" s="50"/>
      <c r="H101" s="49">
        <f t="shared" si="6"/>
        <v>370422.72</v>
      </c>
      <c r="I101" s="24"/>
    </row>
    <row r="102" spans="1:9" ht="15" customHeight="1">
      <c r="A102" s="45"/>
      <c r="B102" s="46">
        <f t="shared" si="7"/>
        <v>78</v>
      </c>
      <c r="C102" s="47">
        <f t="shared" si="8"/>
        <v>42895</v>
      </c>
      <c r="D102" s="48">
        <f t="shared" si="9"/>
        <v>4563</v>
      </c>
      <c r="E102" s="49">
        <f t="shared" si="10"/>
        <v>1398.9699999999998</v>
      </c>
      <c r="F102" s="49">
        <f t="shared" si="11"/>
        <v>3164.03</v>
      </c>
      <c r="G102" s="50"/>
      <c r="H102" s="49">
        <f t="shared" si="6"/>
        <v>369023.75</v>
      </c>
      <c r="I102" s="24"/>
    </row>
    <row r="103" spans="1:9" ht="15" customHeight="1">
      <c r="A103" s="45"/>
      <c r="B103" s="46">
        <f t="shared" si="7"/>
        <v>79</v>
      </c>
      <c r="C103" s="47">
        <f t="shared" si="8"/>
        <v>42925</v>
      </c>
      <c r="D103" s="48">
        <f t="shared" si="9"/>
        <v>4563</v>
      </c>
      <c r="E103" s="49">
        <f t="shared" si="10"/>
        <v>1410.92</v>
      </c>
      <c r="F103" s="49">
        <f t="shared" si="11"/>
        <v>3152.08</v>
      </c>
      <c r="G103" s="50"/>
      <c r="H103" s="49">
        <f t="shared" si="6"/>
        <v>367612.83</v>
      </c>
      <c r="I103" s="24"/>
    </row>
    <row r="104" spans="1:9" ht="15" customHeight="1">
      <c r="A104" s="45"/>
      <c r="B104" s="46">
        <f t="shared" si="7"/>
        <v>80</v>
      </c>
      <c r="C104" s="47">
        <f t="shared" si="8"/>
        <v>42956</v>
      </c>
      <c r="D104" s="48">
        <f t="shared" si="9"/>
        <v>4563</v>
      </c>
      <c r="E104" s="49">
        <f t="shared" si="10"/>
        <v>1422.9699999999998</v>
      </c>
      <c r="F104" s="49">
        <f t="shared" si="11"/>
        <v>3140.03</v>
      </c>
      <c r="G104" s="50"/>
      <c r="H104" s="49">
        <f t="shared" si="6"/>
        <v>366189.86</v>
      </c>
      <c r="I104" s="24"/>
    </row>
    <row r="105" spans="1:9" ht="15" customHeight="1">
      <c r="A105" s="45"/>
      <c r="B105" s="46">
        <f t="shared" si="7"/>
        <v>81</v>
      </c>
      <c r="C105" s="47">
        <f t="shared" si="8"/>
        <v>42987</v>
      </c>
      <c r="D105" s="48">
        <f t="shared" si="9"/>
        <v>4563</v>
      </c>
      <c r="E105" s="49">
        <f t="shared" si="10"/>
        <v>1435.13</v>
      </c>
      <c r="F105" s="49">
        <f t="shared" si="11"/>
        <v>3127.87</v>
      </c>
      <c r="G105" s="50"/>
      <c r="H105" s="49">
        <f t="shared" si="6"/>
        <v>364754.73</v>
      </c>
      <c r="I105" s="24"/>
    </row>
    <row r="106" spans="1:9" ht="15" customHeight="1">
      <c r="A106" s="45"/>
      <c r="B106" s="46">
        <f t="shared" si="7"/>
        <v>82</v>
      </c>
      <c r="C106" s="47">
        <f t="shared" si="8"/>
        <v>43017</v>
      </c>
      <c r="D106" s="48">
        <f t="shared" si="9"/>
        <v>4563</v>
      </c>
      <c r="E106" s="49">
        <f t="shared" si="10"/>
        <v>1447.3899999999999</v>
      </c>
      <c r="F106" s="49">
        <f t="shared" si="11"/>
        <v>3115.61</v>
      </c>
      <c r="G106" s="50"/>
      <c r="H106" s="49">
        <f t="shared" si="6"/>
        <v>363307.34</v>
      </c>
      <c r="I106" s="24"/>
    </row>
    <row r="107" spans="1:9" ht="15" customHeight="1">
      <c r="A107" s="45"/>
      <c r="B107" s="46">
        <f t="shared" si="7"/>
        <v>83</v>
      </c>
      <c r="C107" s="47">
        <f t="shared" si="8"/>
        <v>43048</v>
      </c>
      <c r="D107" s="48">
        <f t="shared" si="9"/>
        <v>4563</v>
      </c>
      <c r="E107" s="49">
        <f t="shared" si="10"/>
        <v>1459.75</v>
      </c>
      <c r="F107" s="49">
        <f t="shared" si="11"/>
        <v>3103.25</v>
      </c>
      <c r="G107" s="50"/>
      <c r="H107" s="49">
        <f t="shared" si="6"/>
        <v>361847.59</v>
      </c>
      <c r="I107" s="24"/>
    </row>
    <row r="108" spans="1:9" ht="15" customHeight="1">
      <c r="A108" s="45"/>
      <c r="B108" s="46">
        <f t="shared" si="7"/>
        <v>84</v>
      </c>
      <c r="C108" s="47">
        <f t="shared" si="8"/>
        <v>43078</v>
      </c>
      <c r="D108" s="48">
        <f t="shared" si="9"/>
        <v>4563</v>
      </c>
      <c r="E108" s="49">
        <f t="shared" si="10"/>
        <v>1472.2199999999998</v>
      </c>
      <c r="F108" s="49">
        <f t="shared" si="11"/>
        <v>3090.78</v>
      </c>
      <c r="G108" s="50"/>
      <c r="H108" s="49">
        <f t="shared" si="6"/>
        <v>360375.37</v>
      </c>
      <c r="I108" s="24"/>
    </row>
    <row r="109" spans="1:9" ht="15" customHeight="1">
      <c r="A109" s="45"/>
      <c r="B109" s="46">
        <f t="shared" si="7"/>
        <v>85</v>
      </c>
      <c r="C109" s="47">
        <f t="shared" si="8"/>
        <v>43109</v>
      </c>
      <c r="D109" s="48">
        <f t="shared" si="9"/>
        <v>4563</v>
      </c>
      <c r="E109" s="49">
        <f t="shared" si="10"/>
        <v>1484.79</v>
      </c>
      <c r="F109" s="49">
        <f t="shared" si="11"/>
        <v>3078.21</v>
      </c>
      <c r="G109" s="50"/>
      <c r="H109" s="49">
        <f t="shared" si="6"/>
        <v>358890.58</v>
      </c>
      <c r="I109" s="24"/>
    </row>
    <row r="110" spans="1:9" ht="15" customHeight="1">
      <c r="A110" s="45"/>
      <c r="B110" s="46">
        <f t="shared" si="7"/>
        <v>86</v>
      </c>
      <c r="C110" s="47">
        <f t="shared" si="8"/>
        <v>43140</v>
      </c>
      <c r="D110" s="48">
        <f t="shared" si="9"/>
        <v>4563</v>
      </c>
      <c r="E110" s="49">
        <f t="shared" si="10"/>
        <v>1497.48</v>
      </c>
      <c r="F110" s="49">
        <f t="shared" si="11"/>
        <v>3065.52</v>
      </c>
      <c r="G110" s="50"/>
      <c r="H110" s="49">
        <f t="shared" si="6"/>
        <v>357393.1</v>
      </c>
      <c r="I110" s="24"/>
    </row>
    <row r="111" spans="1:9" ht="15" customHeight="1">
      <c r="A111" s="45"/>
      <c r="B111" s="46">
        <f t="shared" si="7"/>
        <v>87</v>
      </c>
      <c r="C111" s="47">
        <f t="shared" si="8"/>
        <v>43168</v>
      </c>
      <c r="D111" s="48">
        <f t="shared" si="9"/>
        <v>4563</v>
      </c>
      <c r="E111" s="49">
        <f t="shared" si="10"/>
        <v>1510.27</v>
      </c>
      <c r="F111" s="49">
        <f t="shared" si="11"/>
        <v>3052.73</v>
      </c>
      <c r="G111" s="50"/>
      <c r="H111" s="49">
        <f t="shared" si="6"/>
        <v>355882.83</v>
      </c>
      <c r="I111" s="24"/>
    </row>
    <row r="112" spans="1:9" ht="15" customHeight="1">
      <c r="A112" s="45"/>
      <c r="B112" s="46">
        <f t="shared" si="7"/>
        <v>88</v>
      </c>
      <c r="C112" s="47">
        <f t="shared" si="8"/>
        <v>43199</v>
      </c>
      <c r="D112" s="48">
        <f t="shared" si="9"/>
        <v>4563</v>
      </c>
      <c r="E112" s="49">
        <f t="shared" si="10"/>
        <v>1523.17</v>
      </c>
      <c r="F112" s="49">
        <f t="shared" si="11"/>
        <v>3039.83</v>
      </c>
      <c r="G112" s="50"/>
      <c r="H112" s="49">
        <f t="shared" si="6"/>
        <v>354359.66</v>
      </c>
      <c r="I112" s="24"/>
    </row>
    <row r="113" spans="1:9" ht="15" customHeight="1">
      <c r="A113" s="45"/>
      <c r="B113" s="46">
        <f t="shared" si="7"/>
        <v>89</v>
      </c>
      <c r="C113" s="47">
        <f t="shared" si="8"/>
        <v>43229</v>
      </c>
      <c r="D113" s="48">
        <f t="shared" si="9"/>
        <v>4563</v>
      </c>
      <c r="E113" s="49">
        <f t="shared" si="10"/>
        <v>1536.1799999999998</v>
      </c>
      <c r="F113" s="49">
        <f t="shared" si="11"/>
        <v>3026.82</v>
      </c>
      <c r="G113" s="50"/>
      <c r="H113" s="49">
        <f t="shared" si="6"/>
        <v>352823.48</v>
      </c>
      <c r="I113" s="24"/>
    </row>
    <row r="114" spans="1:9" ht="15" customHeight="1">
      <c r="A114" s="45"/>
      <c r="B114" s="46">
        <f t="shared" si="7"/>
        <v>90</v>
      </c>
      <c r="C114" s="47">
        <f t="shared" si="8"/>
        <v>43260</v>
      </c>
      <c r="D114" s="48">
        <f t="shared" si="9"/>
        <v>4563</v>
      </c>
      <c r="E114" s="49">
        <f t="shared" si="10"/>
        <v>1549.3000000000002</v>
      </c>
      <c r="F114" s="49">
        <f t="shared" si="11"/>
        <v>3013.7</v>
      </c>
      <c r="G114" s="50"/>
      <c r="H114" s="49">
        <f t="shared" si="6"/>
        <v>351274.18</v>
      </c>
      <c r="I114" s="24"/>
    </row>
    <row r="115" spans="1:9" ht="15" customHeight="1">
      <c r="A115" s="45"/>
      <c r="B115" s="46">
        <f t="shared" si="7"/>
        <v>91</v>
      </c>
      <c r="C115" s="47">
        <f t="shared" si="8"/>
        <v>43290</v>
      </c>
      <c r="D115" s="48">
        <f t="shared" si="9"/>
        <v>4563</v>
      </c>
      <c r="E115" s="49">
        <f t="shared" si="10"/>
        <v>1562.5300000000002</v>
      </c>
      <c r="F115" s="49">
        <f t="shared" si="11"/>
        <v>3000.47</v>
      </c>
      <c r="G115" s="50"/>
      <c r="H115" s="49">
        <f t="shared" si="6"/>
        <v>349711.65</v>
      </c>
      <c r="I115" s="24"/>
    </row>
    <row r="116" spans="1:9" ht="15" customHeight="1">
      <c r="A116" s="45"/>
      <c r="B116" s="46">
        <f t="shared" si="7"/>
        <v>92</v>
      </c>
      <c r="C116" s="47">
        <f t="shared" si="8"/>
        <v>43321</v>
      </c>
      <c r="D116" s="48">
        <f t="shared" si="9"/>
        <v>4563</v>
      </c>
      <c r="E116" s="49">
        <f t="shared" si="10"/>
        <v>1575.88</v>
      </c>
      <c r="F116" s="49">
        <f t="shared" si="11"/>
        <v>2987.12</v>
      </c>
      <c r="G116" s="50"/>
      <c r="H116" s="49">
        <f t="shared" si="6"/>
        <v>348135.77</v>
      </c>
      <c r="I116" s="24"/>
    </row>
    <row r="117" spans="1:9" ht="15" customHeight="1">
      <c r="A117" s="45"/>
      <c r="B117" s="46">
        <f t="shared" si="7"/>
        <v>93</v>
      </c>
      <c r="C117" s="47">
        <f t="shared" si="8"/>
        <v>43352</v>
      </c>
      <c r="D117" s="48">
        <f t="shared" si="9"/>
        <v>4563</v>
      </c>
      <c r="E117" s="49">
        <f t="shared" si="10"/>
        <v>1589.3400000000001</v>
      </c>
      <c r="F117" s="49">
        <f t="shared" si="11"/>
        <v>2973.66</v>
      </c>
      <c r="G117" s="50"/>
      <c r="H117" s="49">
        <f t="shared" si="6"/>
        <v>346546.43</v>
      </c>
      <c r="I117" s="24"/>
    </row>
    <row r="118" spans="1:9" ht="15" customHeight="1">
      <c r="A118" s="45"/>
      <c r="B118" s="46">
        <f t="shared" si="7"/>
        <v>94</v>
      </c>
      <c r="C118" s="47">
        <f t="shared" si="8"/>
        <v>43382</v>
      </c>
      <c r="D118" s="48">
        <f t="shared" si="9"/>
        <v>4563</v>
      </c>
      <c r="E118" s="49">
        <f t="shared" si="10"/>
        <v>1602.92</v>
      </c>
      <c r="F118" s="49">
        <f t="shared" si="11"/>
        <v>2960.08</v>
      </c>
      <c r="G118" s="50"/>
      <c r="H118" s="49">
        <f t="shared" si="6"/>
        <v>344943.51</v>
      </c>
      <c r="I118" s="24"/>
    </row>
    <row r="119" spans="1:9" ht="15" customHeight="1">
      <c r="A119" s="45"/>
      <c r="B119" s="46">
        <f t="shared" si="7"/>
        <v>95</v>
      </c>
      <c r="C119" s="47">
        <f t="shared" si="8"/>
        <v>43413</v>
      </c>
      <c r="D119" s="48">
        <f t="shared" si="9"/>
        <v>4563</v>
      </c>
      <c r="E119" s="49">
        <f t="shared" si="10"/>
        <v>1616.6100000000001</v>
      </c>
      <c r="F119" s="49">
        <f t="shared" si="11"/>
        <v>2946.39</v>
      </c>
      <c r="G119" s="50"/>
      <c r="H119" s="49">
        <f t="shared" si="6"/>
        <v>343326.9</v>
      </c>
      <c r="I119" s="24"/>
    </row>
    <row r="120" spans="1:9" ht="15" customHeight="1">
      <c r="A120" s="45"/>
      <c r="B120" s="46">
        <f t="shared" si="7"/>
        <v>96</v>
      </c>
      <c r="C120" s="47">
        <f t="shared" si="8"/>
        <v>43443</v>
      </c>
      <c r="D120" s="48">
        <f t="shared" si="9"/>
        <v>4563</v>
      </c>
      <c r="E120" s="49">
        <f t="shared" si="10"/>
        <v>1630.42</v>
      </c>
      <c r="F120" s="49">
        <f t="shared" si="11"/>
        <v>2932.58</v>
      </c>
      <c r="G120" s="50"/>
      <c r="H120" s="49">
        <f t="shared" si="6"/>
        <v>341696.48</v>
      </c>
      <c r="I120" s="24"/>
    </row>
    <row r="121" spans="1:9" ht="15" customHeight="1">
      <c r="A121" s="45"/>
      <c r="B121" s="46">
        <f t="shared" si="7"/>
        <v>97</v>
      </c>
      <c r="C121" s="47">
        <f t="shared" si="8"/>
        <v>43474</v>
      </c>
      <c r="D121" s="48">
        <f t="shared" si="9"/>
        <v>4563</v>
      </c>
      <c r="E121" s="49">
        <f t="shared" si="10"/>
        <v>1644.3400000000001</v>
      </c>
      <c r="F121" s="49">
        <f t="shared" si="11"/>
        <v>2918.66</v>
      </c>
      <c r="G121" s="50"/>
      <c r="H121" s="49">
        <f t="shared" si="6"/>
        <v>340052.14</v>
      </c>
      <c r="I121" s="24"/>
    </row>
    <row r="122" spans="1:9" ht="15" customHeight="1">
      <c r="A122" s="45"/>
      <c r="B122" s="46">
        <f t="shared" si="7"/>
        <v>98</v>
      </c>
      <c r="C122" s="47">
        <f t="shared" si="8"/>
        <v>43505</v>
      </c>
      <c r="D122" s="48">
        <f t="shared" si="9"/>
        <v>4563</v>
      </c>
      <c r="E122" s="49">
        <f t="shared" si="10"/>
        <v>1658.3899999999999</v>
      </c>
      <c r="F122" s="49">
        <f t="shared" si="11"/>
        <v>2904.61</v>
      </c>
      <c r="G122" s="50"/>
      <c r="H122" s="49">
        <f t="shared" si="6"/>
        <v>338393.75</v>
      </c>
      <c r="I122" s="24"/>
    </row>
    <row r="123" spans="1:9" ht="15" customHeight="1">
      <c r="A123" s="45"/>
      <c r="B123" s="46">
        <f t="shared" si="7"/>
        <v>99</v>
      </c>
      <c r="C123" s="47">
        <f t="shared" si="8"/>
        <v>43533</v>
      </c>
      <c r="D123" s="48">
        <f t="shared" si="9"/>
        <v>4563</v>
      </c>
      <c r="E123" s="49">
        <f t="shared" si="10"/>
        <v>1672.5500000000002</v>
      </c>
      <c r="F123" s="49">
        <f t="shared" si="11"/>
        <v>2890.45</v>
      </c>
      <c r="G123" s="50"/>
      <c r="H123" s="49">
        <f t="shared" si="6"/>
        <v>336721.2</v>
      </c>
      <c r="I123" s="24"/>
    </row>
    <row r="124" spans="1:9" ht="15" customHeight="1">
      <c r="A124" s="45"/>
      <c r="B124" s="46">
        <f t="shared" si="7"/>
        <v>100</v>
      </c>
      <c r="C124" s="47">
        <f t="shared" si="8"/>
        <v>43564</v>
      </c>
      <c r="D124" s="48">
        <f t="shared" si="9"/>
        <v>4563</v>
      </c>
      <c r="E124" s="49">
        <f t="shared" si="10"/>
        <v>1686.8400000000001</v>
      </c>
      <c r="F124" s="49">
        <f t="shared" si="11"/>
        <v>2876.16</v>
      </c>
      <c r="G124" s="50"/>
      <c r="H124" s="49">
        <f t="shared" si="6"/>
        <v>335034.36</v>
      </c>
      <c r="I124" s="24"/>
    </row>
    <row r="125" spans="1:9" ht="15" customHeight="1">
      <c r="A125" s="45"/>
      <c r="B125" s="46">
        <f t="shared" si="7"/>
        <v>101</v>
      </c>
      <c r="C125" s="47">
        <f t="shared" si="8"/>
        <v>43594</v>
      </c>
      <c r="D125" s="48">
        <f t="shared" si="9"/>
        <v>4563</v>
      </c>
      <c r="E125" s="49">
        <f t="shared" si="10"/>
        <v>1701.25</v>
      </c>
      <c r="F125" s="49">
        <f t="shared" si="11"/>
        <v>2861.75</v>
      </c>
      <c r="G125" s="50"/>
      <c r="H125" s="49">
        <f t="shared" si="6"/>
        <v>333333.11</v>
      </c>
      <c r="I125" s="24"/>
    </row>
    <row r="126" spans="1:9" ht="15" customHeight="1">
      <c r="A126" s="45"/>
      <c r="B126" s="46">
        <f t="shared" si="7"/>
        <v>102</v>
      </c>
      <c r="C126" s="47">
        <f t="shared" si="8"/>
        <v>43625</v>
      </c>
      <c r="D126" s="48">
        <f t="shared" si="9"/>
        <v>4563</v>
      </c>
      <c r="E126" s="49">
        <f t="shared" si="10"/>
        <v>1715.7800000000002</v>
      </c>
      <c r="F126" s="49">
        <f t="shared" si="11"/>
        <v>2847.22</v>
      </c>
      <c r="G126" s="50"/>
      <c r="H126" s="49">
        <f t="shared" si="6"/>
        <v>331617.33</v>
      </c>
      <c r="I126" s="24"/>
    </row>
    <row r="127" spans="1:9" ht="15" customHeight="1">
      <c r="A127" s="45"/>
      <c r="B127" s="46">
        <f t="shared" si="7"/>
        <v>103</v>
      </c>
      <c r="C127" s="47">
        <f t="shared" si="8"/>
        <v>43655</v>
      </c>
      <c r="D127" s="48">
        <f t="shared" si="9"/>
        <v>4563</v>
      </c>
      <c r="E127" s="49">
        <f t="shared" si="10"/>
        <v>1730.44</v>
      </c>
      <c r="F127" s="49">
        <f t="shared" si="11"/>
        <v>2832.56</v>
      </c>
      <c r="G127" s="50"/>
      <c r="H127" s="49">
        <f t="shared" si="6"/>
        <v>329886.89</v>
      </c>
      <c r="I127" s="24"/>
    </row>
    <row r="128" spans="1:9" ht="15" customHeight="1">
      <c r="A128" s="45"/>
      <c r="B128" s="46">
        <f t="shared" si="7"/>
        <v>104</v>
      </c>
      <c r="C128" s="47">
        <f t="shared" si="8"/>
        <v>43686</v>
      </c>
      <c r="D128" s="48">
        <f t="shared" si="9"/>
        <v>4563</v>
      </c>
      <c r="E128" s="49">
        <f t="shared" si="10"/>
        <v>1745.2199999999998</v>
      </c>
      <c r="F128" s="49">
        <f t="shared" si="11"/>
        <v>2817.78</v>
      </c>
      <c r="G128" s="50"/>
      <c r="H128" s="49">
        <f t="shared" si="6"/>
        <v>328141.67</v>
      </c>
      <c r="I128" s="24"/>
    </row>
    <row r="129" spans="1:9" ht="15" customHeight="1">
      <c r="A129" s="45"/>
      <c r="B129" s="46">
        <f t="shared" si="7"/>
        <v>105</v>
      </c>
      <c r="C129" s="47">
        <f t="shared" si="8"/>
        <v>43717</v>
      </c>
      <c r="D129" s="48">
        <f t="shared" si="9"/>
        <v>4563</v>
      </c>
      <c r="E129" s="49">
        <f t="shared" si="10"/>
        <v>1760.12</v>
      </c>
      <c r="F129" s="49">
        <f t="shared" si="11"/>
        <v>2802.88</v>
      </c>
      <c r="G129" s="50"/>
      <c r="H129" s="49">
        <f t="shared" si="6"/>
        <v>326381.55</v>
      </c>
      <c r="I129" s="24"/>
    </row>
    <row r="130" spans="1:9" ht="15" customHeight="1">
      <c r="A130" s="45"/>
      <c r="B130" s="46">
        <f t="shared" si="7"/>
        <v>106</v>
      </c>
      <c r="C130" s="47">
        <f t="shared" si="8"/>
        <v>43747</v>
      </c>
      <c r="D130" s="48">
        <f t="shared" si="9"/>
        <v>4563</v>
      </c>
      <c r="E130" s="49">
        <f t="shared" si="10"/>
        <v>1775.1599999999999</v>
      </c>
      <c r="F130" s="49">
        <f t="shared" si="11"/>
        <v>2787.84</v>
      </c>
      <c r="G130" s="50"/>
      <c r="H130" s="49">
        <f t="shared" si="6"/>
        <v>324606.39</v>
      </c>
      <c r="I130" s="24"/>
    </row>
    <row r="131" spans="1:9" ht="15" customHeight="1">
      <c r="A131" s="45"/>
      <c r="B131" s="46">
        <f t="shared" si="7"/>
        <v>107</v>
      </c>
      <c r="C131" s="47">
        <f t="shared" si="8"/>
        <v>43778</v>
      </c>
      <c r="D131" s="48">
        <f t="shared" si="9"/>
        <v>4563</v>
      </c>
      <c r="E131" s="49">
        <f t="shared" si="10"/>
        <v>1790.3200000000002</v>
      </c>
      <c r="F131" s="49">
        <f t="shared" si="11"/>
        <v>2772.68</v>
      </c>
      <c r="G131" s="50"/>
      <c r="H131" s="49">
        <f t="shared" si="6"/>
        <v>322816.07</v>
      </c>
      <c r="I131" s="24"/>
    </row>
    <row r="132" spans="1:9" ht="15" customHeight="1">
      <c r="A132" s="45"/>
      <c r="B132" s="46">
        <f t="shared" si="7"/>
        <v>108</v>
      </c>
      <c r="C132" s="47">
        <f t="shared" si="8"/>
        <v>43808</v>
      </c>
      <c r="D132" s="48">
        <f t="shared" si="9"/>
        <v>4563</v>
      </c>
      <c r="E132" s="49">
        <f t="shared" si="10"/>
        <v>1805.6100000000001</v>
      </c>
      <c r="F132" s="49">
        <f t="shared" si="11"/>
        <v>2757.39</v>
      </c>
      <c r="G132" s="50"/>
      <c r="H132" s="49">
        <f t="shared" si="6"/>
        <v>321010.46000000002</v>
      </c>
      <c r="I132" s="24"/>
    </row>
    <row r="133" spans="1:9" ht="15" customHeight="1">
      <c r="A133" s="45"/>
      <c r="B133" s="46">
        <f t="shared" si="7"/>
        <v>109</v>
      </c>
      <c r="C133" s="47">
        <f t="shared" si="8"/>
        <v>43839</v>
      </c>
      <c r="D133" s="48">
        <f t="shared" si="9"/>
        <v>4563</v>
      </c>
      <c r="E133" s="49">
        <f t="shared" si="10"/>
        <v>1821.04</v>
      </c>
      <c r="F133" s="49">
        <f t="shared" si="11"/>
        <v>2741.96</v>
      </c>
      <c r="G133" s="50"/>
      <c r="H133" s="49">
        <f t="shared" si="6"/>
        <v>319189.42</v>
      </c>
      <c r="I133" s="24"/>
    </row>
    <row r="134" spans="1:9" ht="15" customHeight="1">
      <c r="A134" s="45"/>
      <c r="B134" s="46">
        <f t="shared" si="7"/>
        <v>110</v>
      </c>
      <c r="C134" s="47">
        <f t="shared" si="8"/>
        <v>43870</v>
      </c>
      <c r="D134" s="48">
        <f t="shared" si="9"/>
        <v>4563</v>
      </c>
      <c r="E134" s="49">
        <f t="shared" si="10"/>
        <v>1836.5900000000001</v>
      </c>
      <c r="F134" s="49">
        <f t="shared" si="11"/>
        <v>2726.41</v>
      </c>
      <c r="G134" s="50"/>
      <c r="H134" s="49">
        <f t="shared" si="6"/>
        <v>317352.83</v>
      </c>
      <c r="I134" s="24"/>
    </row>
    <row r="135" spans="1:9" ht="15" customHeight="1">
      <c r="A135" s="45"/>
      <c r="B135" s="46">
        <f t="shared" si="7"/>
        <v>111</v>
      </c>
      <c r="C135" s="47">
        <f t="shared" si="8"/>
        <v>43899</v>
      </c>
      <c r="D135" s="48">
        <f t="shared" si="9"/>
        <v>4563</v>
      </c>
      <c r="E135" s="49">
        <f t="shared" si="10"/>
        <v>1852.2800000000002</v>
      </c>
      <c r="F135" s="49">
        <f t="shared" si="11"/>
        <v>2710.72</v>
      </c>
      <c r="G135" s="50"/>
      <c r="H135" s="49">
        <f t="shared" si="6"/>
        <v>315500.55</v>
      </c>
      <c r="I135" s="24"/>
    </row>
    <row r="136" spans="1:9" ht="15" customHeight="1">
      <c r="A136" s="45"/>
      <c r="B136" s="46">
        <f t="shared" si="7"/>
        <v>112</v>
      </c>
      <c r="C136" s="47">
        <f t="shared" si="8"/>
        <v>43930</v>
      </c>
      <c r="D136" s="48">
        <f t="shared" si="9"/>
        <v>4563</v>
      </c>
      <c r="E136" s="49">
        <f t="shared" si="10"/>
        <v>1868.1</v>
      </c>
      <c r="F136" s="49">
        <f t="shared" si="11"/>
        <v>2694.9</v>
      </c>
      <c r="G136" s="50"/>
      <c r="H136" s="49">
        <f t="shared" si="6"/>
        <v>313632.45</v>
      </c>
      <c r="I136" s="24"/>
    </row>
    <row r="137" spans="1:9" ht="15" customHeight="1">
      <c r="A137" s="45"/>
      <c r="B137" s="46">
        <f t="shared" si="7"/>
        <v>113</v>
      </c>
      <c r="C137" s="47">
        <f t="shared" si="8"/>
        <v>43960</v>
      </c>
      <c r="D137" s="48">
        <f t="shared" si="9"/>
        <v>4563</v>
      </c>
      <c r="E137" s="49">
        <f t="shared" si="10"/>
        <v>1884.06</v>
      </c>
      <c r="F137" s="49">
        <f t="shared" si="11"/>
        <v>2678.94</v>
      </c>
      <c r="G137" s="50"/>
      <c r="H137" s="49">
        <f t="shared" si="6"/>
        <v>311748.39</v>
      </c>
      <c r="I137" s="24"/>
    </row>
    <row r="138" spans="1:9" ht="15" customHeight="1">
      <c r="A138" s="45"/>
      <c r="B138" s="46">
        <f t="shared" si="7"/>
        <v>114</v>
      </c>
      <c r="C138" s="47">
        <f t="shared" si="8"/>
        <v>43991</v>
      </c>
      <c r="D138" s="48">
        <f t="shared" si="9"/>
        <v>4563</v>
      </c>
      <c r="E138" s="49">
        <f t="shared" si="10"/>
        <v>1900.15</v>
      </c>
      <c r="F138" s="49">
        <f t="shared" si="11"/>
        <v>2662.85</v>
      </c>
      <c r="G138" s="50"/>
      <c r="H138" s="49">
        <f t="shared" si="6"/>
        <v>309848.24</v>
      </c>
      <c r="I138" s="24"/>
    </row>
    <row r="139" spans="1:9" ht="15" customHeight="1">
      <c r="A139" s="45"/>
      <c r="B139" s="46">
        <f t="shared" si="7"/>
        <v>115</v>
      </c>
      <c r="C139" s="47">
        <f t="shared" si="8"/>
        <v>44021</v>
      </c>
      <c r="D139" s="48">
        <f t="shared" si="9"/>
        <v>4563</v>
      </c>
      <c r="E139" s="49">
        <f t="shared" si="10"/>
        <v>1916.38</v>
      </c>
      <c r="F139" s="49">
        <f t="shared" si="11"/>
        <v>2646.62</v>
      </c>
      <c r="G139" s="50"/>
      <c r="H139" s="49">
        <f t="shared" si="6"/>
        <v>307931.86</v>
      </c>
      <c r="I139" s="24"/>
    </row>
    <row r="140" spans="1:9" ht="15" customHeight="1">
      <c r="A140" s="45"/>
      <c r="B140" s="46">
        <f t="shared" si="7"/>
        <v>116</v>
      </c>
      <c r="C140" s="47">
        <f t="shared" si="8"/>
        <v>44052</v>
      </c>
      <c r="D140" s="48">
        <f t="shared" si="9"/>
        <v>4563</v>
      </c>
      <c r="E140" s="49">
        <f t="shared" si="10"/>
        <v>1932.75</v>
      </c>
      <c r="F140" s="49">
        <f t="shared" si="11"/>
        <v>2630.25</v>
      </c>
      <c r="G140" s="50"/>
      <c r="H140" s="49">
        <f t="shared" si="6"/>
        <v>305999.11</v>
      </c>
      <c r="I140" s="24"/>
    </row>
    <row r="141" spans="1:9" ht="15" customHeight="1">
      <c r="A141" s="45"/>
      <c r="B141" s="46">
        <f t="shared" si="7"/>
        <v>117</v>
      </c>
      <c r="C141" s="47">
        <f t="shared" si="8"/>
        <v>44083</v>
      </c>
      <c r="D141" s="48">
        <f t="shared" si="9"/>
        <v>4563</v>
      </c>
      <c r="E141" s="49">
        <f t="shared" si="10"/>
        <v>1949.2600000000002</v>
      </c>
      <c r="F141" s="49">
        <f t="shared" si="11"/>
        <v>2613.7399999999998</v>
      </c>
      <c r="G141" s="50"/>
      <c r="H141" s="49">
        <f t="shared" si="6"/>
        <v>304049.84999999998</v>
      </c>
      <c r="I141" s="24"/>
    </row>
    <row r="142" spans="1:9" ht="15" customHeight="1">
      <c r="A142" s="45"/>
      <c r="B142" s="46">
        <f t="shared" si="7"/>
        <v>118</v>
      </c>
      <c r="C142" s="47">
        <f t="shared" si="8"/>
        <v>44113</v>
      </c>
      <c r="D142" s="48">
        <f t="shared" si="9"/>
        <v>4563</v>
      </c>
      <c r="E142" s="49">
        <f t="shared" si="10"/>
        <v>1965.9099999999999</v>
      </c>
      <c r="F142" s="49">
        <f t="shared" si="11"/>
        <v>2597.09</v>
      </c>
      <c r="G142" s="50"/>
      <c r="H142" s="49">
        <f t="shared" si="6"/>
        <v>302083.94</v>
      </c>
      <c r="I142" s="24"/>
    </row>
    <row r="143" spans="1:9" ht="15" customHeight="1">
      <c r="A143" s="45"/>
      <c r="B143" s="46">
        <f t="shared" si="7"/>
        <v>119</v>
      </c>
      <c r="C143" s="47">
        <f t="shared" si="8"/>
        <v>44144</v>
      </c>
      <c r="D143" s="48">
        <f t="shared" si="9"/>
        <v>4563</v>
      </c>
      <c r="E143" s="49">
        <f t="shared" si="10"/>
        <v>1982.6999999999998</v>
      </c>
      <c r="F143" s="49">
        <f t="shared" si="11"/>
        <v>2580.3000000000002</v>
      </c>
      <c r="G143" s="50"/>
      <c r="H143" s="49">
        <f t="shared" si="6"/>
        <v>300101.24</v>
      </c>
      <c r="I143" s="24"/>
    </row>
    <row r="144" spans="1:9" ht="15" customHeight="1">
      <c r="A144" s="45"/>
      <c r="B144" s="46">
        <f t="shared" si="7"/>
        <v>120</v>
      </c>
      <c r="C144" s="47">
        <f t="shared" si="8"/>
        <v>44174</v>
      </c>
      <c r="D144" s="48">
        <f t="shared" si="9"/>
        <v>4563</v>
      </c>
      <c r="E144" s="49">
        <f t="shared" si="10"/>
        <v>1999.6399999999999</v>
      </c>
      <c r="F144" s="49">
        <f t="shared" si="11"/>
        <v>2563.36</v>
      </c>
      <c r="G144" s="50"/>
      <c r="H144" s="49">
        <f t="shared" si="6"/>
        <v>298101.59999999998</v>
      </c>
      <c r="I144" s="24"/>
    </row>
    <row r="145" spans="1:9" ht="15" customHeight="1">
      <c r="A145" s="45"/>
      <c r="B145" s="46">
        <f t="shared" si="7"/>
        <v>121</v>
      </c>
      <c r="C145" s="47">
        <f t="shared" si="8"/>
        <v>44205</v>
      </c>
      <c r="D145" s="48">
        <f t="shared" si="9"/>
        <v>4563</v>
      </c>
      <c r="E145" s="49">
        <f t="shared" si="10"/>
        <v>2016.7199999999998</v>
      </c>
      <c r="F145" s="49">
        <f t="shared" si="11"/>
        <v>2546.2800000000002</v>
      </c>
      <c r="G145" s="50"/>
      <c r="H145" s="49">
        <f t="shared" si="6"/>
        <v>296084.88</v>
      </c>
      <c r="I145" s="24"/>
    </row>
    <row r="146" spans="1:9" ht="15" customHeight="1">
      <c r="A146" s="45"/>
      <c r="B146" s="46">
        <f t="shared" si="7"/>
        <v>122</v>
      </c>
      <c r="C146" s="47">
        <f t="shared" si="8"/>
        <v>44236</v>
      </c>
      <c r="D146" s="48">
        <f t="shared" si="9"/>
        <v>4563</v>
      </c>
      <c r="E146" s="49">
        <f t="shared" si="10"/>
        <v>2033.94</v>
      </c>
      <c r="F146" s="49">
        <f t="shared" si="11"/>
        <v>2529.06</v>
      </c>
      <c r="G146" s="50"/>
      <c r="H146" s="49">
        <f t="shared" si="6"/>
        <v>294050.94</v>
      </c>
      <c r="I146" s="24"/>
    </row>
    <row r="147" spans="1:9" ht="15" customHeight="1">
      <c r="A147" s="45"/>
      <c r="B147" s="46">
        <f t="shared" si="7"/>
        <v>123</v>
      </c>
      <c r="C147" s="47">
        <f t="shared" si="8"/>
        <v>44264</v>
      </c>
      <c r="D147" s="48">
        <f t="shared" si="9"/>
        <v>4563</v>
      </c>
      <c r="E147" s="49">
        <f t="shared" si="10"/>
        <v>2051.31</v>
      </c>
      <c r="F147" s="49">
        <f t="shared" si="11"/>
        <v>2511.69</v>
      </c>
      <c r="G147" s="50"/>
      <c r="H147" s="49">
        <f t="shared" si="6"/>
        <v>291999.63</v>
      </c>
      <c r="I147" s="24"/>
    </row>
    <row r="148" spans="1:9" ht="15" customHeight="1">
      <c r="A148" s="45"/>
      <c r="B148" s="46">
        <f t="shared" si="7"/>
        <v>124</v>
      </c>
      <c r="C148" s="47">
        <f t="shared" si="8"/>
        <v>44295</v>
      </c>
      <c r="D148" s="48">
        <f t="shared" si="9"/>
        <v>4563</v>
      </c>
      <c r="E148" s="49">
        <f t="shared" si="10"/>
        <v>2068.84</v>
      </c>
      <c r="F148" s="49">
        <f t="shared" si="11"/>
        <v>2494.16</v>
      </c>
      <c r="G148" s="50"/>
      <c r="H148" s="49">
        <f t="shared" si="6"/>
        <v>289930.78999999998</v>
      </c>
      <c r="I148" s="24"/>
    </row>
    <row r="149" spans="1:9" ht="15" customHeight="1">
      <c r="A149" s="45"/>
      <c r="B149" s="46">
        <f t="shared" si="7"/>
        <v>125</v>
      </c>
      <c r="C149" s="47">
        <f t="shared" si="8"/>
        <v>44325</v>
      </c>
      <c r="D149" s="48">
        <f t="shared" si="9"/>
        <v>4563</v>
      </c>
      <c r="E149" s="49">
        <f t="shared" si="10"/>
        <v>2086.5100000000002</v>
      </c>
      <c r="F149" s="49">
        <f t="shared" si="11"/>
        <v>2476.4899999999998</v>
      </c>
      <c r="G149" s="50"/>
      <c r="H149" s="49">
        <f t="shared" si="6"/>
        <v>287844.28000000003</v>
      </c>
      <c r="I149" s="24"/>
    </row>
    <row r="150" spans="1:9" ht="15" customHeight="1">
      <c r="A150" s="45"/>
      <c r="B150" s="46">
        <f t="shared" si="7"/>
        <v>126</v>
      </c>
      <c r="C150" s="47">
        <f t="shared" si="8"/>
        <v>44356</v>
      </c>
      <c r="D150" s="48">
        <f t="shared" si="9"/>
        <v>4563</v>
      </c>
      <c r="E150" s="49">
        <f t="shared" si="10"/>
        <v>2104.33</v>
      </c>
      <c r="F150" s="49">
        <f t="shared" si="11"/>
        <v>2458.67</v>
      </c>
      <c r="G150" s="50"/>
      <c r="H150" s="49">
        <f t="shared" si="6"/>
        <v>285739.95</v>
      </c>
      <c r="I150" s="24"/>
    </row>
    <row r="151" spans="1:9" ht="15" customHeight="1">
      <c r="A151" s="45"/>
      <c r="B151" s="46">
        <f t="shared" si="7"/>
        <v>127</v>
      </c>
      <c r="C151" s="47">
        <f t="shared" si="8"/>
        <v>44386</v>
      </c>
      <c r="D151" s="48">
        <f t="shared" si="9"/>
        <v>4563</v>
      </c>
      <c r="E151" s="49">
        <f t="shared" si="10"/>
        <v>2122.3000000000002</v>
      </c>
      <c r="F151" s="49">
        <f t="shared" si="11"/>
        <v>2440.6999999999998</v>
      </c>
      <c r="G151" s="50"/>
      <c r="H151" s="49">
        <f t="shared" si="6"/>
        <v>283617.65000000002</v>
      </c>
      <c r="I151" s="24"/>
    </row>
    <row r="152" spans="1:9" ht="15" customHeight="1">
      <c r="A152" s="45"/>
      <c r="B152" s="46">
        <f t="shared" si="7"/>
        <v>128</v>
      </c>
      <c r="C152" s="47">
        <f t="shared" si="8"/>
        <v>44417</v>
      </c>
      <c r="D152" s="48">
        <f t="shared" si="9"/>
        <v>4563</v>
      </c>
      <c r="E152" s="49">
        <f t="shared" si="10"/>
        <v>2140.4299999999998</v>
      </c>
      <c r="F152" s="49">
        <f t="shared" si="11"/>
        <v>2422.5700000000002</v>
      </c>
      <c r="G152" s="50"/>
      <c r="H152" s="49">
        <f t="shared" si="6"/>
        <v>281477.21999999997</v>
      </c>
      <c r="I152" s="24"/>
    </row>
    <row r="153" spans="1:9" ht="15" customHeight="1">
      <c r="A153" s="45"/>
      <c r="B153" s="46">
        <f t="shared" si="7"/>
        <v>129</v>
      </c>
      <c r="C153" s="47">
        <f t="shared" si="8"/>
        <v>44448</v>
      </c>
      <c r="D153" s="48">
        <f t="shared" si="9"/>
        <v>4563</v>
      </c>
      <c r="E153" s="49">
        <f t="shared" si="10"/>
        <v>2158.7199999999998</v>
      </c>
      <c r="F153" s="49">
        <f t="shared" si="11"/>
        <v>2404.2800000000002</v>
      </c>
      <c r="G153" s="50"/>
      <c r="H153" s="49">
        <f t="shared" ref="H153:H216" si="12">IF(B153="",0,ROUND(H152-E153-G153,2))</f>
        <v>279318.5</v>
      </c>
      <c r="I153" s="24"/>
    </row>
    <row r="154" spans="1:9" ht="15" customHeight="1">
      <c r="A154" s="45"/>
      <c r="B154" s="46">
        <f t="shared" ref="B154:B217" si="13">IF(B153&lt;$D$16,IF(H153&gt;0,B153+1,""),"")</f>
        <v>130</v>
      </c>
      <c r="C154" s="47">
        <f t="shared" ref="C154:C217" si="14">IF(B154="","",IF(B154&lt;=$D$16,IF(payments_per_year=26,DATE(YEAR(start_date),MONTH(start_date),DAY(start_date)+14*B154),IF(payments_per_year=52,DATE(YEAR(start_date),MONTH(start_date),DAY(start_date)+7*B154),DATE(YEAR(start_date),MONTH(start_date)+B154*12/$D$11,DAY(start_date)))),""))</f>
        <v>44478</v>
      </c>
      <c r="D154" s="48">
        <f t="shared" ref="D154:D217" si="15">IF(C154="","",IF($D$15+F154&gt;H153,ROUND(H153+F154,2),$D$15))</f>
        <v>4563</v>
      </c>
      <c r="E154" s="49">
        <f t="shared" ref="E154:E217" si="16">IF(C154="","",D154-F154)</f>
        <v>2177.15</v>
      </c>
      <c r="F154" s="49">
        <f t="shared" ref="F154:F217" si="17">IF(C154="","",ROUND(H153*$D$9/payments_per_year,2))</f>
        <v>2385.85</v>
      </c>
      <c r="G154" s="50"/>
      <c r="H154" s="49">
        <f t="shared" si="12"/>
        <v>277141.34999999998</v>
      </c>
      <c r="I154" s="24"/>
    </row>
    <row r="155" spans="1:9" ht="15" customHeight="1">
      <c r="A155" s="45"/>
      <c r="B155" s="46">
        <f t="shared" si="13"/>
        <v>131</v>
      </c>
      <c r="C155" s="47">
        <f t="shared" si="14"/>
        <v>44509</v>
      </c>
      <c r="D155" s="48">
        <f t="shared" si="15"/>
        <v>4563</v>
      </c>
      <c r="E155" s="49">
        <f t="shared" si="16"/>
        <v>2195.75</v>
      </c>
      <c r="F155" s="49">
        <f t="shared" si="17"/>
        <v>2367.25</v>
      </c>
      <c r="G155" s="50"/>
      <c r="H155" s="49">
        <f t="shared" si="12"/>
        <v>274945.59999999998</v>
      </c>
      <c r="I155" s="24"/>
    </row>
    <row r="156" spans="1:9" ht="15" customHeight="1">
      <c r="A156" s="45"/>
      <c r="B156" s="46">
        <f t="shared" si="13"/>
        <v>132</v>
      </c>
      <c r="C156" s="47">
        <f t="shared" si="14"/>
        <v>44539</v>
      </c>
      <c r="D156" s="48">
        <f t="shared" si="15"/>
        <v>4563</v>
      </c>
      <c r="E156" s="49">
        <f t="shared" si="16"/>
        <v>2214.5100000000002</v>
      </c>
      <c r="F156" s="49">
        <f t="shared" si="17"/>
        <v>2348.4899999999998</v>
      </c>
      <c r="G156" s="50"/>
      <c r="H156" s="49">
        <f t="shared" si="12"/>
        <v>272731.09000000003</v>
      </c>
      <c r="I156" s="24"/>
    </row>
    <row r="157" spans="1:9" ht="15" customHeight="1">
      <c r="A157" s="45"/>
      <c r="B157" s="46">
        <f t="shared" si="13"/>
        <v>133</v>
      </c>
      <c r="C157" s="47">
        <f t="shared" si="14"/>
        <v>44570</v>
      </c>
      <c r="D157" s="48">
        <f t="shared" si="15"/>
        <v>4563</v>
      </c>
      <c r="E157" s="49">
        <f t="shared" si="16"/>
        <v>2233.42</v>
      </c>
      <c r="F157" s="49">
        <f t="shared" si="17"/>
        <v>2329.58</v>
      </c>
      <c r="G157" s="50"/>
      <c r="H157" s="49">
        <f t="shared" si="12"/>
        <v>270497.67</v>
      </c>
      <c r="I157" s="24"/>
    </row>
    <row r="158" spans="1:9" ht="15" customHeight="1">
      <c r="A158" s="45"/>
      <c r="B158" s="46">
        <f t="shared" si="13"/>
        <v>134</v>
      </c>
      <c r="C158" s="47">
        <f t="shared" si="14"/>
        <v>44601</v>
      </c>
      <c r="D158" s="48">
        <f t="shared" si="15"/>
        <v>4563</v>
      </c>
      <c r="E158" s="49">
        <f t="shared" si="16"/>
        <v>2252.5</v>
      </c>
      <c r="F158" s="49">
        <f t="shared" si="17"/>
        <v>2310.5</v>
      </c>
      <c r="G158" s="50"/>
      <c r="H158" s="49">
        <f t="shared" si="12"/>
        <v>268245.17</v>
      </c>
      <c r="I158" s="24"/>
    </row>
    <row r="159" spans="1:9" ht="15" customHeight="1">
      <c r="A159" s="45"/>
      <c r="B159" s="46">
        <f t="shared" si="13"/>
        <v>135</v>
      </c>
      <c r="C159" s="47">
        <f t="shared" si="14"/>
        <v>44629</v>
      </c>
      <c r="D159" s="48">
        <f t="shared" si="15"/>
        <v>4563</v>
      </c>
      <c r="E159" s="49">
        <f t="shared" si="16"/>
        <v>2271.7399999999998</v>
      </c>
      <c r="F159" s="49">
        <f t="shared" si="17"/>
        <v>2291.2600000000002</v>
      </c>
      <c r="G159" s="50"/>
      <c r="H159" s="49">
        <f t="shared" si="12"/>
        <v>265973.43</v>
      </c>
      <c r="I159" s="24"/>
    </row>
    <row r="160" spans="1:9" ht="15" customHeight="1">
      <c r="A160" s="45"/>
      <c r="B160" s="46">
        <f t="shared" si="13"/>
        <v>136</v>
      </c>
      <c r="C160" s="47">
        <f t="shared" si="14"/>
        <v>44660</v>
      </c>
      <c r="D160" s="48">
        <f t="shared" si="15"/>
        <v>4563</v>
      </c>
      <c r="E160" s="49">
        <f t="shared" si="16"/>
        <v>2291.14</v>
      </c>
      <c r="F160" s="49">
        <f t="shared" si="17"/>
        <v>2271.86</v>
      </c>
      <c r="G160" s="50"/>
      <c r="H160" s="49">
        <f t="shared" si="12"/>
        <v>263682.28999999998</v>
      </c>
      <c r="I160" s="24"/>
    </row>
    <row r="161" spans="1:9" ht="15" customHeight="1">
      <c r="A161" s="45"/>
      <c r="B161" s="46">
        <f t="shared" si="13"/>
        <v>137</v>
      </c>
      <c r="C161" s="47">
        <f t="shared" si="14"/>
        <v>44690</v>
      </c>
      <c r="D161" s="48">
        <f t="shared" si="15"/>
        <v>4563</v>
      </c>
      <c r="E161" s="49">
        <f t="shared" si="16"/>
        <v>2310.71</v>
      </c>
      <c r="F161" s="49">
        <f t="shared" si="17"/>
        <v>2252.29</v>
      </c>
      <c r="G161" s="50"/>
      <c r="H161" s="49">
        <f t="shared" si="12"/>
        <v>261371.58</v>
      </c>
      <c r="I161" s="24"/>
    </row>
    <row r="162" spans="1:9" ht="15" customHeight="1">
      <c r="A162" s="45"/>
      <c r="B162" s="46">
        <f t="shared" si="13"/>
        <v>138</v>
      </c>
      <c r="C162" s="47">
        <f t="shared" si="14"/>
        <v>44721</v>
      </c>
      <c r="D162" s="48">
        <f t="shared" si="15"/>
        <v>4563</v>
      </c>
      <c r="E162" s="49">
        <f t="shared" si="16"/>
        <v>2330.4499999999998</v>
      </c>
      <c r="F162" s="49">
        <f t="shared" si="17"/>
        <v>2232.5500000000002</v>
      </c>
      <c r="G162" s="50"/>
      <c r="H162" s="49">
        <f t="shared" si="12"/>
        <v>259041.13</v>
      </c>
      <c r="I162" s="24"/>
    </row>
    <row r="163" spans="1:9" ht="15" customHeight="1">
      <c r="A163" s="45"/>
      <c r="B163" s="46">
        <f t="shared" si="13"/>
        <v>139</v>
      </c>
      <c r="C163" s="47">
        <f t="shared" si="14"/>
        <v>44751</v>
      </c>
      <c r="D163" s="48">
        <f t="shared" si="15"/>
        <v>4563</v>
      </c>
      <c r="E163" s="49">
        <f t="shared" si="16"/>
        <v>2350.36</v>
      </c>
      <c r="F163" s="49">
        <f t="shared" si="17"/>
        <v>2212.64</v>
      </c>
      <c r="G163" s="50"/>
      <c r="H163" s="49">
        <f t="shared" si="12"/>
        <v>256690.77</v>
      </c>
      <c r="I163" s="24"/>
    </row>
    <row r="164" spans="1:9" ht="15" customHeight="1">
      <c r="A164" s="45"/>
      <c r="B164" s="46">
        <f t="shared" si="13"/>
        <v>140</v>
      </c>
      <c r="C164" s="47">
        <f t="shared" si="14"/>
        <v>44782</v>
      </c>
      <c r="D164" s="48">
        <f t="shared" si="15"/>
        <v>4563</v>
      </c>
      <c r="E164" s="49">
        <f t="shared" si="16"/>
        <v>2370.4299999999998</v>
      </c>
      <c r="F164" s="49">
        <f t="shared" si="17"/>
        <v>2192.5700000000002</v>
      </c>
      <c r="G164" s="50"/>
      <c r="H164" s="49">
        <f t="shared" si="12"/>
        <v>254320.34</v>
      </c>
      <c r="I164" s="24"/>
    </row>
    <row r="165" spans="1:9" ht="15" customHeight="1">
      <c r="A165" s="45"/>
      <c r="B165" s="46">
        <f t="shared" si="13"/>
        <v>141</v>
      </c>
      <c r="C165" s="47">
        <f t="shared" si="14"/>
        <v>44813</v>
      </c>
      <c r="D165" s="48">
        <f t="shared" si="15"/>
        <v>4563</v>
      </c>
      <c r="E165" s="49">
        <f t="shared" si="16"/>
        <v>2390.6799999999998</v>
      </c>
      <c r="F165" s="49">
        <f t="shared" si="17"/>
        <v>2172.3200000000002</v>
      </c>
      <c r="G165" s="50"/>
      <c r="H165" s="49">
        <f t="shared" si="12"/>
        <v>251929.66</v>
      </c>
      <c r="I165" s="24"/>
    </row>
    <row r="166" spans="1:9" ht="15" customHeight="1">
      <c r="A166" s="45"/>
      <c r="B166" s="46">
        <f t="shared" si="13"/>
        <v>142</v>
      </c>
      <c r="C166" s="47">
        <f t="shared" si="14"/>
        <v>44843</v>
      </c>
      <c r="D166" s="48">
        <f t="shared" si="15"/>
        <v>4563</v>
      </c>
      <c r="E166" s="49">
        <f t="shared" si="16"/>
        <v>2411.1</v>
      </c>
      <c r="F166" s="49">
        <f t="shared" si="17"/>
        <v>2151.9</v>
      </c>
      <c r="G166" s="50"/>
      <c r="H166" s="49">
        <f t="shared" si="12"/>
        <v>249518.56</v>
      </c>
      <c r="I166" s="24"/>
    </row>
    <row r="167" spans="1:9" ht="15" customHeight="1">
      <c r="A167" s="45"/>
      <c r="B167" s="46">
        <f t="shared" si="13"/>
        <v>143</v>
      </c>
      <c r="C167" s="47">
        <f t="shared" si="14"/>
        <v>44874</v>
      </c>
      <c r="D167" s="48">
        <f t="shared" si="15"/>
        <v>4563</v>
      </c>
      <c r="E167" s="49">
        <f t="shared" si="16"/>
        <v>2431.6999999999998</v>
      </c>
      <c r="F167" s="49">
        <f t="shared" si="17"/>
        <v>2131.3000000000002</v>
      </c>
      <c r="G167" s="50"/>
      <c r="H167" s="49">
        <f t="shared" si="12"/>
        <v>247086.86</v>
      </c>
      <c r="I167" s="24"/>
    </row>
    <row r="168" spans="1:9" ht="15" customHeight="1">
      <c r="A168" s="45"/>
      <c r="B168" s="46">
        <f t="shared" si="13"/>
        <v>144</v>
      </c>
      <c r="C168" s="47">
        <f t="shared" si="14"/>
        <v>44904</v>
      </c>
      <c r="D168" s="48">
        <f t="shared" si="15"/>
        <v>4563</v>
      </c>
      <c r="E168" s="49">
        <f t="shared" si="16"/>
        <v>2452.4699999999998</v>
      </c>
      <c r="F168" s="49">
        <f t="shared" si="17"/>
        <v>2110.5300000000002</v>
      </c>
      <c r="G168" s="50"/>
      <c r="H168" s="49">
        <f t="shared" si="12"/>
        <v>244634.39</v>
      </c>
      <c r="I168" s="24"/>
    </row>
    <row r="169" spans="1:9" ht="15" customHeight="1">
      <c r="A169" s="45"/>
      <c r="B169" s="46">
        <f t="shared" si="13"/>
        <v>145</v>
      </c>
      <c r="C169" s="47">
        <f t="shared" si="14"/>
        <v>44935</v>
      </c>
      <c r="D169" s="48">
        <f t="shared" si="15"/>
        <v>4563</v>
      </c>
      <c r="E169" s="49">
        <f t="shared" si="16"/>
        <v>2473.41</v>
      </c>
      <c r="F169" s="49">
        <f t="shared" si="17"/>
        <v>2089.59</v>
      </c>
      <c r="G169" s="50"/>
      <c r="H169" s="49">
        <f t="shared" si="12"/>
        <v>242160.98</v>
      </c>
      <c r="I169" s="24"/>
    </row>
    <row r="170" spans="1:9" ht="15" customHeight="1">
      <c r="A170" s="45"/>
      <c r="B170" s="46">
        <f t="shared" si="13"/>
        <v>146</v>
      </c>
      <c r="C170" s="47">
        <f t="shared" si="14"/>
        <v>44966</v>
      </c>
      <c r="D170" s="48">
        <f t="shared" si="15"/>
        <v>4563</v>
      </c>
      <c r="E170" s="49">
        <f t="shared" si="16"/>
        <v>2494.54</v>
      </c>
      <c r="F170" s="49">
        <f t="shared" si="17"/>
        <v>2068.46</v>
      </c>
      <c r="G170" s="50"/>
      <c r="H170" s="49">
        <f t="shared" si="12"/>
        <v>239666.44</v>
      </c>
      <c r="I170" s="24"/>
    </row>
    <row r="171" spans="1:9" ht="15" customHeight="1">
      <c r="A171" s="45"/>
      <c r="B171" s="46">
        <f t="shared" si="13"/>
        <v>147</v>
      </c>
      <c r="C171" s="47">
        <f t="shared" si="14"/>
        <v>44994</v>
      </c>
      <c r="D171" s="48">
        <f t="shared" si="15"/>
        <v>4563</v>
      </c>
      <c r="E171" s="49">
        <f t="shared" si="16"/>
        <v>2515.85</v>
      </c>
      <c r="F171" s="49">
        <f t="shared" si="17"/>
        <v>2047.15</v>
      </c>
      <c r="G171" s="50"/>
      <c r="H171" s="49">
        <f t="shared" si="12"/>
        <v>237150.59</v>
      </c>
      <c r="I171" s="24"/>
    </row>
    <row r="172" spans="1:9" ht="15" customHeight="1">
      <c r="A172" s="45"/>
      <c r="B172" s="46">
        <f t="shared" si="13"/>
        <v>148</v>
      </c>
      <c r="C172" s="47">
        <f t="shared" si="14"/>
        <v>45025</v>
      </c>
      <c r="D172" s="48">
        <f t="shared" si="15"/>
        <v>4563</v>
      </c>
      <c r="E172" s="49">
        <f t="shared" si="16"/>
        <v>2537.34</v>
      </c>
      <c r="F172" s="49">
        <f t="shared" si="17"/>
        <v>2025.66</v>
      </c>
      <c r="G172" s="50"/>
      <c r="H172" s="49">
        <f t="shared" si="12"/>
        <v>234613.25</v>
      </c>
      <c r="I172" s="24"/>
    </row>
    <row r="173" spans="1:9" ht="15" customHeight="1">
      <c r="A173" s="45"/>
      <c r="B173" s="46">
        <f t="shared" si="13"/>
        <v>149</v>
      </c>
      <c r="C173" s="47">
        <f t="shared" si="14"/>
        <v>45055</v>
      </c>
      <c r="D173" s="48">
        <f t="shared" si="15"/>
        <v>4563</v>
      </c>
      <c r="E173" s="49">
        <f t="shared" si="16"/>
        <v>2559.0100000000002</v>
      </c>
      <c r="F173" s="49">
        <f t="shared" si="17"/>
        <v>2003.99</v>
      </c>
      <c r="G173" s="50"/>
      <c r="H173" s="49">
        <f t="shared" si="12"/>
        <v>232054.24</v>
      </c>
      <c r="I173" s="24"/>
    </row>
    <row r="174" spans="1:9" ht="15" customHeight="1">
      <c r="A174" s="45"/>
      <c r="B174" s="46">
        <f t="shared" si="13"/>
        <v>150</v>
      </c>
      <c r="C174" s="47">
        <f t="shared" si="14"/>
        <v>45086</v>
      </c>
      <c r="D174" s="48">
        <f t="shared" si="15"/>
        <v>4563</v>
      </c>
      <c r="E174" s="49">
        <f t="shared" si="16"/>
        <v>2580.87</v>
      </c>
      <c r="F174" s="49">
        <f t="shared" si="17"/>
        <v>1982.13</v>
      </c>
      <c r="G174" s="50"/>
      <c r="H174" s="49">
        <f t="shared" si="12"/>
        <v>229473.37</v>
      </c>
      <c r="I174" s="24"/>
    </row>
    <row r="175" spans="1:9" ht="15" customHeight="1">
      <c r="A175" s="45"/>
      <c r="B175" s="46">
        <f t="shared" si="13"/>
        <v>151</v>
      </c>
      <c r="C175" s="47">
        <f t="shared" si="14"/>
        <v>45116</v>
      </c>
      <c r="D175" s="48">
        <f t="shared" si="15"/>
        <v>4563</v>
      </c>
      <c r="E175" s="49">
        <f t="shared" si="16"/>
        <v>2602.91</v>
      </c>
      <c r="F175" s="49">
        <f t="shared" si="17"/>
        <v>1960.09</v>
      </c>
      <c r="G175" s="50"/>
      <c r="H175" s="49">
        <f t="shared" si="12"/>
        <v>226870.46</v>
      </c>
      <c r="I175" s="24"/>
    </row>
    <row r="176" spans="1:9" ht="15" customHeight="1">
      <c r="A176" s="45"/>
      <c r="B176" s="46">
        <f t="shared" si="13"/>
        <v>152</v>
      </c>
      <c r="C176" s="47">
        <f t="shared" si="14"/>
        <v>45147</v>
      </c>
      <c r="D176" s="48">
        <f t="shared" si="15"/>
        <v>4563</v>
      </c>
      <c r="E176" s="49">
        <f t="shared" si="16"/>
        <v>2625.15</v>
      </c>
      <c r="F176" s="49">
        <f t="shared" si="17"/>
        <v>1937.85</v>
      </c>
      <c r="G176" s="50"/>
      <c r="H176" s="49">
        <f t="shared" si="12"/>
        <v>224245.31</v>
      </c>
      <c r="I176" s="24"/>
    </row>
    <row r="177" spans="1:9" ht="15" customHeight="1">
      <c r="A177" s="45"/>
      <c r="B177" s="46">
        <f t="shared" si="13"/>
        <v>153</v>
      </c>
      <c r="C177" s="47">
        <f t="shared" si="14"/>
        <v>45178</v>
      </c>
      <c r="D177" s="48">
        <f t="shared" si="15"/>
        <v>4563</v>
      </c>
      <c r="E177" s="49">
        <f t="shared" si="16"/>
        <v>2647.5699999999997</v>
      </c>
      <c r="F177" s="49">
        <f t="shared" si="17"/>
        <v>1915.43</v>
      </c>
      <c r="G177" s="50"/>
      <c r="H177" s="49">
        <f t="shared" si="12"/>
        <v>221597.74</v>
      </c>
      <c r="I177" s="24"/>
    </row>
    <row r="178" spans="1:9" ht="15" customHeight="1">
      <c r="A178" s="45"/>
      <c r="B178" s="46">
        <f t="shared" si="13"/>
        <v>154</v>
      </c>
      <c r="C178" s="47">
        <f t="shared" si="14"/>
        <v>45208</v>
      </c>
      <c r="D178" s="48">
        <f t="shared" si="15"/>
        <v>4563</v>
      </c>
      <c r="E178" s="49">
        <f t="shared" si="16"/>
        <v>2670.19</v>
      </c>
      <c r="F178" s="49">
        <f t="shared" si="17"/>
        <v>1892.81</v>
      </c>
      <c r="G178" s="50"/>
      <c r="H178" s="49">
        <f t="shared" si="12"/>
        <v>218927.55</v>
      </c>
      <c r="I178" s="24"/>
    </row>
    <row r="179" spans="1:9" ht="15" customHeight="1">
      <c r="A179" s="45"/>
      <c r="B179" s="46">
        <f t="shared" si="13"/>
        <v>155</v>
      </c>
      <c r="C179" s="47">
        <f t="shared" si="14"/>
        <v>45239</v>
      </c>
      <c r="D179" s="48">
        <f t="shared" si="15"/>
        <v>4563</v>
      </c>
      <c r="E179" s="49">
        <f t="shared" si="16"/>
        <v>2692.99</v>
      </c>
      <c r="F179" s="49">
        <f t="shared" si="17"/>
        <v>1870.01</v>
      </c>
      <c r="G179" s="50"/>
      <c r="H179" s="49">
        <f t="shared" si="12"/>
        <v>216234.56</v>
      </c>
      <c r="I179" s="24"/>
    </row>
    <row r="180" spans="1:9" ht="15" customHeight="1">
      <c r="A180" s="45"/>
      <c r="B180" s="46">
        <f t="shared" si="13"/>
        <v>156</v>
      </c>
      <c r="C180" s="47">
        <f t="shared" si="14"/>
        <v>45269</v>
      </c>
      <c r="D180" s="48">
        <f t="shared" si="15"/>
        <v>4563</v>
      </c>
      <c r="E180" s="49">
        <f t="shared" si="16"/>
        <v>2716</v>
      </c>
      <c r="F180" s="49">
        <f t="shared" si="17"/>
        <v>1847</v>
      </c>
      <c r="G180" s="50"/>
      <c r="H180" s="49">
        <f t="shared" si="12"/>
        <v>213518.56</v>
      </c>
      <c r="I180" s="24"/>
    </row>
    <row r="181" spans="1:9" ht="15" customHeight="1">
      <c r="A181" s="45"/>
      <c r="B181" s="46">
        <f t="shared" si="13"/>
        <v>157</v>
      </c>
      <c r="C181" s="47">
        <f t="shared" si="14"/>
        <v>45300</v>
      </c>
      <c r="D181" s="48">
        <f t="shared" si="15"/>
        <v>4563</v>
      </c>
      <c r="E181" s="49">
        <f t="shared" si="16"/>
        <v>2739.2</v>
      </c>
      <c r="F181" s="49">
        <f t="shared" si="17"/>
        <v>1823.8</v>
      </c>
      <c r="G181" s="50"/>
      <c r="H181" s="49">
        <f t="shared" si="12"/>
        <v>210779.36</v>
      </c>
      <c r="I181" s="24"/>
    </row>
    <row r="182" spans="1:9" ht="15" customHeight="1">
      <c r="A182" s="45"/>
      <c r="B182" s="46">
        <f t="shared" si="13"/>
        <v>158</v>
      </c>
      <c r="C182" s="47">
        <f t="shared" si="14"/>
        <v>45331</v>
      </c>
      <c r="D182" s="48">
        <f t="shared" si="15"/>
        <v>4563</v>
      </c>
      <c r="E182" s="49">
        <f t="shared" si="16"/>
        <v>2762.59</v>
      </c>
      <c r="F182" s="49">
        <f t="shared" si="17"/>
        <v>1800.41</v>
      </c>
      <c r="G182" s="50"/>
      <c r="H182" s="49">
        <f t="shared" si="12"/>
        <v>208016.77</v>
      </c>
      <c r="I182" s="24"/>
    </row>
    <row r="183" spans="1:9" ht="15" customHeight="1">
      <c r="A183" s="45"/>
      <c r="B183" s="46">
        <f t="shared" si="13"/>
        <v>159</v>
      </c>
      <c r="C183" s="47">
        <f t="shared" si="14"/>
        <v>45360</v>
      </c>
      <c r="D183" s="48">
        <f t="shared" si="15"/>
        <v>4563</v>
      </c>
      <c r="E183" s="49">
        <f t="shared" si="16"/>
        <v>2786.19</v>
      </c>
      <c r="F183" s="49">
        <f t="shared" si="17"/>
        <v>1776.81</v>
      </c>
      <c r="G183" s="50"/>
      <c r="H183" s="49">
        <f t="shared" si="12"/>
        <v>205230.58</v>
      </c>
      <c r="I183" s="24"/>
    </row>
    <row r="184" spans="1:9" ht="15" customHeight="1">
      <c r="A184" s="45"/>
      <c r="B184" s="46">
        <f t="shared" si="13"/>
        <v>160</v>
      </c>
      <c r="C184" s="47">
        <f t="shared" si="14"/>
        <v>45391</v>
      </c>
      <c r="D184" s="48">
        <f t="shared" si="15"/>
        <v>4563</v>
      </c>
      <c r="E184" s="49">
        <f t="shared" si="16"/>
        <v>2809.99</v>
      </c>
      <c r="F184" s="49">
        <f t="shared" si="17"/>
        <v>1753.01</v>
      </c>
      <c r="G184" s="50"/>
      <c r="H184" s="49">
        <f t="shared" si="12"/>
        <v>202420.59</v>
      </c>
      <c r="I184" s="24"/>
    </row>
    <row r="185" spans="1:9" ht="15" customHeight="1">
      <c r="A185" s="45"/>
      <c r="B185" s="46">
        <f t="shared" si="13"/>
        <v>161</v>
      </c>
      <c r="C185" s="47">
        <f t="shared" si="14"/>
        <v>45421</v>
      </c>
      <c r="D185" s="48">
        <f t="shared" si="15"/>
        <v>4563</v>
      </c>
      <c r="E185" s="49">
        <f t="shared" si="16"/>
        <v>2833.99</v>
      </c>
      <c r="F185" s="49">
        <f t="shared" si="17"/>
        <v>1729.01</v>
      </c>
      <c r="G185" s="50"/>
      <c r="H185" s="49">
        <f t="shared" si="12"/>
        <v>199586.6</v>
      </c>
      <c r="I185" s="24"/>
    </row>
    <row r="186" spans="1:9" ht="15" customHeight="1">
      <c r="A186" s="45"/>
      <c r="B186" s="46">
        <f t="shared" si="13"/>
        <v>162</v>
      </c>
      <c r="C186" s="47">
        <f t="shared" si="14"/>
        <v>45452</v>
      </c>
      <c r="D186" s="48">
        <f t="shared" si="15"/>
        <v>4563</v>
      </c>
      <c r="E186" s="49">
        <f t="shared" si="16"/>
        <v>2858.2</v>
      </c>
      <c r="F186" s="49">
        <f t="shared" si="17"/>
        <v>1704.8</v>
      </c>
      <c r="G186" s="50"/>
      <c r="H186" s="49">
        <f t="shared" si="12"/>
        <v>196728.4</v>
      </c>
      <c r="I186" s="24"/>
    </row>
    <row r="187" spans="1:9" ht="15" customHeight="1">
      <c r="A187" s="45"/>
      <c r="B187" s="46">
        <f t="shared" si="13"/>
        <v>163</v>
      </c>
      <c r="C187" s="47">
        <f t="shared" si="14"/>
        <v>45482</v>
      </c>
      <c r="D187" s="48">
        <f t="shared" si="15"/>
        <v>4563</v>
      </c>
      <c r="E187" s="49">
        <f t="shared" si="16"/>
        <v>2882.6099999999997</v>
      </c>
      <c r="F187" s="49">
        <f t="shared" si="17"/>
        <v>1680.39</v>
      </c>
      <c r="G187" s="50"/>
      <c r="H187" s="49">
        <f t="shared" si="12"/>
        <v>193845.79</v>
      </c>
      <c r="I187" s="24"/>
    </row>
    <row r="188" spans="1:9" ht="15" customHeight="1">
      <c r="A188" s="45"/>
      <c r="B188" s="46">
        <f t="shared" si="13"/>
        <v>164</v>
      </c>
      <c r="C188" s="47">
        <f t="shared" si="14"/>
        <v>45513</v>
      </c>
      <c r="D188" s="48">
        <f t="shared" si="15"/>
        <v>4563</v>
      </c>
      <c r="E188" s="49">
        <f t="shared" si="16"/>
        <v>2907.23</v>
      </c>
      <c r="F188" s="49">
        <f t="shared" si="17"/>
        <v>1655.77</v>
      </c>
      <c r="G188" s="50"/>
      <c r="H188" s="49">
        <f t="shared" si="12"/>
        <v>190938.56</v>
      </c>
      <c r="I188" s="24"/>
    </row>
    <row r="189" spans="1:9" ht="15" customHeight="1">
      <c r="A189" s="45"/>
      <c r="B189" s="46">
        <f t="shared" si="13"/>
        <v>165</v>
      </c>
      <c r="C189" s="47">
        <f t="shared" si="14"/>
        <v>45544</v>
      </c>
      <c r="D189" s="48">
        <f t="shared" si="15"/>
        <v>4563</v>
      </c>
      <c r="E189" s="49">
        <f t="shared" si="16"/>
        <v>2932.0699999999997</v>
      </c>
      <c r="F189" s="49">
        <f t="shared" si="17"/>
        <v>1630.93</v>
      </c>
      <c r="G189" s="50"/>
      <c r="H189" s="49">
        <f t="shared" si="12"/>
        <v>188006.49</v>
      </c>
      <c r="I189" s="24"/>
    </row>
    <row r="190" spans="1:9" ht="15" customHeight="1">
      <c r="A190" s="45"/>
      <c r="B190" s="46">
        <f t="shared" si="13"/>
        <v>166</v>
      </c>
      <c r="C190" s="47">
        <f t="shared" si="14"/>
        <v>45574</v>
      </c>
      <c r="D190" s="48">
        <f t="shared" si="15"/>
        <v>4563</v>
      </c>
      <c r="E190" s="49">
        <f t="shared" si="16"/>
        <v>2957.1099999999997</v>
      </c>
      <c r="F190" s="49">
        <f t="shared" si="17"/>
        <v>1605.89</v>
      </c>
      <c r="G190" s="50"/>
      <c r="H190" s="49">
        <f t="shared" si="12"/>
        <v>185049.38</v>
      </c>
      <c r="I190" s="24"/>
    </row>
    <row r="191" spans="1:9" ht="15" customHeight="1">
      <c r="A191" s="45"/>
      <c r="B191" s="46">
        <f t="shared" si="13"/>
        <v>167</v>
      </c>
      <c r="C191" s="47">
        <f t="shared" si="14"/>
        <v>45605</v>
      </c>
      <c r="D191" s="48">
        <f t="shared" si="15"/>
        <v>4563</v>
      </c>
      <c r="E191" s="49">
        <f t="shared" si="16"/>
        <v>2982.37</v>
      </c>
      <c r="F191" s="49">
        <f t="shared" si="17"/>
        <v>1580.63</v>
      </c>
      <c r="G191" s="50"/>
      <c r="H191" s="49">
        <f t="shared" si="12"/>
        <v>182067.01</v>
      </c>
      <c r="I191" s="24"/>
    </row>
    <row r="192" spans="1:9" ht="15" customHeight="1">
      <c r="A192" s="45"/>
      <c r="B192" s="46">
        <f t="shared" si="13"/>
        <v>168</v>
      </c>
      <c r="C192" s="47">
        <f t="shared" si="14"/>
        <v>45635</v>
      </c>
      <c r="D192" s="48">
        <f t="shared" si="15"/>
        <v>4563</v>
      </c>
      <c r="E192" s="49">
        <f t="shared" si="16"/>
        <v>3007.84</v>
      </c>
      <c r="F192" s="49">
        <f t="shared" si="17"/>
        <v>1555.16</v>
      </c>
      <c r="G192" s="50"/>
      <c r="H192" s="49">
        <f t="shared" si="12"/>
        <v>179059.17</v>
      </c>
      <c r="I192" s="24"/>
    </row>
    <row r="193" spans="1:9" ht="15" customHeight="1">
      <c r="A193" s="45"/>
      <c r="B193" s="46">
        <f t="shared" si="13"/>
        <v>169</v>
      </c>
      <c r="C193" s="47">
        <f t="shared" si="14"/>
        <v>45666</v>
      </c>
      <c r="D193" s="48">
        <f t="shared" si="15"/>
        <v>4563</v>
      </c>
      <c r="E193" s="49">
        <f t="shared" si="16"/>
        <v>3033.54</v>
      </c>
      <c r="F193" s="49">
        <f t="shared" si="17"/>
        <v>1529.46</v>
      </c>
      <c r="G193" s="50"/>
      <c r="H193" s="49">
        <f t="shared" si="12"/>
        <v>176025.63</v>
      </c>
      <c r="I193" s="24"/>
    </row>
    <row r="194" spans="1:9" ht="15" customHeight="1">
      <c r="A194" s="45"/>
      <c r="B194" s="46">
        <f t="shared" si="13"/>
        <v>170</v>
      </c>
      <c r="C194" s="47">
        <f t="shared" si="14"/>
        <v>45697</v>
      </c>
      <c r="D194" s="48">
        <f t="shared" si="15"/>
        <v>4563</v>
      </c>
      <c r="E194" s="49">
        <f t="shared" si="16"/>
        <v>3059.45</v>
      </c>
      <c r="F194" s="49">
        <f t="shared" si="17"/>
        <v>1503.55</v>
      </c>
      <c r="G194" s="50"/>
      <c r="H194" s="49">
        <f t="shared" si="12"/>
        <v>172966.18</v>
      </c>
      <c r="I194" s="24"/>
    </row>
    <row r="195" spans="1:9" ht="15" customHeight="1">
      <c r="A195" s="45"/>
      <c r="B195" s="46">
        <f t="shared" si="13"/>
        <v>171</v>
      </c>
      <c r="C195" s="47">
        <f t="shared" si="14"/>
        <v>45725</v>
      </c>
      <c r="D195" s="48">
        <f t="shared" si="15"/>
        <v>4563</v>
      </c>
      <c r="E195" s="49">
        <f t="shared" si="16"/>
        <v>3085.58</v>
      </c>
      <c r="F195" s="49">
        <f t="shared" si="17"/>
        <v>1477.42</v>
      </c>
      <c r="G195" s="50"/>
      <c r="H195" s="49">
        <f t="shared" si="12"/>
        <v>169880.6</v>
      </c>
      <c r="I195" s="24"/>
    </row>
    <row r="196" spans="1:9" ht="15" customHeight="1">
      <c r="A196" s="45"/>
      <c r="B196" s="46">
        <f t="shared" si="13"/>
        <v>172</v>
      </c>
      <c r="C196" s="47">
        <f t="shared" si="14"/>
        <v>45756</v>
      </c>
      <c r="D196" s="48">
        <f t="shared" si="15"/>
        <v>4563</v>
      </c>
      <c r="E196" s="49">
        <f t="shared" si="16"/>
        <v>3111.94</v>
      </c>
      <c r="F196" s="49">
        <f t="shared" si="17"/>
        <v>1451.06</v>
      </c>
      <c r="G196" s="50"/>
      <c r="H196" s="49">
        <f t="shared" si="12"/>
        <v>166768.66</v>
      </c>
      <c r="I196" s="24"/>
    </row>
    <row r="197" spans="1:9" ht="15" customHeight="1">
      <c r="A197" s="45"/>
      <c r="B197" s="46">
        <f t="shared" si="13"/>
        <v>173</v>
      </c>
      <c r="C197" s="47">
        <f t="shared" si="14"/>
        <v>45786</v>
      </c>
      <c r="D197" s="48">
        <f t="shared" si="15"/>
        <v>4563</v>
      </c>
      <c r="E197" s="49">
        <f t="shared" si="16"/>
        <v>3138.52</v>
      </c>
      <c r="F197" s="49">
        <f t="shared" si="17"/>
        <v>1424.48</v>
      </c>
      <c r="G197" s="50"/>
      <c r="H197" s="49">
        <f t="shared" si="12"/>
        <v>163630.14000000001</v>
      </c>
      <c r="I197" s="24"/>
    </row>
    <row r="198" spans="1:9" ht="15" customHeight="1">
      <c r="A198" s="45"/>
      <c r="B198" s="46">
        <f t="shared" si="13"/>
        <v>174</v>
      </c>
      <c r="C198" s="47">
        <f t="shared" si="14"/>
        <v>45817</v>
      </c>
      <c r="D198" s="48">
        <f t="shared" si="15"/>
        <v>4563</v>
      </c>
      <c r="E198" s="49">
        <f t="shared" si="16"/>
        <v>3165.33</v>
      </c>
      <c r="F198" s="49">
        <f t="shared" si="17"/>
        <v>1397.67</v>
      </c>
      <c r="G198" s="50"/>
      <c r="H198" s="49">
        <f t="shared" si="12"/>
        <v>160464.81</v>
      </c>
      <c r="I198" s="24"/>
    </row>
    <row r="199" spans="1:9" ht="15" customHeight="1">
      <c r="A199" s="45"/>
      <c r="B199" s="46">
        <f t="shared" si="13"/>
        <v>175</v>
      </c>
      <c r="C199" s="47">
        <f t="shared" si="14"/>
        <v>45847</v>
      </c>
      <c r="D199" s="48">
        <f t="shared" si="15"/>
        <v>4563</v>
      </c>
      <c r="E199" s="49">
        <f t="shared" si="16"/>
        <v>3192.3599999999997</v>
      </c>
      <c r="F199" s="49">
        <f t="shared" si="17"/>
        <v>1370.64</v>
      </c>
      <c r="G199" s="50"/>
      <c r="H199" s="49">
        <f t="shared" si="12"/>
        <v>157272.45000000001</v>
      </c>
      <c r="I199" s="24"/>
    </row>
    <row r="200" spans="1:9" ht="15" customHeight="1">
      <c r="A200" s="45"/>
      <c r="B200" s="46">
        <f t="shared" si="13"/>
        <v>176</v>
      </c>
      <c r="C200" s="47">
        <f t="shared" si="14"/>
        <v>45878</v>
      </c>
      <c r="D200" s="48">
        <f t="shared" si="15"/>
        <v>4563</v>
      </c>
      <c r="E200" s="49">
        <f t="shared" si="16"/>
        <v>3219.63</v>
      </c>
      <c r="F200" s="49">
        <f t="shared" si="17"/>
        <v>1343.37</v>
      </c>
      <c r="G200" s="50"/>
      <c r="H200" s="49">
        <f t="shared" si="12"/>
        <v>154052.82</v>
      </c>
      <c r="I200" s="24"/>
    </row>
    <row r="201" spans="1:9" ht="15" customHeight="1">
      <c r="A201" s="45"/>
      <c r="B201" s="46">
        <f t="shared" si="13"/>
        <v>177</v>
      </c>
      <c r="C201" s="47">
        <f t="shared" si="14"/>
        <v>45909</v>
      </c>
      <c r="D201" s="48">
        <f t="shared" si="15"/>
        <v>4563</v>
      </c>
      <c r="E201" s="49">
        <f t="shared" si="16"/>
        <v>3247.13</v>
      </c>
      <c r="F201" s="49">
        <f t="shared" si="17"/>
        <v>1315.87</v>
      </c>
      <c r="G201" s="50"/>
      <c r="H201" s="49">
        <f t="shared" si="12"/>
        <v>150805.69</v>
      </c>
      <c r="I201" s="24"/>
    </row>
    <row r="202" spans="1:9" ht="15" customHeight="1">
      <c r="A202" s="45"/>
      <c r="B202" s="46">
        <f t="shared" si="13"/>
        <v>178</v>
      </c>
      <c r="C202" s="47">
        <f t="shared" si="14"/>
        <v>45939</v>
      </c>
      <c r="D202" s="48">
        <f t="shared" si="15"/>
        <v>4563</v>
      </c>
      <c r="E202" s="49">
        <f t="shared" si="16"/>
        <v>3274.87</v>
      </c>
      <c r="F202" s="49">
        <f t="shared" si="17"/>
        <v>1288.1300000000001</v>
      </c>
      <c r="G202" s="50"/>
      <c r="H202" s="49">
        <f t="shared" si="12"/>
        <v>147530.82</v>
      </c>
      <c r="I202" s="24"/>
    </row>
    <row r="203" spans="1:9" ht="15" customHeight="1">
      <c r="A203" s="45"/>
      <c r="B203" s="46">
        <f t="shared" si="13"/>
        <v>179</v>
      </c>
      <c r="C203" s="47">
        <f t="shared" si="14"/>
        <v>45970</v>
      </c>
      <c r="D203" s="48">
        <f t="shared" si="15"/>
        <v>4563</v>
      </c>
      <c r="E203" s="49">
        <f t="shared" si="16"/>
        <v>3302.84</v>
      </c>
      <c r="F203" s="49">
        <f t="shared" si="17"/>
        <v>1260.1600000000001</v>
      </c>
      <c r="G203" s="50"/>
      <c r="H203" s="49">
        <f t="shared" si="12"/>
        <v>144227.98000000001</v>
      </c>
      <c r="I203" s="24"/>
    </row>
    <row r="204" spans="1:9" ht="15" customHeight="1">
      <c r="A204" s="45"/>
      <c r="B204" s="46">
        <f t="shared" si="13"/>
        <v>180</v>
      </c>
      <c r="C204" s="47">
        <f t="shared" si="14"/>
        <v>46000</v>
      </c>
      <c r="D204" s="48">
        <f t="shared" si="15"/>
        <v>4563</v>
      </c>
      <c r="E204" s="49">
        <f t="shared" si="16"/>
        <v>3331.05</v>
      </c>
      <c r="F204" s="49">
        <f t="shared" si="17"/>
        <v>1231.95</v>
      </c>
      <c r="G204" s="50"/>
      <c r="H204" s="49">
        <f t="shared" si="12"/>
        <v>140896.93</v>
      </c>
      <c r="I204" s="24"/>
    </row>
    <row r="205" spans="1:9" ht="15" customHeight="1">
      <c r="A205" s="45"/>
      <c r="B205" s="46">
        <f t="shared" si="13"/>
        <v>181</v>
      </c>
      <c r="C205" s="47">
        <f t="shared" si="14"/>
        <v>46031</v>
      </c>
      <c r="D205" s="48">
        <f t="shared" si="15"/>
        <v>4563</v>
      </c>
      <c r="E205" s="49">
        <f t="shared" si="16"/>
        <v>3359.51</v>
      </c>
      <c r="F205" s="49">
        <f t="shared" si="17"/>
        <v>1203.49</v>
      </c>
      <c r="G205" s="50"/>
      <c r="H205" s="49">
        <f t="shared" si="12"/>
        <v>137537.42000000001</v>
      </c>
      <c r="I205" s="24"/>
    </row>
    <row r="206" spans="1:9" ht="15" customHeight="1">
      <c r="A206" s="45"/>
      <c r="B206" s="46">
        <f t="shared" si="13"/>
        <v>182</v>
      </c>
      <c r="C206" s="47">
        <f t="shared" si="14"/>
        <v>46062</v>
      </c>
      <c r="D206" s="48">
        <f t="shared" si="15"/>
        <v>4563</v>
      </c>
      <c r="E206" s="49">
        <f t="shared" si="16"/>
        <v>3388.2</v>
      </c>
      <c r="F206" s="49">
        <f t="shared" si="17"/>
        <v>1174.8</v>
      </c>
      <c r="G206" s="50"/>
      <c r="H206" s="49">
        <f t="shared" si="12"/>
        <v>134149.22</v>
      </c>
      <c r="I206" s="24"/>
    </row>
    <row r="207" spans="1:9" ht="15" customHeight="1">
      <c r="A207" s="45"/>
      <c r="B207" s="46">
        <f t="shared" si="13"/>
        <v>183</v>
      </c>
      <c r="C207" s="47">
        <f t="shared" si="14"/>
        <v>46090</v>
      </c>
      <c r="D207" s="48">
        <f t="shared" si="15"/>
        <v>4563</v>
      </c>
      <c r="E207" s="49">
        <f t="shared" si="16"/>
        <v>3417.1400000000003</v>
      </c>
      <c r="F207" s="49">
        <f t="shared" si="17"/>
        <v>1145.8599999999999</v>
      </c>
      <c r="G207" s="50"/>
      <c r="H207" s="49">
        <f t="shared" si="12"/>
        <v>130732.08</v>
      </c>
      <c r="I207" s="24"/>
    </row>
    <row r="208" spans="1:9" ht="15" customHeight="1">
      <c r="A208" s="45"/>
      <c r="B208" s="46">
        <f t="shared" si="13"/>
        <v>184</v>
      </c>
      <c r="C208" s="47">
        <f t="shared" si="14"/>
        <v>46121</v>
      </c>
      <c r="D208" s="48">
        <f t="shared" si="15"/>
        <v>4563</v>
      </c>
      <c r="E208" s="49">
        <f t="shared" si="16"/>
        <v>3446.33</v>
      </c>
      <c r="F208" s="49">
        <f t="shared" si="17"/>
        <v>1116.67</v>
      </c>
      <c r="G208" s="50"/>
      <c r="H208" s="49">
        <f t="shared" si="12"/>
        <v>127285.75</v>
      </c>
      <c r="I208" s="24"/>
    </row>
    <row r="209" spans="1:9" ht="15" customHeight="1">
      <c r="A209" s="45"/>
      <c r="B209" s="46">
        <f t="shared" si="13"/>
        <v>185</v>
      </c>
      <c r="C209" s="47">
        <f t="shared" si="14"/>
        <v>46151</v>
      </c>
      <c r="D209" s="48">
        <f t="shared" si="15"/>
        <v>4563</v>
      </c>
      <c r="E209" s="49">
        <f t="shared" si="16"/>
        <v>3475.77</v>
      </c>
      <c r="F209" s="49">
        <f t="shared" si="17"/>
        <v>1087.23</v>
      </c>
      <c r="G209" s="50"/>
      <c r="H209" s="49">
        <f t="shared" si="12"/>
        <v>123809.98</v>
      </c>
      <c r="I209" s="24"/>
    </row>
    <row r="210" spans="1:9" ht="15" customHeight="1">
      <c r="A210" s="45"/>
      <c r="B210" s="46">
        <f t="shared" si="13"/>
        <v>186</v>
      </c>
      <c r="C210" s="47">
        <f t="shared" si="14"/>
        <v>46182</v>
      </c>
      <c r="D210" s="48">
        <f t="shared" si="15"/>
        <v>4563</v>
      </c>
      <c r="E210" s="49">
        <f t="shared" si="16"/>
        <v>3505.46</v>
      </c>
      <c r="F210" s="49">
        <f t="shared" si="17"/>
        <v>1057.54</v>
      </c>
      <c r="G210" s="50"/>
      <c r="H210" s="49">
        <f t="shared" si="12"/>
        <v>120304.52</v>
      </c>
      <c r="I210" s="24"/>
    </row>
    <row r="211" spans="1:9" ht="15" customHeight="1">
      <c r="A211" s="45"/>
      <c r="B211" s="46">
        <f t="shared" si="13"/>
        <v>187</v>
      </c>
      <c r="C211" s="47">
        <f t="shared" si="14"/>
        <v>46212</v>
      </c>
      <c r="D211" s="48">
        <f t="shared" si="15"/>
        <v>4563</v>
      </c>
      <c r="E211" s="49">
        <f t="shared" si="16"/>
        <v>3535.4</v>
      </c>
      <c r="F211" s="49">
        <f t="shared" si="17"/>
        <v>1027.5999999999999</v>
      </c>
      <c r="G211" s="50"/>
      <c r="H211" s="49">
        <f t="shared" si="12"/>
        <v>116769.12</v>
      </c>
      <c r="I211" s="24"/>
    </row>
    <row r="212" spans="1:9" ht="15" customHeight="1">
      <c r="A212" s="45"/>
      <c r="B212" s="46">
        <f t="shared" si="13"/>
        <v>188</v>
      </c>
      <c r="C212" s="47">
        <f t="shared" si="14"/>
        <v>46243</v>
      </c>
      <c r="D212" s="48">
        <f t="shared" si="15"/>
        <v>4563</v>
      </c>
      <c r="E212" s="49">
        <f t="shared" si="16"/>
        <v>3565.6</v>
      </c>
      <c r="F212" s="49">
        <f t="shared" si="17"/>
        <v>997.4</v>
      </c>
      <c r="G212" s="50"/>
      <c r="H212" s="49">
        <f t="shared" si="12"/>
        <v>113203.52</v>
      </c>
      <c r="I212" s="24"/>
    </row>
    <row r="213" spans="1:9" ht="15" customHeight="1">
      <c r="A213" s="45"/>
      <c r="B213" s="46">
        <f t="shared" si="13"/>
        <v>189</v>
      </c>
      <c r="C213" s="47">
        <f t="shared" si="14"/>
        <v>46274</v>
      </c>
      <c r="D213" s="48">
        <f t="shared" si="15"/>
        <v>4563</v>
      </c>
      <c r="E213" s="49">
        <f t="shared" si="16"/>
        <v>3596.05</v>
      </c>
      <c r="F213" s="49">
        <f t="shared" si="17"/>
        <v>966.95</v>
      </c>
      <c r="G213" s="50"/>
      <c r="H213" s="49">
        <f t="shared" si="12"/>
        <v>109607.47</v>
      </c>
      <c r="I213" s="24"/>
    </row>
    <row r="214" spans="1:9" ht="15" customHeight="1">
      <c r="A214" s="45"/>
      <c r="B214" s="46">
        <f t="shared" si="13"/>
        <v>190</v>
      </c>
      <c r="C214" s="47">
        <f t="shared" si="14"/>
        <v>46304</v>
      </c>
      <c r="D214" s="48">
        <f t="shared" si="15"/>
        <v>4563</v>
      </c>
      <c r="E214" s="49">
        <f t="shared" si="16"/>
        <v>3626.77</v>
      </c>
      <c r="F214" s="49">
        <f t="shared" si="17"/>
        <v>936.23</v>
      </c>
      <c r="G214" s="50"/>
      <c r="H214" s="49">
        <f t="shared" si="12"/>
        <v>105980.7</v>
      </c>
      <c r="I214" s="24"/>
    </row>
    <row r="215" spans="1:9" ht="15" customHeight="1">
      <c r="A215" s="45"/>
      <c r="B215" s="46">
        <f t="shared" si="13"/>
        <v>191</v>
      </c>
      <c r="C215" s="47">
        <f t="shared" si="14"/>
        <v>46335</v>
      </c>
      <c r="D215" s="48">
        <f t="shared" si="15"/>
        <v>4563</v>
      </c>
      <c r="E215" s="49">
        <f t="shared" si="16"/>
        <v>3657.75</v>
      </c>
      <c r="F215" s="49">
        <f t="shared" si="17"/>
        <v>905.25</v>
      </c>
      <c r="G215" s="50"/>
      <c r="H215" s="49">
        <f t="shared" si="12"/>
        <v>102322.95</v>
      </c>
      <c r="I215" s="24"/>
    </row>
    <row r="216" spans="1:9" ht="15" customHeight="1">
      <c r="A216" s="45"/>
      <c r="B216" s="46">
        <f t="shared" si="13"/>
        <v>192</v>
      </c>
      <c r="C216" s="47">
        <f t="shared" si="14"/>
        <v>46365</v>
      </c>
      <c r="D216" s="48">
        <f t="shared" si="15"/>
        <v>4563</v>
      </c>
      <c r="E216" s="49">
        <f t="shared" si="16"/>
        <v>3688.99</v>
      </c>
      <c r="F216" s="49">
        <f t="shared" si="17"/>
        <v>874.01</v>
      </c>
      <c r="G216" s="50"/>
      <c r="H216" s="49">
        <f t="shared" si="12"/>
        <v>98633.96</v>
      </c>
      <c r="I216" s="24"/>
    </row>
    <row r="217" spans="1:9" ht="15" customHeight="1">
      <c r="A217" s="45"/>
      <c r="B217" s="46">
        <f t="shared" si="13"/>
        <v>193</v>
      </c>
      <c r="C217" s="47">
        <f t="shared" si="14"/>
        <v>46396</v>
      </c>
      <c r="D217" s="48">
        <f t="shared" si="15"/>
        <v>4563</v>
      </c>
      <c r="E217" s="49">
        <f t="shared" si="16"/>
        <v>3720.5</v>
      </c>
      <c r="F217" s="49">
        <f t="shared" si="17"/>
        <v>842.5</v>
      </c>
      <c r="G217" s="50"/>
      <c r="H217" s="49">
        <f t="shared" ref="H217:H280" si="18">IF(B217="",0,ROUND(H216-E217-G217,2))</f>
        <v>94913.46</v>
      </c>
      <c r="I217" s="24"/>
    </row>
    <row r="218" spans="1:9" ht="15" customHeight="1">
      <c r="A218" s="45"/>
      <c r="B218" s="46">
        <f t="shared" ref="B218:B281" si="19">IF(B217&lt;$D$16,IF(H217&gt;0,B217+1,""),"")</f>
        <v>194</v>
      </c>
      <c r="C218" s="47">
        <f t="shared" ref="C218:C281" si="20">IF(B218="","",IF(B218&lt;=$D$16,IF(payments_per_year=26,DATE(YEAR(start_date),MONTH(start_date),DAY(start_date)+14*B218),IF(payments_per_year=52,DATE(YEAR(start_date),MONTH(start_date),DAY(start_date)+7*B218),DATE(YEAR(start_date),MONTH(start_date)+B218*12/$D$11,DAY(start_date)))),""))</f>
        <v>46427</v>
      </c>
      <c r="D218" s="48">
        <f t="shared" ref="D218:D281" si="21">IF(C218="","",IF($D$15+F218&gt;H217,ROUND(H217+F218,2),$D$15))</f>
        <v>4563</v>
      </c>
      <c r="E218" s="49">
        <f t="shared" ref="E218:E281" si="22">IF(C218="","",D218-F218)</f>
        <v>3752.2799999999997</v>
      </c>
      <c r="F218" s="49">
        <f t="shared" ref="F218:F281" si="23">IF(C218="","",ROUND(H217*$D$9/payments_per_year,2))</f>
        <v>810.72</v>
      </c>
      <c r="G218" s="50"/>
      <c r="H218" s="49">
        <f t="shared" si="18"/>
        <v>91161.18</v>
      </c>
      <c r="I218" s="24"/>
    </row>
    <row r="219" spans="1:9" ht="15" customHeight="1">
      <c r="A219" s="45"/>
      <c r="B219" s="46">
        <f t="shared" si="19"/>
        <v>195</v>
      </c>
      <c r="C219" s="47">
        <f t="shared" si="20"/>
        <v>46455</v>
      </c>
      <c r="D219" s="48">
        <f t="shared" si="21"/>
        <v>4563</v>
      </c>
      <c r="E219" s="49">
        <f t="shared" si="22"/>
        <v>3784.33</v>
      </c>
      <c r="F219" s="49">
        <f t="shared" si="23"/>
        <v>778.67</v>
      </c>
      <c r="G219" s="50"/>
      <c r="H219" s="49">
        <f t="shared" si="18"/>
        <v>87376.85</v>
      </c>
      <c r="I219" s="24"/>
    </row>
    <row r="220" spans="1:9" ht="15" customHeight="1">
      <c r="A220" s="45"/>
      <c r="B220" s="46">
        <f t="shared" si="19"/>
        <v>196</v>
      </c>
      <c r="C220" s="47">
        <f t="shared" si="20"/>
        <v>46486</v>
      </c>
      <c r="D220" s="48">
        <f t="shared" si="21"/>
        <v>4563</v>
      </c>
      <c r="E220" s="49">
        <f t="shared" si="22"/>
        <v>3816.66</v>
      </c>
      <c r="F220" s="49">
        <f t="shared" si="23"/>
        <v>746.34</v>
      </c>
      <c r="G220" s="50"/>
      <c r="H220" s="49">
        <f t="shared" si="18"/>
        <v>83560.19</v>
      </c>
      <c r="I220" s="24"/>
    </row>
    <row r="221" spans="1:9" ht="15" customHeight="1">
      <c r="A221" s="45"/>
      <c r="B221" s="46">
        <f t="shared" si="19"/>
        <v>197</v>
      </c>
      <c r="C221" s="47">
        <f t="shared" si="20"/>
        <v>46516</v>
      </c>
      <c r="D221" s="48">
        <f t="shared" si="21"/>
        <v>4563</v>
      </c>
      <c r="E221" s="49">
        <f t="shared" si="22"/>
        <v>3849.26</v>
      </c>
      <c r="F221" s="49">
        <f t="shared" si="23"/>
        <v>713.74</v>
      </c>
      <c r="G221" s="50"/>
      <c r="H221" s="49">
        <f t="shared" si="18"/>
        <v>79710.929999999993</v>
      </c>
      <c r="I221" s="24"/>
    </row>
    <row r="222" spans="1:9" ht="15" customHeight="1">
      <c r="A222" s="45"/>
      <c r="B222" s="46">
        <f t="shared" si="19"/>
        <v>198</v>
      </c>
      <c r="C222" s="47">
        <f t="shared" si="20"/>
        <v>46547</v>
      </c>
      <c r="D222" s="48">
        <f t="shared" si="21"/>
        <v>4563</v>
      </c>
      <c r="E222" s="49">
        <f t="shared" si="22"/>
        <v>3882.14</v>
      </c>
      <c r="F222" s="49">
        <f t="shared" si="23"/>
        <v>680.86</v>
      </c>
      <c r="G222" s="50"/>
      <c r="H222" s="49">
        <f t="shared" si="18"/>
        <v>75828.789999999994</v>
      </c>
      <c r="I222" s="24"/>
    </row>
    <row r="223" spans="1:9" ht="15" customHeight="1">
      <c r="A223" s="45"/>
      <c r="B223" s="46">
        <f t="shared" si="19"/>
        <v>199</v>
      </c>
      <c r="C223" s="47">
        <f t="shared" si="20"/>
        <v>46577</v>
      </c>
      <c r="D223" s="48">
        <f t="shared" si="21"/>
        <v>4563</v>
      </c>
      <c r="E223" s="49">
        <f t="shared" si="22"/>
        <v>3915.3</v>
      </c>
      <c r="F223" s="49">
        <f t="shared" si="23"/>
        <v>647.70000000000005</v>
      </c>
      <c r="G223" s="50"/>
      <c r="H223" s="49">
        <f t="shared" si="18"/>
        <v>71913.490000000005</v>
      </c>
      <c r="I223" s="24"/>
    </row>
    <row r="224" spans="1:9" ht="15" customHeight="1">
      <c r="A224" s="45"/>
      <c r="B224" s="46">
        <f t="shared" si="19"/>
        <v>200</v>
      </c>
      <c r="C224" s="47">
        <f t="shared" si="20"/>
        <v>46608</v>
      </c>
      <c r="D224" s="48">
        <f t="shared" si="21"/>
        <v>4563</v>
      </c>
      <c r="E224" s="49">
        <f t="shared" si="22"/>
        <v>3948.74</v>
      </c>
      <c r="F224" s="49">
        <f t="shared" si="23"/>
        <v>614.26</v>
      </c>
      <c r="G224" s="50"/>
      <c r="H224" s="49">
        <f t="shared" si="18"/>
        <v>67964.75</v>
      </c>
      <c r="I224" s="24"/>
    </row>
    <row r="225" spans="1:9" ht="15" customHeight="1">
      <c r="A225" s="45"/>
      <c r="B225" s="46">
        <f t="shared" si="19"/>
        <v>201</v>
      </c>
      <c r="C225" s="47">
        <f t="shared" si="20"/>
        <v>46639</v>
      </c>
      <c r="D225" s="48">
        <f t="shared" si="21"/>
        <v>4563</v>
      </c>
      <c r="E225" s="49">
        <f t="shared" si="22"/>
        <v>3982.4700000000003</v>
      </c>
      <c r="F225" s="49">
        <f t="shared" si="23"/>
        <v>580.53</v>
      </c>
      <c r="G225" s="50"/>
      <c r="H225" s="49">
        <f t="shared" si="18"/>
        <v>63982.28</v>
      </c>
      <c r="I225" s="24"/>
    </row>
    <row r="226" spans="1:9" ht="15" customHeight="1">
      <c r="A226" s="45"/>
      <c r="B226" s="46">
        <f t="shared" si="19"/>
        <v>202</v>
      </c>
      <c r="C226" s="47">
        <f t="shared" si="20"/>
        <v>46669</v>
      </c>
      <c r="D226" s="48">
        <f t="shared" si="21"/>
        <v>4563</v>
      </c>
      <c r="E226" s="49">
        <f t="shared" si="22"/>
        <v>4016.48</v>
      </c>
      <c r="F226" s="49">
        <f t="shared" si="23"/>
        <v>546.52</v>
      </c>
      <c r="G226" s="50"/>
      <c r="H226" s="49">
        <f t="shared" si="18"/>
        <v>59965.8</v>
      </c>
      <c r="I226" s="24"/>
    </row>
    <row r="227" spans="1:9" ht="15" customHeight="1">
      <c r="A227" s="45"/>
      <c r="B227" s="46">
        <f t="shared" si="19"/>
        <v>203</v>
      </c>
      <c r="C227" s="47">
        <f t="shared" si="20"/>
        <v>46700</v>
      </c>
      <c r="D227" s="48">
        <f t="shared" si="21"/>
        <v>4563</v>
      </c>
      <c r="E227" s="49">
        <f t="shared" si="22"/>
        <v>4050.79</v>
      </c>
      <c r="F227" s="49">
        <f t="shared" si="23"/>
        <v>512.21</v>
      </c>
      <c r="G227" s="50"/>
      <c r="H227" s="49">
        <f t="shared" si="18"/>
        <v>55915.01</v>
      </c>
      <c r="I227" s="24"/>
    </row>
    <row r="228" spans="1:9" ht="15" customHeight="1">
      <c r="A228" s="45"/>
      <c r="B228" s="46">
        <f t="shared" si="19"/>
        <v>204</v>
      </c>
      <c r="C228" s="47">
        <f t="shared" si="20"/>
        <v>46730</v>
      </c>
      <c r="D228" s="48">
        <f t="shared" si="21"/>
        <v>4563</v>
      </c>
      <c r="E228" s="49">
        <f t="shared" si="22"/>
        <v>4085.39</v>
      </c>
      <c r="F228" s="49">
        <f t="shared" si="23"/>
        <v>477.61</v>
      </c>
      <c r="G228" s="50"/>
      <c r="H228" s="49">
        <f t="shared" si="18"/>
        <v>51829.62</v>
      </c>
      <c r="I228" s="24"/>
    </row>
    <row r="229" spans="1:9" ht="15" customHeight="1">
      <c r="A229" s="45"/>
      <c r="B229" s="46">
        <f t="shared" si="19"/>
        <v>205</v>
      </c>
      <c r="C229" s="47">
        <f t="shared" si="20"/>
        <v>46761</v>
      </c>
      <c r="D229" s="48">
        <f t="shared" si="21"/>
        <v>4563</v>
      </c>
      <c r="E229" s="49">
        <f t="shared" si="22"/>
        <v>4120.29</v>
      </c>
      <c r="F229" s="49">
        <f t="shared" si="23"/>
        <v>442.71</v>
      </c>
      <c r="G229" s="50"/>
      <c r="H229" s="49">
        <f t="shared" si="18"/>
        <v>47709.33</v>
      </c>
      <c r="I229" s="24"/>
    </row>
    <row r="230" spans="1:9" ht="15" customHeight="1">
      <c r="A230" s="45"/>
      <c r="B230" s="46">
        <f t="shared" si="19"/>
        <v>206</v>
      </c>
      <c r="C230" s="47">
        <f t="shared" si="20"/>
        <v>46792</v>
      </c>
      <c r="D230" s="48">
        <f t="shared" si="21"/>
        <v>4563</v>
      </c>
      <c r="E230" s="49">
        <f t="shared" si="22"/>
        <v>4155.4799999999996</v>
      </c>
      <c r="F230" s="49">
        <f t="shared" si="23"/>
        <v>407.52</v>
      </c>
      <c r="G230" s="50"/>
      <c r="H230" s="49">
        <f t="shared" si="18"/>
        <v>43553.85</v>
      </c>
      <c r="I230" s="24"/>
    </row>
    <row r="231" spans="1:9" ht="15" customHeight="1">
      <c r="A231" s="45"/>
      <c r="B231" s="46">
        <f t="shared" si="19"/>
        <v>207</v>
      </c>
      <c r="C231" s="47">
        <f t="shared" si="20"/>
        <v>46821</v>
      </c>
      <c r="D231" s="48">
        <f t="shared" si="21"/>
        <v>4563</v>
      </c>
      <c r="E231" s="49">
        <f t="shared" si="22"/>
        <v>4190.9799999999996</v>
      </c>
      <c r="F231" s="49">
        <f t="shared" si="23"/>
        <v>372.02</v>
      </c>
      <c r="G231" s="50"/>
      <c r="H231" s="49">
        <f t="shared" si="18"/>
        <v>39362.870000000003</v>
      </c>
      <c r="I231" s="24"/>
    </row>
    <row r="232" spans="1:9" ht="15" customHeight="1">
      <c r="A232" s="45"/>
      <c r="B232" s="46">
        <f t="shared" si="19"/>
        <v>208</v>
      </c>
      <c r="C232" s="47">
        <f t="shared" si="20"/>
        <v>46852</v>
      </c>
      <c r="D232" s="48">
        <f t="shared" si="21"/>
        <v>4563</v>
      </c>
      <c r="E232" s="49">
        <f t="shared" si="22"/>
        <v>4226.78</v>
      </c>
      <c r="F232" s="49">
        <f t="shared" si="23"/>
        <v>336.22</v>
      </c>
      <c r="G232" s="50"/>
      <c r="H232" s="49">
        <f t="shared" si="18"/>
        <v>35136.089999999997</v>
      </c>
      <c r="I232" s="24"/>
    </row>
    <row r="233" spans="1:9" ht="15" customHeight="1">
      <c r="A233" s="45"/>
      <c r="B233" s="46">
        <f t="shared" si="19"/>
        <v>209</v>
      </c>
      <c r="C233" s="47">
        <f t="shared" si="20"/>
        <v>46882</v>
      </c>
      <c r="D233" s="48">
        <f t="shared" si="21"/>
        <v>4563</v>
      </c>
      <c r="E233" s="49">
        <f t="shared" si="22"/>
        <v>4262.88</v>
      </c>
      <c r="F233" s="49">
        <f t="shared" si="23"/>
        <v>300.12</v>
      </c>
      <c r="G233" s="50"/>
      <c r="H233" s="49">
        <f t="shared" si="18"/>
        <v>30873.21</v>
      </c>
      <c r="I233" s="24"/>
    </row>
    <row r="234" spans="1:9" ht="15" customHeight="1">
      <c r="A234" s="45"/>
      <c r="B234" s="46">
        <f t="shared" si="19"/>
        <v>210</v>
      </c>
      <c r="C234" s="47">
        <f t="shared" si="20"/>
        <v>46913</v>
      </c>
      <c r="D234" s="48">
        <f t="shared" si="21"/>
        <v>4563</v>
      </c>
      <c r="E234" s="49">
        <f t="shared" si="22"/>
        <v>4299.29</v>
      </c>
      <c r="F234" s="49">
        <f t="shared" si="23"/>
        <v>263.70999999999998</v>
      </c>
      <c r="G234" s="50"/>
      <c r="H234" s="49">
        <f t="shared" si="18"/>
        <v>26573.919999999998</v>
      </c>
      <c r="I234" s="24"/>
    </row>
    <row r="235" spans="1:9" ht="15" customHeight="1">
      <c r="A235" s="45"/>
      <c r="B235" s="46">
        <f t="shared" si="19"/>
        <v>211</v>
      </c>
      <c r="C235" s="47">
        <f t="shared" si="20"/>
        <v>46943</v>
      </c>
      <c r="D235" s="48">
        <f t="shared" si="21"/>
        <v>4563</v>
      </c>
      <c r="E235" s="49">
        <f t="shared" si="22"/>
        <v>4336.01</v>
      </c>
      <c r="F235" s="49">
        <f t="shared" si="23"/>
        <v>226.99</v>
      </c>
      <c r="G235" s="50"/>
      <c r="H235" s="49">
        <f t="shared" si="18"/>
        <v>22237.91</v>
      </c>
      <c r="I235" s="24"/>
    </row>
    <row r="236" spans="1:9" ht="15" customHeight="1">
      <c r="A236" s="45"/>
      <c r="B236" s="46">
        <f t="shared" si="19"/>
        <v>212</v>
      </c>
      <c r="C236" s="47">
        <f t="shared" si="20"/>
        <v>46974</v>
      </c>
      <c r="D236" s="48">
        <f t="shared" si="21"/>
        <v>4563</v>
      </c>
      <c r="E236" s="49">
        <f t="shared" si="22"/>
        <v>4373.05</v>
      </c>
      <c r="F236" s="49">
        <f t="shared" si="23"/>
        <v>189.95</v>
      </c>
      <c r="G236" s="50"/>
      <c r="H236" s="49">
        <f t="shared" si="18"/>
        <v>17864.86</v>
      </c>
      <c r="I236" s="24"/>
    </row>
    <row r="237" spans="1:9" ht="15" customHeight="1">
      <c r="A237" s="45"/>
      <c r="B237" s="46">
        <f t="shared" si="19"/>
        <v>213</v>
      </c>
      <c r="C237" s="47">
        <f t="shared" si="20"/>
        <v>47005</v>
      </c>
      <c r="D237" s="48">
        <f t="shared" si="21"/>
        <v>4563</v>
      </c>
      <c r="E237" s="49">
        <f t="shared" si="22"/>
        <v>4410.3999999999996</v>
      </c>
      <c r="F237" s="49">
        <f t="shared" si="23"/>
        <v>152.6</v>
      </c>
      <c r="G237" s="50"/>
      <c r="H237" s="49">
        <f t="shared" si="18"/>
        <v>13454.46</v>
      </c>
      <c r="I237" s="24"/>
    </row>
    <row r="238" spans="1:9" ht="15" customHeight="1">
      <c r="A238" s="45"/>
      <c r="B238" s="46">
        <f t="shared" si="19"/>
        <v>214</v>
      </c>
      <c r="C238" s="47">
        <f t="shared" si="20"/>
        <v>47035</v>
      </c>
      <c r="D238" s="48">
        <f t="shared" si="21"/>
        <v>4563</v>
      </c>
      <c r="E238" s="49">
        <f t="shared" si="22"/>
        <v>4448.08</v>
      </c>
      <c r="F238" s="49">
        <f t="shared" si="23"/>
        <v>114.92</v>
      </c>
      <c r="G238" s="50"/>
      <c r="H238" s="49">
        <f t="shared" si="18"/>
        <v>9006.3799999999992</v>
      </c>
      <c r="I238" s="24"/>
    </row>
    <row r="239" spans="1:9" ht="15" customHeight="1">
      <c r="A239" s="45"/>
      <c r="B239" s="46">
        <f t="shared" si="19"/>
        <v>215</v>
      </c>
      <c r="C239" s="47">
        <f t="shared" si="20"/>
        <v>47066</v>
      </c>
      <c r="D239" s="48">
        <f t="shared" si="21"/>
        <v>4563</v>
      </c>
      <c r="E239" s="49">
        <f t="shared" si="22"/>
        <v>4486.07</v>
      </c>
      <c r="F239" s="49">
        <f t="shared" si="23"/>
        <v>76.930000000000007</v>
      </c>
      <c r="G239" s="50"/>
      <c r="H239" s="49">
        <f t="shared" si="18"/>
        <v>4520.3100000000004</v>
      </c>
      <c r="I239" s="24"/>
    </row>
    <row r="240" spans="1:9" ht="15" customHeight="1">
      <c r="A240" s="45"/>
      <c r="B240" s="46">
        <f t="shared" si="19"/>
        <v>216</v>
      </c>
      <c r="C240" s="47">
        <f t="shared" si="20"/>
        <v>47096</v>
      </c>
      <c r="D240" s="48">
        <f t="shared" si="21"/>
        <v>4558.92</v>
      </c>
      <c r="E240" s="49">
        <f t="shared" si="22"/>
        <v>4520.3100000000004</v>
      </c>
      <c r="F240" s="49">
        <f t="shared" si="23"/>
        <v>38.61</v>
      </c>
      <c r="G240" s="50"/>
      <c r="H240" s="49">
        <f t="shared" si="18"/>
        <v>0</v>
      </c>
      <c r="I240" s="24"/>
    </row>
    <row r="241" spans="1:9" ht="15" customHeight="1">
      <c r="A241" s="45"/>
      <c r="B241" s="46" t="str">
        <f t="shared" si="19"/>
        <v/>
      </c>
      <c r="C241" s="47" t="str">
        <f t="shared" si="20"/>
        <v/>
      </c>
      <c r="D241" s="48" t="str">
        <f t="shared" si="21"/>
        <v/>
      </c>
      <c r="E241" s="49" t="str">
        <f t="shared" si="22"/>
        <v/>
      </c>
      <c r="F241" s="49" t="str">
        <f t="shared" si="23"/>
        <v/>
      </c>
      <c r="G241" s="50"/>
      <c r="H241" s="49">
        <f t="shared" si="18"/>
        <v>0</v>
      </c>
      <c r="I241" s="24"/>
    </row>
    <row r="242" spans="1:9" ht="15" customHeight="1">
      <c r="A242" s="45"/>
      <c r="B242" s="46" t="str">
        <f t="shared" si="19"/>
        <v/>
      </c>
      <c r="C242" s="47" t="str">
        <f t="shared" si="20"/>
        <v/>
      </c>
      <c r="D242" s="48" t="str">
        <f t="shared" si="21"/>
        <v/>
      </c>
      <c r="E242" s="49" t="str">
        <f t="shared" si="22"/>
        <v/>
      </c>
      <c r="F242" s="49" t="str">
        <f t="shared" si="23"/>
        <v/>
      </c>
      <c r="G242" s="50"/>
      <c r="H242" s="49">
        <f t="shared" si="18"/>
        <v>0</v>
      </c>
      <c r="I242" s="24"/>
    </row>
    <row r="243" spans="1:9" ht="15" customHeight="1">
      <c r="A243" s="45"/>
      <c r="B243" s="46" t="str">
        <f t="shared" si="19"/>
        <v/>
      </c>
      <c r="C243" s="47" t="str">
        <f t="shared" si="20"/>
        <v/>
      </c>
      <c r="D243" s="48" t="str">
        <f t="shared" si="21"/>
        <v/>
      </c>
      <c r="E243" s="49" t="str">
        <f t="shared" si="22"/>
        <v/>
      </c>
      <c r="F243" s="49" t="str">
        <f t="shared" si="23"/>
        <v/>
      </c>
      <c r="G243" s="50"/>
      <c r="H243" s="49">
        <f t="shared" si="18"/>
        <v>0</v>
      </c>
      <c r="I243" s="24"/>
    </row>
    <row r="244" spans="1:9" ht="15" customHeight="1">
      <c r="A244" s="45"/>
      <c r="B244" s="46" t="str">
        <f t="shared" si="19"/>
        <v/>
      </c>
      <c r="C244" s="47" t="str">
        <f t="shared" si="20"/>
        <v/>
      </c>
      <c r="D244" s="48" t="str">
        <f t="shared" si="21"/>
        <v/>
      </c>
      <c r="E244" s="49" t="str">
        <f t="shared" si="22"/>
        <v/>
      </c>
      <c r="F244" s="49" t="str">
        <f t="shared" si="23"/>
        <v/>
      </c>
      <c r="G244" s="50"/>
      <c r="H244" s="49">
        <f t="shared" si="18"/>
        <v>0</v>
      </c>
      <c r="I244" s="24"/>
    </row>
    <row r="245" spans="1:9" ht="15" customHeight="1">
      <c r="A245" s="45"/>
      <c r="B245" s="46" t="str">
        <f t="shared" si="19"/>
        <v/>
      </c>
      <c r="C245" s="47" t="str">
        <f t="shared" si="20"/>
        <v/>
      </c>
      <c r="D245" s="48" t="str">
        <f t="shared" si="21"/>
        <v/>
      </c>
      <c r="E245" s="49" t="str">
        <f t="shared" si="22"/>
        <v/>
      </c>
      <c r="F245" s="49" t="str">
        <f t="shared" si="23"/>
        <v/>
      </c>
      <c r="G245" s="50"/>
      <c r="H245" s="49">
        <f t="shared" si="18"/>
        <v>0</v>
      </c>
      <c r="I245" s="24"/>
    </row>
    <row r="246" spans="1:9" ht="15" customHeight="1">
      <c r="A246" s="45"/>
      <c r="B246" s="46" t="str">
        <f t="shared" si="19"/>
        <v/>
      </c>
      <c r="C246" s="47" t="str">
        <f t="shared" si="20"/>
        <v/>
      </c>
      <c r="D246" s="48" t="str">
        <f t="shared" si="21"/>
        <v/>
      </c>
      <c r="E246" s="49" t="str">
        <f t="shared" si="22"/>
        <v/>
      </c>
      <c r="F246" s="49" t="str">
        <f t="shared" si="23"/>
        <v/>
      </c>
      <c r="G246" s="50"/>
      <c r="H246" s="49">
        <f t="shared" si="18"/>
        <v>0</v>
      </c>
      <c r="I246" s="24"/>
    </row>
    <row r="247" spans="1:9" ht="15" customHeight="1">
      <c r="A247" s="45"/>
      <c r="B247" s="46" t="str">
        <f t="shared" si="19"/>
        <v/>
      </c>
      <c r="C247" s="47" t="str">
        <f t="shared" si="20"/>
        <v/>
      </c>
      <c r="D247" s="48" t="str">
        <f t="shared" si="21"/>
        <v/>
      </c>
      <c r="E247" s="49" t="str">
        <f t="shared" si="22"/>
        <v/>
      </c>
      <c r="F247" s="49" t="str">
        <f t="shared" si="23"/>
        <v/>
      </c>
      <c r="G247" s="50"/>
      <c r="H247" s="49">
        <f t="shared" si="18"/>
        <v>0</v>
      </c>
      <c r="I247" s="24"/>
    </row>
    <row r="248" spans="1:9" ht="15" customHeight="1">
      <c r="A248" s="45"/>
      <c r="B248" s="46" t="str">
        <f t="shared" si="19"/>
        <v/>
      </c>
      <c r="C248" s="47" t="str">
        <f t="shared" si="20"/>
        <v/>
      </c>
      <c r="D248" s="48" t="str">
        <f t="shared" si="21"/>
        <v/>
      </c>
      <c r="E248" s="49" t="str">
        <f t="shared" si="22"/>
        <v/>
      </c>
      <c r="F248" s="49" t="str">
        <f t="shared" si="23"/>
        <v/>
      </c>
      <c r="G248" s="50"/>
      <c r="H248" s="49">
        <f t="shared" si="18"/>
        <v>0</v>
      </c>
      <c r="I248" s="24"/>
    </row>
    <row r="249" spans="1:9" ht="15" customHeight="1">
      <c r="A249" s="45"/>
      <c r="B249" s="46" t="str">
        <f t="shared" si="19"/>
        <v/>
      </c>
      <c r="C249" s="47" t="str">
        <f t="shared" si="20"/>
        <v/>
      </c>
      <c r="D249" s="48" t="str">
        <f t="shared" si="21"/>
        <v/>
      </c>
      <c r="E249" s="49" t="str">
        <f t="shared" si="22"/>
        <v/>
      </c>
      <c r="F249" s="49" t="str">
        <f t="shared" si="23"/>
        <v/>
      </c>
      <c r="G249" s="50"/>
      <c r="H249" s="49">
        <f t="shared" si="18"/>
        <v>0</v>
      </c>
      <c r="I249" s="24"/>
    </row>
    <row r="250" spans="1:9" ht="15" customHeight="1">
      <c r="A250" s="45"/>
      <c r="B250" s="46" t="str">
        <f t="shared" si="19"/>
        <v/>
      </c>
      <c r="C250" s="47" t="str">
        <f t="shared" si="20"/>
        <v/>
      </c>
      <c r="D250" s="48" t="str">
        <f t="shared" si="21"/>
        <v/>
      </c>
      <c r="E250" s="49" t="str">
        <f t="shared" si="22"/>
        <v/>
      </c>
      <c r="F250" s="49" t="str">
        <f t="shared" si="23"/>
        <v/>
      </c>
      <c r="G250" s="50"/>
      <c r="H250" s="49">
        <f t="shared" si="18"/>
        <v>0</v>
      </c>
      <c r="I250" s="24"/>
    </row>
    <row r="251" spans="1:9" ht="15" customHeight="1">
      <c r="A251" s="45"/>
      <c r="B251" s="46" t="str">
        <f t="shared" si="19"/>
        <v/>
      </c>
      <c r="C251" s="47" t="str">
        <f t="shared" si="20"/>
        <v/>
      </c>
      <c r="D251" s="48" t="str">
        <f t="shared" si="21"/>
        <v/>
      </c>
      <c r="E251" s="49" t="str">
        <f t="shared" si="22"/>
        <v/>
      </c>
      <c r="F251" s="49" t="str">
        <f t="shared" si="23"/>
        <v/>
      </c>
      <c r="G251" s="50"/>
      <c r="H251" s="49">
        <f t="shared" si="18"/>
        <v>0</v>
      </c>
      <c r="I251" s="24"/>
    </row>
    <row r="252" spans="1:9" ht="15" customHeight="1">
      <c r="A252" s="45"/>
      <c r="B252" s="46" t="str">
        <f t="shared" si="19"/>
        <v/>
      </c>
      <c r="C252" s="47" t="str">
        <f t="shared" si="20"/>
        <v/>
      </c>
      <c r="D252" s="48" t="str">
        <f t="shared" si="21"/>
        <v/>
      </c>
      <c r="E252" s="49" t="str">
        <f t="shared" si="22"/>
        <v/>
      </c>
      <c r="F252" s="49" t="str">
        <f t="shared" si="23"/>
        <v/>
      </c>
      <c r="G252" s="50"/>
      <c r="H252" s="49">
        <f t="shared" si="18"/>
        <v>0</v>
      </c>
      <c r="I252" s="24"/>
    </row>
    <row r="253" spans="1:9" ht="15" customHeight="1">
      <c r="A253" s="45"/>
      <c r="B253" s="46" t="str">
        <f t="shared" si="19"/>
        <v/>
      </c>
      <c r="C253" s="47" t="str">
        <f t="shared" si="20"/>
        <v/>
      </c>
      <c r="D253" s="48" t="str">
        <f t="shared" si="21"/>
        <v/>
      </c>
      <c r="E253" s="49" t="str">
        <f t="shared" si="22"/>
        <v/>
      </c>
      <c r="F253" s="49" t="str">
        <f t="shared" si="23"/>
        <v/>
      </c>
      <c r="G253" s="50"/>
      <c r="H253" s="49">
        <f t="shared" si="18"/>
        <v>0</v>
      </c>
      <c r="I253" s="24"/>
    </row>
    <row r="254" spans="1:9" ht="15" customHeight="1">
      <c r="A254" s="45"/>
      <c r="B254" s="46" t="str">
        <f t="shared" si="19"/>
        <v/>
      </c>
      <c r="C254" s="47" t="str">
        <f t="shared" si="20"/>
        <v/>
      </c>
      <c r="D254" s="48" t="str">
        <f t="shared" si="21"/>
        <v/>
      </c>
      <c r="E254" s="49" t="str">
        <f t="shared" si="22"/>
        <v/>
      </c>
      <c r="F254" s="49" t="str">
        <f t="shared" si="23"/>
        <v/>
      </c>
      <c r="G254" s="50"/>
      <c r="H254" s="49">
        <f t="shared" si="18"/>
        <v>0</v>
      </c>
      <c r="I254" s="24"/>
    </row>
    <row r="255" spans="1:9" ht="15" customHeight="1">
      <c r="A255" s="45"/>
      <c r="B255" s="46" t="str">
        <f t="shared" si="19"/>
        <v/>
      </c>
      <c r="C255" s="47" t="str">
        <f t="shared" si="20"/>
        <v/>
      </c>
      <c r="D255" s="48" t="str">
        <f t="shared" si="21"/>
        <v/>
      </c>
      <c r="E255" s="49" t="str">
        <f t="shared" si="22"/>
        <v/>
      </c>
      <c r="F255" s="49" t="str">
        <f t="shared" si="23"/>
        <v/>
      </c>
      <c r="G255" s="50"/>
      <c r="H255" s="49">
        <f t="shared" si="18"/>
        <v>0</v>
      </c>
      <c r="I255" s="24"/>
    </row>
    <row r="256" spans="1:9" ht="15" customHeight="1">
      <c r="A256" s="45"/>
      <c r="B256" s="46" t="str">
        <f t="shared" si="19"/>
        <v/>
      </c>
      <c r="C256" s="47" t="str">
        <f t="shared" si="20"/>
        <v/>
      </c>
      <c r="D256" s="48" t="str">
        <f t="shared" si="21"/>
        <v/>
      </c>
      <c r="E256" s="49" t="str">
        <f t="shared" si="22"/>
        <v/>
      </c>
      <c r="F256" s="49" t="str">
        <f t="shared" si="23"/>
        <v/>
      </c>
      <c r="G256" s="50"/>
      <c r="H256" s="49">
        <f t="shared" si="18"/>
        <v>0</v>
      </c>
      <c r="I256" s="24"/>
    </row>
    <row r="257" spans="1:9" ht="15" customHeight="1">
      <c r="A257" s="45"/>
      <c r="B257" s="46" t="str">
        <f t="shared" si="19"/>
        <v/>
      </c>
      <c r="C257" s="47" t="str">
        <f t="shared" si="20"/>
        <v/>
      </c>
      <c r="D257" s="48" t="str">
        <f t="shared" si="21"/>
        <v/>
      </c>
      <c r="E257" s="49" t="str">
        <f t="shared" si="22"/>
        <v/>
      </c>
      <c r="F257" s="49" t="str">
        <f t="shared" si="23"/>
        <v/>
      </c>
      <c r="G257" s="50"/>
      <c r="H257" s="49">
        <f t="shared" si="18"/>
        <v>0</v>
      </c>
      <c r="I257" s="24"/>
    </row>
    <row r="258" spans="1:9" ht="15" customHeight="1">
      <c r="A258" s="45"/>
      <c r="B258" s="46" t="str">
        <f t="shared" si="19"/>
        <v/>
      </c>
      <c r="C258" s="47" t="str">
        <f t="shared" si="20"/>
        <v/>
      </c>
      <c r="D258" s="48" t="str">
        <f t="shared" si="21"/>
        <v/>
      </c>
      <c r="E258" s="49" t="str">
        <f t="shared" si="22"/>
        <v/>
      </c>
      <c r="F258" s="49" t="str">
        <f t="shared" si="23"/>
        <v/>
      </c>
      <c r="G258" s="50"/>
      <c r="H258" s="49">
        <f t="shared" si="18"/>
        <v>0</v>
      </c>
      <c r="I258" s="24"/>
    </row>
    <row r="259" spans="1:9" ht="15" customHeight="1">
      <c r="A259" s="45"/>
      <c r="B259" s="46" t="str">
        <f t="shared" si="19"/>
        <v/>
      </c>
      <c r="C259" s="47" t="str">
        <f t="shared" si="20"/>
        <v/>
      </c>
      <c r="D259" s="48" t="str">
        <f t="shared" si="21"/>
        <v/>
      </c>
      <c r="E259" s="49" t="str">
        <f t="shared" si="22"/>
        <v/>
      </c>
      <c r="F259" s="49" t="str">
        <f t="shared" si="23"/>
        <v/>
      </c>
      <c r="G259" s="50"/>
      <c r="H259" s="49">
        <f t="shared" si="18"/>
        <v>0</v>
      </c>
      <c r="I259" s="24"/>
    </row>
    <row r="260" spans="1:9" ht="15" customHeight="1">
      <c r="A260" s="45"/>
      <c r="B260" s="46" t="str">
        <f t="shared" si="19"/>
        <v/>
      </c>
      <c r="C260" s="47" t="str">
        <f t="shared" si="20"/>
        <v/>
      </c>
      <c r="D260" s="48" t="str">
        <f t="shared" si="21"/>
        <v/>
      </c>
      <c r="E260" s="49" t="str">
        <f t="shared" si="22"/>
        <v/>
      </c>
      <c r="F260" s="49" t="str">
        <f t="shared" si="23"/>
        <v/>
      </c>
      <c r="G260" s="50"/>
      <c r="H260" s="49">
        <f t="shared" si="18"/>
        <v>0</v>
      </c>
      <c r="I260" s="24"/>
    </row>
    <row r="261" spans="1:9" ht="15" customHeight="1">
      <c r="A261" s="45"/>
      <c r="B261" s="46" t="str">
        <f t="shared" si="19"/>
        <v/>
      </c>
      <c r="C261" s="47" t="str">
        <f t="shared" si="20"/>
        <v/>
      </c>
      <c r="D261" s="48" t="str">
        <f t="shared" si="21"/>
        <v/>
      </c>
      <c r="E261" s="49" t="str">
        <f t="shared" si="22"/>
        <v/>
      </c>
      <c r="F261" s="49" t="str">
        <f t="shared" si="23"/>
        <v/>
      </c>
      <c r="G261" s="50"/>
      <c r="H261" s="49">
        <f t="shared" si="18"/>
        <v>0</v>
      </c>
      <c r="I261" s="24"/>
    </row>
    <row r="262" spans="1:9" ht="15" customHeight="1">
      <c r="A262" s="45"/>
      <c r="B262" s="46" t="str">
        <f t="shared" si="19"/>
        <v/>
      </c>
      <c r="C262" s="47" t="str">
        <f t="shared" si="20"/>
        <v/>
      </c>
      <c r="D262" s="48" t="str">
        <f t="shared" si="21"/>
        <v/>
      </c>
      <c r="E262" s="49" t="str">
        <f t="shared" si="22"/>
        <v/>
      </c>
      <c r="F262" s="49" t="str">
        <f t="shared" si="23"/>
        <v/>
      </c>
      <c r="G262" s="50"/>
      <c r="H262" s="49">
        <f t="shared" si="18"/>
        <v>0</v>
      </c>
      <c r="I262" s="24"/>
    </row>
    <row r="263" spans="1:9" ht="15" customHeight="1">
      <c r="A263" s="45"/>
      <c r="B263" s="46" t="str">
        <f t="shared" si="19"/>
        <v/>
      </c>
      <c r="C263" s="47" t="str">
        <f t="shared" si="20"/>
        <v/>
      </c>
      <c r="D263" s="48" t="str">
        <f t="shared" si="21"/>
        <v/>
      </c>
      <c r="E263" s="49" t="str">
        <f t="shared" si="22"/>
        <v/>
      </c>
      <c r="F263" s="49" t="str">
        <f t="shared" si="23"/>
        <v/>
      </c>
      <c r="G263" s="50"/>
      <c r="H263" s="49">
        <f t="shared" si="18"/>
        <v>0</v>
      </c>
      <c r="I263" s="24"/>
    </row>
    <row r="264" spans="1:9" ht="15" customHeight="1">
      <c r="A264" s="45"/>
      <c r="B264" s="46" t="str">
        <f t="shared" si="19"/>
        <v/>
      </c>
      <c r="C264" s="47" t="str">
        <f t="shared" si="20"/>
        <v/>
      </c>
      <c r="D264" s="48" t="str">
        <f t="shared" si="21"/>
        <v/>
      </c>
      <c r="E264" s="49" t="str">
        <f t="shared" si="22"/>
        <v/>
      </c>
      <c r="F264" s="49" t="str">
        <f t="shared" si="23"/>
        <v/>
      </c>
      <c r="G264" s="50"/>
      <c r="H264" s="49">
        <f t="shared" si="18"/>
        <v>0</v>
      </c>
      <c r="I264" s="24"/>
    </row>
    <row r="265" spans="1:9" ht="12.75" hidden="1" customHeight="1">
      <c r="A265" s="45"/>
      <c r="B265" s="46" t="str">
        <f t="shared" si="19"/>
        <v/>
      </c>
      <c r="C265" s="47" t="str">
        <f t="shared" si="20"/>
        <v/>
      </c>
      <c r="D265" s="52" t="str">
        <f t="shared" si="21"/>
        <v/>
      </c>
      <c r="E265" s="53" t="str">
        <f t="shared" si="22"/>
        <v/>
      </c>
      <c r="F265" s="53" t="str">
        <f t="shared" si="23"/>
        <v/>
      </c>
      <c r="G265" s="50"/>
      <c r="H265" s="53">
        <f t="shared" si="18"/>
        <v>0</v>
      </c>
      <c r="I265" s="24"/>
    </row>
    <row r="266" spans="1:9" ht="12.75" hidden="1" customHeight="1">
      <c r="A266" s="45"/>
      <c r="B266" s="46" t="str">
        <f t="shared" si="19"/>
        <v/>
      </c>
      <c r="C266" s="47" t="str">
        <f t="shared" si="20"/>
        <v/>
      </c>
      <c r="D266" s="52" t="str">
        <f t="shared" si="21"/>
        <v/>
      </c>
      <c r="E266" s="53" t="str">
        <f t="shared" si="22"/>
        <v/>
      </c>
      <c r="F266" s="53" t="str">
        <f t="shared" si="23"/>
        <v/>
      </c>
      <c r="G266" s="50"/>
      <c r="H266" s="53">
        <f t="shared" si="18"/>
        <v>0</v>
      </c>
      <c r="I266" s="24"/>
    </row>
    <row r="267" spans="1:9" ht="12.75" hidden="1" customHeight="1">
      <c r="A267" s="45"/>
      <c r="B267" s="46" t="str">
        <f t="shared" si="19"/>
        <v/>
      </c>
      <c r="C267" s="47" t="str">
        <f t="shared" si="20"/>
        <v/>
      </c>
      <c r="D267" s="52" t="str">
        <f t="shared" si="21"/>
        <v/>
      </c>
      <c r="E267" s="53" t="str">
        <f t="shared" si="22"/>
        <v/>
      </c>
      <c r="F267" s="53" t="str">
        <f t="shared" si="23"/>
        <v/>
      </c>
      <c r="G267" s="50"/>
      <c r="H267" s="53">
        <f t="shared" si="18"/>
        <v>0</v>
      </c>
      <c r="I267" s="24"/>
    </row>
    <row r="268" spans="1:9" ht="12.75" hidden="1" customHeight="1">
      <c r="A268" s="45"/>
      <c r="B268" s="46" t="str">
        <f t="shared" si="19"/>
        <v/>
      </c>
      <c r="C268" s="47" t="str">
        <f t="shared" si="20"/>
        <v/>
      </c>
      <c r="D268" s="52" t="str">
        <f t="shared" si="21"/>
        <v/>
      </c>
      <c r="E268" s="53" t="str">
        <f t="shared" si="22"/>
        <v/>
      </c>
      <c r="F268" s="53" t="str">
        <f t="shared" si="23"/>
        <v/>
      </c>
      <c r="G268" s="50"/>
      <c r="H268" s="53">
        <f t="shared" si="18"/>
        <v>0</v>
      </c>
      <c r="I268" s="24"/>
    </row>
    <row r="269" spans="1:9" ht="12.75" hidden="1" customHeight="1">
      <c r="A269" s="45"/>
      <c r="B269" s="46" t="str">
        <f t="shared" si="19"/>
        <v/>
      </c>
      <c r="C269" s="47" t="str">
        <f t="shared" si="20"/>
        <v/>
      </c>
      <c r="D269" s="52" t="str">
        <f t="shared" si="21"/>
        <v/>
      </c>
      <c r="E269" s="53" t="str">
        <f t="shared" si="22"/>
        <v/>
      </c>
      <c r="F269" s="53" t="str">
        <f t="shared" si="23"/>
        <v/>
      </c>
      <c r="G269" s="50"/>
      <c r="H269" s="53">
        <f t="shared" si="18"/>
        <v>0</v>
      </c>
      <c r="I269" s="24"/>
    </row>
    <row r="270" spans="1:9" ht="12.75" hidden="1" customHeight="1">
      <c r="A270" s="45"/>
      <c r="B270" s="46" t="str">
        <f t="shared" si="19"/>
        <v/>
      </c>
      <c r="C270" s="47" t="str">
        <f t="shared" si="20"/>
        <v/>
      </c>
      <c r="D270" s="52" t="str">
        <f t="shared" si="21"/>
        <v/>
      </c>
      <c r="E270" s="53" t="str">
        <f t="shared" si="22"/>
        <v/>
      </c>
      <c r="F270" s="53" t="str">
        <f t="shared" si="23"/>
        <v/>
      </c>
      <c r="G270" s="50"/>
      <c r="H270" s="53">
        <f t="shared" si="18"/>
        <v>0</v>
      </c>
      <c r="I270" s="24"/>
    </row>
    <row r="271" spans="1:9" ht="12.75" hidden="1" customHeight="1">
      <c r="A271" s="45"/>
      <c r="B271" s="46" t="str">
        <f t="shared" si="19"/>
        <v/>
      </c>
      <c r="C271" s="47" t="str">
        <f t="shared" si="20"/>
        <v/>
      </c>
      <c r="D271" s="52" t="str">
        <f t="shared" si="21"/>
        <v/>
      </c>
      <c r="E271" s="53" t="str">
        <f t="shared" si="22"/>
        <v/>
      </c>
      <c r="F271" s="53" t="str">
        <f t="shared" si="23"/>
        <v/>
      </c>
      <c r="G271" s="50"/>
      <c r="H271" s="53">
        <f t="shared" si="18"/>
        <v>0</v>
      </c>
      <c r="I271" s="24"/>
    </row>
    <row r="272" spans="1:9" ht="12.75" hidden="1" customHeight="1">
      <c r="A272" s="45"/>
      <c r="B272" s="46" t="str">
        <f t="shared" si="19"/>
        <v/>
      </c>
      <c r="C272" s="47" t="str">
        <f t="shared" si="20"/>
        <v/>
      </c>
      <c r="D272" s="52" t="str">
        <f t="shared" si="21"/>
        <v/>
      </c>
      <c r="E272" s="53" t="str">
        <f t="shared" si="22"/>
        <v/>
      </c>
      <c r="F272" s="53" t="str">
        <f t="shared" si="23"/>
        <v/>
      </c>
      <c r="G272" s="50"/>
      <c r="H272" s="53">
        <f t="shared" si="18"/>
        <v>0</v>
      </c>
      <c r="I272" s="24"/>
    </row>
    <row r="273" spans="1:9" ht="12.75" hidden="1" customHeight="1">
      <c r="A273" s="45"/>
      <c r="B273" s="46" t="str">
        <f t="shared" si="19"/>
        <v/>
      </c>
      <c r="C273" s="47" t="str">
        <f t="shared" si="20"/>
        <v/>
      </c>
      <c r="D273" s="52" t="str">
        <f t="shared" si="21"/>
        <v/>
      </c>
      <c r="E273" s="53" t="str">
        <f t="shared" si="22"/>
        <v/>
      </c>
      <c r="F273" s="53" t="str">
        <f t="shared" si="23"/>
        <v/>
      </c>
      <c r="G273" s="50"/>
      <c r="H273" s="53">
        <f t="shared" si="18"/>
        <v>0</v>
      </c>
      <c r="I273" s="24"/>
    </row>
    <row r="274" spans="1:9" ht="12.75" hidden="1" customHeight="1">
      <c r="A274" s="45"/>
      <c r="B274" s="46" t="str">
        <f t="shared" si="19"/>
        <v/>
      </c>
      <c r="C274" s="47" t="str">
        <f t="shared" si="20"/>
        <v/>
      </c>
      <c r="D274" s="52" t="str">
        <f t="shared" si="21"/>
        <v/>
      </c>
      <c r="E274" s="53" t="str">
        <f t="shared" si="22"/>
        <v/>
      </c>
      <c r="F274" s="53" t="str">
        <f t="shared" si="23"/>
        <v/>
      </c>
      <c r="G274" s="50"/>
      <c r="H274" s="53">
        <f t="shared" si="18"/>
        <v>0</v>
      </c>
      <c r="I274" s="24"/>
    </row>
    <row r="275" spans="1:9" ht="12.75" hidden="1" customHeight="1">
      <c r="A275" s="45"/>
      <c r="B275" s="46" t="str">
        <f t="shared" si="19"/>
        <v/>
      </c>
      <c r="C275" s="47" t="str">
        <f t="shared" si="20"/>
        <v/>
      </c>
      <c r="D275" s="52" t="str">
        <f t="shared" si="21"/>
        <v/>
      </c>
      <c r="E275" s="53" t="str">
        <f t="shared" si="22"/>
        <v/>
      </c>
      <c r="F275" s="53" t="str">
        <f t="shared" si="23"/>
        <v/>
      </c>
      <c r="G275" s="50"/>
      <c r="H275" s="53">
        <f t="shared" si="18"/>
        <v>0</v>
      </c>
      <c r="I275" s="24"/>
    </row>
    <row r="276" spans="1:9" ht="12.75" hidden="1" customHeight="1">
      <c r="A276" s="45"/>
      <c r="B276" s="46" t="str">
        <f t="shared" si="19"/>
        <v/>
      </c>
      <c r="C276" s="47" t="str">
        <f t="shared" si="20"/>
        <v/>
      </c>
      <c r="D276" s="52" t="str">
        <f t="shared" si="21"/>
        <v/>
      </c>
      <c r="E276" s="53" t="str">
        <f t="shared" si="22"/>
        <v/>
      </c>
      <c r="F276" s="53" t="str">
        <f t="shared" si="23"/>
        <v/>
      </c>
      <c r="G276" s="50"/>
      <c r="H276" s="53">
        <f t="shared" si="18"/>
        <v>0</v>
      </c>
      <c r="I276" s="24"/>
    </row>
    <row r="277" spans="1:9" ht="12.75" hidden="1" customHeight="1">
      <c r="A277" s="45"/>
      <c r="B277" s="46" t="str">
        <f t="shared" si="19"/>
        <v/>
      </c>
      <c r="C277" s="47" t="str">
        <f t="shared" si="20"/>
        <v/>
      </c>
      <c r="D277" s="52" t="str">
        <f t="shared" si="21"/>
        <v/>
      </c>
      <c r="E277" s="53" t="str">
        <f t="shared" si="22"/>
        <v/>
      </c>
      <c r="F277" s="53" t="str">
        <f t="shared" si="23"/>
        <v/>
      </c>
      <c r="G277" s="50"/>
      <c r="H277" s="53">
        <f t="shared" si="18"/>
        <v>0</v>
      </c>
      <c r="I277" s="24"/>
    </row>
    <row r="278" spans="1:9" ht="12.75" hidden="1" customHeight="1">
      <c r="A278" s="45"/>
      <c r="B278" s="46" t="str">
        <f t="shared" si="19"/>
        <v/>
      </c>
      <c r="C278" s="47" t="str">
        <f t="shared" si="20"/>
        <v/>
      </c>
      <c r="D278" s="52" t="str">
        <f t="shared" si="21"/>
        <v/>
      </c>
      <c r="E278" s="53" t="str">
        <f t="shared" si="22"/>
        <v/>
      </c>
      <c r="F278" s="53" t="str">
        <f t="shared" si="23"/>
        <v/>
      </c>
      <c r="G278" s="50"/>
      <c r="H278" s="53">
        <f t="shared" si="18"/>
        <v>0</v>
      </c>
      <c r="I278" s="24"/>
    </row>
    <row r="279" spans="1:9" ht="12.75" hidden="1" customHeight="1">
      <c r="A279" s="45"/>
      <c r="B279" s="46" t="str">
        <f t="shared" si="19"/>
        <v/>
      </c>
      <c r="C279" s="47" t="str">
        <f t="shared" si="20"/>
        <v/>
      </c>
      <c r="D279" s="52" t="str">
        <f t="shared" si="21"/>
        <v/>
      </c>
      <c r="E279" s="53" t="str">
        <f t="shared" si="22"/>
        <v/>
      </c>
      <c r="F279" s="53" t="str">
        <f t="shared" si="23"/>
        <v/>
      </c>
      <c r="G279" s="50"/>
      <c r="H279" s="53">
        <f t="shared" si="18"/>
        <v>0</v>
      </c>
      <c r="I279" s="24"/>
    </row>
    <row r="280" spans="1:9" ht="12.75" hidden="1" customHeight="1">
      <c r="A280" s="45"/>
      <c r="B280" s="46" t="str">
        <f t="shared" si="19"/>
        <v/>
      </c>
      <c r="C280" s="47" t="str">
        <f t="shared" si="20"/>
        <v/>
      </c>
      <c r="D280" s="52" t="str">
        <f t="shared" si="21"/>
        <v/>
      </c>
      <c r="E280" s="53" t="str">
        <f t="shared" si="22"/>
        <v/>
      </c>
      <c r="F280" s="53" t="str">
        <f t="shared" si="23"/>
        <v/>
      </c>
      <c r="G280" s="50"/>
      <c r="H280" s="53">
        <f t="shared" si="18"/>
        <v>0</v>
      </c>
      <c r="I280" s="24"/>
    </row>
    <row r="281" spans="1:9" ht="12.75" hidden="1" customHeight="1">
      <c r="A281" s="45"/>
      <c r="B281" s="46" t="str">
        <f t="shared" si="19"/>
        <v/>
      </c>
      <c r="C281" s="47" t="str">
        <f t="shared" si="20"/>
        <v/>
      </c>
      <c r="D281" s="52" t="str">
        <f t="shared" si="21"/>
        <v/>
      </c>
      <c r="E281" s="53" t="str">
        <f t="shared" si="22"/>
        <v/>
      </c>
      <c r="F281" s="53" t="str">
        <f t="shared" si="23"/>
        <v/>
      </c>
      <c r="G281" s="50"/>
      <c r="H281" s="53">
        <f t="shared" ref="H281:H344" si="24">IF(B281="",0,ROUND(H280-E281-G281,2))</f>
        <v>0</v>
      </c>
      <c r="I281" s="24"/>
    </row>
    <row r="282" spans="1:9" ht="12.75" hidden="1" customHeight="1">
      <c r="A282" s="45"/>
      <c r="B282" s="46" t="str">
        <f t="shared" ref="B282:B345" si="25">IF(B281&lt;$D$16,IF(H281&gt;0,B281+1,""),"")</f>
        <v/>
      </c>
      <c r="C282" s="47" t="str">
        <f t="shared" ref="C282:C345" si="26">IF(B282="","",IF(B282&lt;=$D$16,IF(payments_per_year=26,DATE(YEAR(start_date),MONTH(start_date),DAY(start_date)+14*B282),IF(payments_per_year=52,DATE(YEAR(start_date),MONTH(start_date),DAY(start_date)+7*B282),DATE(YEAR(start_date),MONTH(start_date)+B282*12/$D$11,DAY(start_date)))),""))</f>
        <v/>
      </c>
      <c r="D282" s="52" t="str">
        <f t="shared" ref="D282:D345" si="27">IF(C282="","",IF($D$15+F282&gt;H281,ROUND(H281+F282,2),$D$15))</f>
        <v/>
      </c>
      <c r="E282" s="53" t="str">
        <f t="shared" ref="E282:E345" si="28">IF(C282="","",D282-F282)</f>
        <v/>
      </c>
      <c r="F282" s="53" t="str">
        <f t="shared" ref="F282:F345" si="29">IF(C282="","",ROUND(H281*$D$9/payments_per_year,2))</f>
        <v/>
      </c>
      <c r="G282" s="50"/>
      <c r="H282" s="53">
        <f t="shared" si="24"/>
        <v>0</v>
      </c>
      <c r="I282" s="24"/>
    </row>
    <row r="283" spans="1:9" ht="12.75" hidden="1" customHeight="1">
      <c r="A283" s="45"/>
      <c r="B283" s="46" t="str">
        <f t="shared" si="25"/>
        <v/>
      </c>
      <c r="C283" s="47" t="str">
        <f t="shared" si="26"/>
        <v/>
      </c>
      <c r="D283" s="52" t="str">
        <f t="shared" si="27"/>
        <v/>
      </c>
      <c r="E283" s="53" t="str">
        <f t="shared" si="28"/>
        <v/>
      </c>
      <c r="F283" s="53" t="str">
        <f t="shared" si="29"/>
        <v/>
      </c>
      <c r="G283" s="50"/>
      <c r="H283" s="53">
        <f t="shared" si="24"/>
        <v>0</v>
      </c>
      <c r="I283" s="24"/>
    </row>
    <row r="284" spans="1:9" ht="12.75" hidden="1" customHeight="1">
      <c r="A284" s="45"/>
      <c r="B284" s="46" t="str">
        <f t="shared" si="25"/>
        <v/>
      </c>
      <c r="C284" s="47" t="str">
        <f t="shared" si="26"/>
        <v/>
      </c>
      <c r="D284" s="52" t="str">
        <f t="shared" si="27"/>
        <v/>
      </c>
      <c r="E284" s="53" t="str">
        <f t="shared" si="28"/>
        <v/>
      </c>
      <c r="F284" s="53" t="str">
        <f t="shared" si="29"/>
        <v/>
      </c>
      <c r="G284" s="50"/>
      <c r="H284" s="53">
        <f t="shared" si="24"/>
        <v>0</v>
      </c>
      <c r="I284" s="24"/>
    </row>
    <row r="285" spans="1:9" ht="12.75" hidden="1" customHeight="1">
      <c r="A285" s="45"/>
      <c r="B285" s="46" t="str">
        <f t="shared" si="25"/>
        <v/>
      </c>
      <c r="C285" s="47" t="str">
        <f t="shared" si="26"/>
        <v/>
      </c>
      <c r="D285" s="52" t="str">
        <f t="shared" si="27"/>
        <v/>
      </c>
      <c r="E285" s="53" t="str">
        <f t="shared" si="28"/>
        <v/>
      </c>
      <c r="F285" s="53" t="str">
        <f t="shared" si="29"/>
        <v/>
      </c>
      <c r="G285" s="50"/>
      <c r="H285" s="53">
        <f t="shared" si="24"/>
        <v>0</v>
      </c>
      <c r="I285" s="24"/>
    </row>
    <row r="286" spans="1:9" ht="12.75" hidden="1" customHeight="1">
      <c r="A286" s="45"/>
      <c r="B286" s="46" t="str">
        <f t="shared" si="25"/>
        <v/>
      </c>
      <c r="C286" s="47" t="str">
        <f t="shared" si="26"/>
        <v/>
      </c>
      <c r="D286" s="52" t="str">
        <f t="shared" si="27"/>
        <v/>
      </c>
      <c r="E286" s="53" t="str">
        <f t="shared" si="28"/>
        <v/>
      </c>
      <c r="F286" s="53" t="str">
        <f t="shared" si="29"/>
        <v/>
      </c>
      <c r="G286" s="50"/>
      <c r="H286" s="53">
        <f t="shared" si="24"/>
        <v>0</v>
      </c>
      <c r="I286" s="24"/>
    </row>
    <row r="287" spans="1:9" ht="12.75" hidden="1" customHeight="1">
      <c r="A287" s="45"/>
      <c r="B287" s="46" t="str">
        <f t="shared" si="25"/>
        <v/>
      </c>
      <c r="C287" s="47" t="str">
        <f t="shared" si="26"/>
        <v/>
      </c>
      <c r="D287" s="52" t="str">
        <f t="shared" si="27"/>
        <v/>
      </c>
      <c r="E287" s="53" t="str">
        <f t="shared" si="28"/>
        <v/>
      </c>
      <c r="F287" s="53" t="str">
        <f t="shared" si="29"/>
        <v/>
      </c>
      <c r="G287" s="50"/>
      <c r="H287" s="53">
        <f t="shared" si="24"/>
        <v>0</v>
      </c>
      <c r="I287" s="24"/>
    </row>
    <row r="288" spans="1:9" ht="12.75" hidden="1" customHeight="1">
      <c r="A288" s="45"/>
      <c r="B288" s="46" t="str">
        <f t="shared" si="25"/>
        <v/>
      </c>
      <c r="C288" s="47" t="str">
        <f t="shared" si="26"/>
        <v/>
      </c>
      <c r="D288" s="52" t="str">
        <f t="shared" si="27"/>
        <v/>
      </c>
      <c r="E288" s="53" t="str">
        <f t="shared" si="28"/>
        <v/>
      </c>
      <c r="F288" s="53" t="str">
        <f t="shared" si="29"/>
        <v/>
      </c>
      <c r="G288" s="50"/>
      <c r="H288" s="53">
        <f t="shared" si="24"/>
        <v>0</v>
      </c>
      <c r="I288" s="24"/>
    </row>
    <row r="289" spans="1:9" ht="12.75" hidden="1" customHeight="1">
      <c r="A289" s="45"/>
      <c r="B289" s="46" t="str">
        <f t="shared" si="25"/>
        <v/>
      </c>
      <c r="C289" s="47" t="str">
        <f t="shared" si="26"/>
        <v/>
      </c>
      <c r="D289" s="52" t="str">
        <f t="shared" si="27"/>
        <v/>
      </c>
      <c r="E289" s="53" t="str">
        <f t="shared" si="28"/>
        <v/>
      </c>
      <c r="F289" s="53" t="str">
        <f t="shared" si="29"/>
        <v/>
      </c>
      <c r="G289" s="50"/>
      <c r="H289" s="53">
        <f t="shared" si="24"/>
        <v>0</v>
      </c>
      <c r="I289" s="24"/>
    </row>
    <row r="290" spans="1:9" ht="12.75" hidden="1" customHeight="1">
      <c r="A290" s="45"/>
      <c r="B290" s="46" t="str">
        <f t="shared" si="25"/>
        <v/>
      </c>
      <c r="C290" s="47" t="str">
        <f t="shared" si="26"/>
        <v/>
      </c>
      <c r="D290" s="52" t="str">
        <f t="shared" si="27"/>
        <v/>
      </c>
      <c r="E290" s="53" t="str">
        <f t="shared" si="28"/>
        <v/>
      </c>
      <c r="F290" s="53" t="str">
        <f t="shared" si="29"/>
        <v/>
      </c>
      <c r="G290" s="50"/>
      <c r="H290" s="53">
        <f t="shared" si="24"/>
        <v>0</v>
      </c>
      <c r="I290" s="24"/>
    </row>
    <row r="291" spans="1:9" ht="12.75" hidden="1" customHeight="1">
      <c r="A291" s="45"/>
      <c r="B291" s="46" t="str">
        <f t="shared" si="25"/>
        <v/>
      </c>
      <c r="C291" s="47" t="str">
        <f t="shared" si="26"/>
        <v/>
      </c>
      <c r="D291" s="52" t="str">
        <f t="shared" si="27"/>
        <v/>
      </c>
      <c r="E291" s="53" t="str">
        <f t="shared" si="28"/>
        <v/>
      </c>
      <c r="F291" s="53" t="str">
        <f t="shared" si="29"/>
        <v/>
      </c>
      <c r="G291" s="50"/>
      <c r="H291" s="53">
        <f t="shared" si="24"/>
        <v>0</v>
      </c>
      <c r="I291" s="24"/>
    </row>
    <row r="292" spans="1:9" ht="12.75" hidden="1" customHeight="1">
      <c r="A292" s="45"/>
      <c r="B292" s="46" t="str">
        <f t="shared" si="25"/>
        <v/>
      </c>
      <c r="C292" s="47" t="str">
        <f t="shared" si="26"/>
        <v/>
      </c>
      <c r="D292" s="52" t="str">
        <f t="shared" si="27"/>
        <v/>
      </c>
      <c r="E292" s="53" t="str">
        <f t="shared" si="28"/>
        <v/>
      </c>
      <c r="F292" s="53" t="str">
        <f t="shared" si="29"/>
        <v/>
      </c>
      <c r="G292" s="50"/>
      <c r="H292" s="53">
        <f t="shared" si="24"/>
        <v>0</v>
      </c>
      <c r="I292" s="24"/>
    </row>
    <row r="293" spans="1:9" ht="12.75" hidden="1" customHeight="1">
      <c r="A293" s="45"/>
      <c r="B293" s="46" t="str">
        <f t="shared" si="25"/>
        <v/>
      </c>
      <c r="C293" s="47" t="str">
        <f t="shared" si="26"/>
        <v/>
      </c>
      <c r="D293" s="52" t="str">
        <f t="shared" si="27"/>
        <v/>
      </c>
      <c r="E293" s="53" t="str">
        <f t="shared" si="28"/>
        <v/>
      </c>
      <c r="F293" s="53" t="str">
        <f t="shared" si="29"/>
        <v/>
      </c>
      <c r="G293" s="50"/>
      <c r="H293" s="53">
        <f t="shared" si="24"/>
        <v>0</v>
      </c>
      <c r="I293" s="24"/>
    </row>
    <row r="294" spans="1:9" ht="12.75" hidden="1" customHeight="1">
      <c r="A294" s="45"/>
      <c r="B294" s="46" t="str">
        <f t="shared" si="25"/>
        <v/>
      </c>
      <c r="C294" s="47" t="str">
        <f t="shared" si="26"/>
        <v/>
      </c>
      <c r="D294" s="52" t="str">
        <f t="shared" si="27"/>
        <v/>
      </c>
      <c r="E294" s="53" t="str">
        <f t="shared" si="28"/>
        <v/>
      </c>
      <c r="F294" s="53" t="str">
        <f t="shared" si="29"/>
        <v/>
      </c>
      <c r="G294" s="50"/>
      <c r="H294" s="53">
        <f t="shared" si="24"/>
        <v>0</v>
      </c>
      <c r="I294" s="24"/>
    </row>
    <row r="295" spans="1:9" ht="12.75" hidden="1" customHeight="1">
      <c r="A295" s="45"/>
      <c r="B295" s="46" t="str">
        <f t="shared" si="25"/>
        <v/>
      </c>
      <c r="C295" s="47" t="str">
        <f t="shared" si="26"/>
        <v/>
      </c>
      <c r="D295" s="52" t="str">
        <f t="shared" si="27"/>
        <v/>
      </c>
      <c r="E295" s="53" t="str">
        <f t="shared" si="28"/>
        <v/>
      </c>
      <c r="F295" s="53" t="str">
        <f t="shared" si="29"/>
        <v/>
      </c>
      <c r="G295" s="50"/>
      <c r="H295" s="53">
        <f t="shared" si="24"/>
        <v>0</v>
      </c>
      <c r="I295" s="24"/>
    </row>
    <row r="296" spans="1:9" ht="12.75" hidden="1" customHeight="1">
      <c r="A296" s="45"/>
      <c r="B296" s="46" t="str">
        <f t="shared" si="25"/>
        <v/>
      </c>
      <c r="C296" s="47" t="str">
        <f t="shared" si="26"/>
        <v/>
      </c>
      <c r="D296" s="52" t="str">
        <f t="shared" si="27"/>
        <v/>
      </c>
      <c r="E296" s="53" t="str">
        <f t="shared" si="28"/>
        <v/>
      </c>
      <c r="F296" s="53" t="str">
        <f t="shared" si="29"/>
        <v/>
      </c>
      <c r="G296" s="50"/>
      <c r="H296" s="53">
        <f t="shared" si="24"/>
        <v>0</v>
      </c>
      <c r="I296" s="24"/>
    </row>
    <row r="297" spans="1:9" ht="12.75" hidden="1" customHeight="1">
      <c r="A297" s="45"/>
      <c r="B297" s="46" t="str">
        <f t="shared" si="25"/>
        <v/>
      </c>
      <c r="C297" s="47" t="str">
        <f t="shared" si="26"/>
        <v/>
      </c>
      <c r="D297" s="52" t="str">
        <f t="shared" si="27"/>
        <v/>
      </c>
      <c r="E297" s="53" t="str">
        <f t="shared" si="28"/>
        <v/>
      </c>
      <c r="F297" s="53" t="str">
        <f t="shared" si="29"/>
        <v/>
      </c>
      <c r="G297" s="50"/>
      <c r="H297" s="53">
        <f t="shared" si="24"/>
        <v>0</v>
      </c>
      <c r="I297" s="24"/>
    </row>
    <row r="298" spans="1:9" ht="12.75" hidden="1" customHeight="1">
      <c r="A298" s="45"/>
      <c r="B298" s="46" t="str">
        <f t="shared" si="25"/>
        <v/>
      </c>
      <c r="C298" s="47" t="str">
        <f t="shared" si="26"/>
        <v/>
      </c>
      <c r="D298" s="52" t="str">
        <f t="shared" si="27"/>
        <v/>
      </c>
      <c r="E298" s="53" t="str">
        <f t="shared" si="28"/>
        <v/>
      </c>
      <c r="F298" s="53" t="str">
        <f t="shared" si="29"/>
        <v/>
      </c>
      <c r="G298" s="50"/>
      <c r="H298" s="53">
        <f t="shared" si="24"/>
        <v>0</v>
      </c>
      <c r="I298" s="24"/>
    </row>
    <row r="299" spans="1:9" ht="12.75" hidden="1" customHeight="1">
      <c r="A299" s="45"/>
      <c r="B299" s="46" t="str">
        <f t="shared" si="25"/>
        <v/>
      </c>
      <c r="C299" s="47" t="str">
        <f t="shared" si="26"/>
        <v/>
      </c>
      <c r="D299" s="52" t="str">
        <f t="shared" si="27"/>
        <v/>
      </c>
      <c r="E299" s="53" t="str">
        <f t="shared" si="28"/>
        <v/>
      </c>
      <c r="F299" s="53" t="str">
        <f t="shared" si="29"/>
        <v/>
      </c>
      <c r="G299" s="50"/>
      <c r="H299" s="53">
        <f t="shared" si="24"/>
        <v>0</v>
      </c>
      <c r="I299" s="24"/>
    </row>
    <row r="300" spans="1:9" ht="12.75" hidden="1" customHeight="1">
      <c r="A300" s="45"/>
      <c r="B300" s="46" t="str">
        <f t="shared" si="25"/>
        <v/>
      </c>
      <c r="C300" s="47" t="str">
        <f t="shared" si="26"/>
        <v/>
      </c>
      <c r="D300" s="52" t="str">
        <f t="shared" si="27"/>
        <v/>
      </c>
      <c r="E300" s="53" t="str">
        <f t="shared" si="28"/>
        <v/>
      </c>
      <c r="F300" s="53" t="str">
        <f t="shared" si="29"/>
        <v/>
      </c>
      <c r="G300" s="50"/>
      <c r="H300" s="53">
        <f t="shared" si="24"/>
        <v>0</v>
      </c>
      <c r="I300" s="24"/>
    </row>
    <row r="301" spans="1:9" ht="12.75" hidden="1" customHeight="1">
      <c r="A301" s="45"/>
      <c r="B301" s="46" t="str">
        <f t="shared" si="25"/>
        <v/>
      </c>
      <c r="C301" s="47" t="str">
        <f t="shared" si="26"/>
        <v/>
      </c>
      <c r="D301" s="52" t="str">
        <f t="shared" si="27"/>
        <v/>
      </c>
      <c r="E301" s="53" t="str">
        <f t="shared" si="28"/>
        <v/>
      </c>
      <c r="F301" s="53" t="str">
        <f t="shared" si="29"/>
        <v/>
      </c>
      <c r="G301" s="50"/>
      <c r="H301" s="53">
        <f t="shared" si="24"/>
        <v>0</v>
      </c>
      <c r="I301" s="24"/>
    </row>
    <row r="302" spans="1:9" ht="12.75" hidden="1" customHeight="1">
      <c r="A302" s="45"/>
      <c r="B302" s="46" t="str">
        <f t="shared" si="25"/>
        <v/>
      </c>
      <c r="C302" s="47" t="str">
        <f t="shared" si="26"/>
        <v/>
      </c>
      <c r="D302" s="52" t="str">
        <f t="shared" si="27"/>
        <v/>
      </c>
      <c r="E302" s="53" t="str">
        <f t="shared" si="28"/>
        <v/>
      </c>
      <c r="F302" s="53" t="str">
        <f t="shared" si="29"/>
        <v/>
      </c>
      <c r="G302" s="50"/>
      <c r="H302" s="53">
        <f t="shared" si="24"/>
        <v>0</v>
      </c>
      <c r="I302" s="24"/>
    </row>
    <row r="303" spans="1:9" ht="12.75" hidden="1" customHeight="1">
      <c r="A303" s="45"/>
      <c r="B303" s="46" t="str">
        <f t="shared" si="25"/>
        <v/>
      </c>
      <c r="C303" s="47" t="str">
        <f t="shared" si="26"/>
        <v/>
      </c>
      <c r="D303" s="52" t="str">
        <f t="shared" si="27"/>
        <v/>
      </c>
      <c r="E303" s="53" t="str">
        <f t="shared" si="28"/>
        <v/>
      </c>
      <c r="F303" s="53" t="str">
        <f t="shared" si="29"/>
        <v/>
      </c>
      <c r="G303" s="50"/>
      <c r="H303" s="53">
        <f t="shared" si="24"/>
        <v>0</v>
      </c>
      <c r="I303" s="24"/>
    </row>
    <row r="304" spans="1:9" ht="12.75" hidden="1" customHeight="1">
      <c r="A304" s="45"/>
      <c r="B304" s="46" t="str">
        <f t="shared" si="25"/>
        <v/>
      </c>
      <c r="C304" s="47" t="str">
        <f t="shared" si="26"/>
        <v/>
      </c>
      <c r="D304" s="52" t="str">
        <f t="shared" si="27"/>
        <v/>
      </c>
      <c r="E304" s="53" t="str">
        <f t="shared" si="28"/>
        <v/>
      </c>
      <c r="F304" s="53" t="str">
        <f t="shared" si="29"/>
        <v/>
      </c>
      <c r="G304" s="50"/>
      <c r="H304" s="53">
        <f t="shared" si="24"/>
        <v>0</v>
      </c>
      <c r="I304" s="24"/>
    </row>
    <row r="305" spans="1:9" ht="12.75" hidden="1" customHeight="1">
      <c r="A305" s="45"/>
      <c r="B305" s="46" t="str">
        <f t="shared" si="25"/>
        <v/>
      </c>
      <c r="C305" s="47" t="str">
        <f t="shared" si="26"/>
        <v/>
      </c>
      <c r="D305" s="52" t="str">
        <f t="shared" si="27"/>
        <v/>
      </c>
      <c r="E305" s="53" t="str">
        <f t="shared" si="28"/>
        <v/>
      </c>
      <c r="F305" s="53" t="str">
        <f t="shared" si="29"/>
        <v/>
      </c>
      <c r="G305" s="50"/>
      <c r="H305" s="53">
        <f t="shared" si="24"/>
        <v>0</v>
      </c>
      <c r="I305" s="24"/>
    </row>
    <row r="306" spans="1:9" ht="12.75" hidden="1" customHeight="1">
      <c r="A306" s="45"/>
      <c r="B306" s="46" t="str">
        <f t="shared" si="25"/>
        <v/>
      </c>
      <c r="C306" s="47" t="str">
        <f t="shared" si="26"/>
        <v/>
      </c>
      <c r="D306" s="52" t="str">
        <f t="shared" si="27"/>
        <v/>
      </c>
      <c r="E306" s="53" t="str">
        <f t="shared" si="28"/>
        <v/>
      </c>
      <c r="F306" s="53" t="str">
        <f t="shared" si="29"/>
        <v/>
      </c>
      <c r="G306" s="50"/>
      <c r="H306" s="53">
        <f t="shared" si="24"/>
        <v>0</v>
      </c>
      <c r="I306" s="24"/>
    </row>
    <row r="307" spans="1:9" ht="12.75" hidden="1" customHeight="1">
      <c r="A307" s="45"/>
      <c r="B307" s="46" t="str">
        <f t="shared" si="25"/>
        <v/>
      </c>
      <c r="C307" s="47" t="str">
        <f t="shared" si="26"/>
        <v/>
      </c>
      <c r="D307" s="52" t="str">
        <f t="shared" si="27"/>
        <v/>
      </c>
      <c r="E307" s="53" t="str">
        <f t="shared" si="28"/>
        <v/>
      </c>
      <c r="F307" s="53" t="str">
        <f t="shared" si="29"/>
        <v/>
      </c>
      <c r="G307" s="50"/>
      <c r="H307" s="53">
        <f t="shared" si="24"/>
        <v>0</v>
      </c>
      <c r="I307" s="24"/>
    </row>
    <row r="308" spans="1:9" ht="12.75" hidden="1" customHeight="1">
      <c r="A308" s="45"/>
      <c r="B308" s="46" t="str">
        <f t="shared" si="25"/>
        <v/>
      </c>
      <c r="C308" s="47" t="str">
        <f t="shared" si="26"/>
        <v/>
      </c>
      <c r="D308" s="52" t="str">
        <f t="shared" si="27"/>
        <v/>
      </c>
      <c r="E308" s="53" t="str">
        <f t="shared" si="28"/>
        <v/>
      </c>
      <c r="F308" s="53" t="str">
        <f t="shared" si="29"/>
        <v/>
      </c>
      <c r="G308" s="50"/>
      <c r="H308" s="53">
        <f t="shared" si="24"/>
        <v>0</v>
      </c>
      <c r="I308" s="24"/>
    </row>
    <row r="309" spans="1:9" ht="12.75" hidden="1" customHeight="1">
      <c r="A309" s="45"/>
      <c r="B309" s="46" t="str">
        <f t="shared" si="25"/>
        <v/>
      </c>
      <c r="C309" s="47" t="str">
        <f t="shared" si="26"/>
        <v/>
      </c>
      <c r="D309" s="52" t="str">
        <f t="shared" si="27"/>
        <v/>
      </c>
      <c r="E309" s="53" t="str">
        <f t="shared" si="28"/>
        <v/>
      </c>
      <c r="F309" s="53" t="str">
        <f t="shared" si="29"/>
        <v/>
      </c>
      <c r="G309" s="50"/>
      <c r="H309" s="53">
        <f t="shared" si="24"/>
        <v>0</v>
      </c>
      <c r="I309" s="24"/>
    </row>
    <row r="310" spans="1:9" ht="12.75" hidden="1" customHeight="1">
      <c r="A310" s="45"/>
      <c r="B310" s="46" t="str">
        <f t="shared" si="25"/>
        <v/>
      </c>
      <c r="C310" s="47" t="str">
        <f t="shared" si="26"/>
        <v/>
      </c>
      <c r="D310" s="52" t="str">
        <f t="shared" si="27"/>
        <v/>
      </c>
      <c r="E310" s="53" t="str">
        <f t="shared" si="28"/>
        <v/>
      </c>
      <c r="F310" s="53" t="str">
        <f t="shared" si="29"/>
        <v/>
      </c>
      <c r="G310" s="50"/>
      <c r="H310" s="53">
        <f t="shared" si="24"/>
        <v>0</v>
      </c>
      <c r="I310" s="24"/>
    </row>
    <row r="311" spans="1:9" ht="12.75" hidden="1" customHeight="1">
      <c r="A311" s="45"/>
      <c r="B311" s="46" t="str">
        <f t="shared" si="25"/>
        <v/>
      </c>
      <c r="C311" s="47" t="str">
        <f t="shared" si="26"/>
        <v/>
      </c>
      <c r="D311" s="52" t="str">
        <f t="shared" si="27"/>
        <v/>
      </c>
      <c r="E311" s="53" t="str">
        <f t="shared" si="28"/>
        <v/>
      </c>
      <c r="F311" s="53" t="str">
        <f t="shared" si="29"/>
        <v/>
      </c>
      <c r="G311" s="50"/>
      <c r="H311" s="53">
        <f t="shared" si="24"/>
        <v>0</v>
      </c>
      <c r="I311" s="24"/>
    </row>
    <row r="312" spans="1:9" ht="12.75" hidden="1" customHeight="1">
      <c r="A312" s="45"/>
      <c r="B312" s="46" t="str">
        <f t="shared" si="25"/>
        <v/>
      </c>
      <c r="C312" s="47" t="str">
        <f t="shared" si="26"/>
        <v/>
      </c>
      <c r="D312" s="52" t="str">
        <f t="shared" si="27"/>
        <v/>
      </c>
      <c r="E312" s="53" t="str">
        <f t="shared" si="28"/>
        <v/>
      </c>
      <c r="F312" s="53" t="str">
        <f t="shared" si="29"/>
        <v/>
      </c>
      <c r="G312" s="50"/>
      <c r="H312" s="53">
        <f t="shared" si="24"/>
        <v>0</v>
      </c>
      <c r="I312" s="24"/>
    </row>
    <row r="313" spans="1:9" ht="12.75" hidden="1" customHeight="1">
      <c r="A313" s="45"/>
      <c r="B313" s="46" t="str">
        <f t="shared" si="25"/>
        <v/>
      </c>
      <c r="C313" s="47" t="str">
        <f t="shared" si="26"/>
        <v/>
      </c>
      <c r="D313" s="52" t="str">
        <f t="shared" si="27"/>
        <v/>
      </c>
      <c r="E313" s="53" t="str">
        <f t="shared" si="28"/>
        <v/>
      </c>
      <c r="F313" s="53" t="str">
        <f t="shared" si="29"/>
        <v/>
      </c>
      <c r="G313" s="50"/>
      <c r="H313" s="53">
        <f t="shared" si="24"/>
        <v>0</v>
      </c>
      <c r="I313" s="24"/>
    </row>
    <row r="314" spans="1:9" ht="12.75" hidden="1" customHeight="1">
      <c r="A314" s="45"/>
      <c r="B314" s="46" t="str">
        <f t="shared" si="25"/>
        <v/>
      </c>
      <c r="C314" s="47" t="str">
        <f t="shared" si="26"/>
        <v/>
      </c>
      <c r="D314" s="52" t="str">
        <f t="shared" si="27"/>
        <v/>
      </c>
      <c r="E314" s="53" t="str">
        <f t="shared" si="28"/>
        <v/>
      </c>
      <c r="F314" s="53" t="str">
        <f t="shared" si="29"/>
        <v/>
      </c>
      <c r="G314" s="50"/>
      <c r="H314" s="53">
        <f t="shared" si="24"/>
        <v>0</v>
      </c>
      <c r="I314" s="24"/>
    </row>
    <row r="315" spans="1:9" ht="12.75" hidden="1" customHeight="1">
      <c r="A315" s="45"/>
      <c r="B315" s="46" t="str">
        <f t="shared" si="25"/>
        <v/>
      </c>
      <c r="C315" s="47" t="str">
        <f t="shared" si="26"/>
        <v/>
      </c>
      <c r="D315" s="52" t="str">
        <f t="shared" si="27"/>
        <v/>
      </c>
      <c r="E315" s="53" t="str">
        <f t="shared" si="28"/>
        <v/>
      </c>
      <c r="F315" s="53" t="str">
        <f t="shared" si="29"/>
        <v/>
      </c>
      <c r="G315" s="50"/>
      <c r="H315" s="53">
        <f t="shared" si="24"/>
        <v>0</v>
      </c>
      <c r="I315" s="24"/>
    </row>
    <row r="316" spans="1:9" ht="12.75" hidden="1" customHeight="1">
      <c r="A316" s="45"/>
      <c r="B316" s="46" t="str">
        <f t="shared" si="25"/>
        <v/>
      </c>
      <c r="C316" s="47" t="str">
        <f t="shared" si="26"/>
        <v/>
      </c>
      <c r="D316" s="52" t="str">
        <f t="shared" si="27"/>
        <v/>
      </c>
      <c r="E316" s="53" t="str">
        <f t="shared" si="28"/>
        <v/>
      </c>
      <c r="F316" s="53" t="str">
        <f t="shared" si="29"/>
        <v/>
      </c>
      <c r="G316" s="50"/>
      <c r="H316" s="53">
        <f t="shared" si="24"/>
        <v>0</v>
      </c>
      <c r="I316" s="24"/>
    </row>
    <row r="317" spans="1:9" ht="12.75" hidden="1" customHeight="1">
      <c r="A317" s="45"/>
      <c r="B317" s="46" t="str">
        <f t="shared" si="25"/>
        <v/>
      </c>
      <c r="C317" s="47" t="str">
        <f t="shared" si="26"/>
        <v/>
      </c>
      <c r="D317" s="52" t="str">
        <f t="shared" si="27"/>
        <v/>
      </c>
      <c r="E317" s="53" t="str">
        <f t="shared" si="28"/>
        <v/>
      </c>
      <c r="F317" s="53" t="str">
        <f t="shared" si="29"/>
        <v/>
      </c>
      <c r="G317" s="50"/>
      <c r="H317" s="53">
        <f t="shared" si="24"/>
        <v>0</v>
      </c>
      <c r="I317" s="24"/>
    </row>
    <row r="318" spans="1:9" ht="12.75" hidden="1" customHeight="1">
      <c r="A318" s="45"/>
      <c r="B318" s="46" t="str">
        <f t="shared" si="25"/>
        <v/>
      </c>
      <c r="C318" s="47" t="str">
        <f t="shared" si="26"/>
        <v/>
      </c>
      <c r="D318" s="52" t="str">
        <f t="shared" si="27"/>
        <v/>
      </c>
      <c r="E318" s="53" t="str">
        <f t="shared" si="28"/>
        <v/>
      </c>
      <c r="F318" s="53" t="str">
        <f t="shared" si="29"/>
        <v/>
      </c>
      <c r="G318" s="50"/>
      <c r="H318" s="53">
        <f t="shared" si="24"/>
        <v>0</v>
      </c>
      <c r="I318" s="24"/>
    </row>
    <row r="319" spans="1:9" ht="12.75" hidden="1" customHeight="1">
      <c r="A319" s="45"/>
      <c r="B319" s="46" t="str">
        <f t="shared" si="25"/>
        <v/>
      </c>
      <c r="C319" s="47" t="str">
        <f t="shared" si="26"/>
        <v/>
      </c>
      <c r="D319" s="52" t="str">
        <f t="shared" si="27"/>
        <v/>
      </c>
      <c r="E319" s="53" t="str">
        <f t="shared" si="28"/>
        <v/>
      </c>
      <c r="F319" s="53" t="str">
        <f t="shared" si="29"/>
        <v/>
      </c>
      <c r="G319" s="50"/>
      <c r="H319" s="53">
        <f t="shared" si="24"/>
        <v>0</v>
      </c>
      <c r="I319" s="24"/>
    </row>
    <row r="320" spans="1:9" ht="12.75" hidden="1" customHeight="1">
      <c r="A320" s="45"/>
      <c r="B320" s="46" t="str">
        <f t="shared" si="25"/>
        <v/>
      </c>
      <c r="C320" s="47" t="str">
        <f t="shared" si="26"/>
        <v/>
      </c>
      <c r="D320" s="52" t="str">
        <f t="shared" si="27"/>
        <v/>
      </c>
      <c r="E320" s="53" t="str">
        <f t="shared" si="28"/>
        <v/>
      </c>
      <c r="F320" s="53" t="str">
        <f t="shared" si="29"/>
        <v/>
      </c>
      <c r="G320" s="50"/>
      <c r="H320" s="53">
        <f t="shared" si="24"/>
        <v>0</v>
      </c>
      <c r="I320" s="24"/>
    </row>
    <row r="321" spans="1:9" ht="12.75" hidden="1" customHeight="1">
      <c r="A321" s="45"/>
      <c r="B321" s="46" t="str">
        <f t="shared" si="25"/>
        <v/>
      </c>
      <c r="C321" s="47" t="str">
        <f t="shared" si="26"/>
        <v/>
      </c>
      <c r="D321" s="52" t="str">
        <f t="shared" si="27"/>
        <v/>
      </c>
      <c r="E321" s="53" t="str">
        <f t="shared" si="28"/>
        <v/>
      </c>
      <c r="F321" s="53" t="str">
        <f t="shared" si="29"/>
        <v/>
      </c>
      <c r="G321" s="50"/>
      <c r="H321" s="53">
        <f t="shared" si="24"/>
        <v>0</v>
      </c>
      <c r="I321" s="24"/>
    </row>
    <row r="322" spans="1:9" ht="12.75" hidden="1" customHeight="1">
      <c r="A322" s="45"/>
      <c r="B322" s="46" t="str">
        <f t="shared" si="25"/>
        <v/>
      </c>
      <c r="C322" s="47" t="str">
        <f t="shared" si="26"/>
        <v/>
      </c>
      <c r="D322" s="52" t="str">
        <f t="shared" si="27"/>
        <v/>
      </c>
      <c r="E322" s="53" t="str">
        <f t="shared" si="28"/>
        <v/>
      </c>
      <c r="F322" s="53" t="str">
        <f t="shared" si="29"/>
        <v/>
      </c>
      <c r="G322" s="50"/>
      <c r="H322" s="53">
        <f t="shared" si="24"/>
        <v>0</v>
      </c>
      <c r="I322" s="24"/>
    </row>
    <row r="323" spans="1:9" ht="12.75" hidden="1" customHeight="1">
      <c r="A323" s="45"/>
      <c r="B323" s="46" t="str">
        <f t="shared" si="25"/>
        <v/>
      </c>
      <c r="C323" s="47" t="str">
        <f t="shared" si="26"/>
        <v/>
      </c>
      <c r="D323" s="52" t="str">
        <f t="shared" si="27"/>
        <v/>
      </c>
      <c r="E323" s="53" t="str">
        <f t="shared" si="28"/>
        <v/>
      </c>
      <c r="F323" s="53" t="str">
        <f t="shared" si="29"/>
        <v/>
      </c>
      <c r="G323" s="50"/>
      <c r="H323" s="53">
        <f t="shared" si="24"/>
        <v>0</v>
      </c>
      <c r="I323" s="24"/>
    </row>
    <row r="324" spans="1:9" ht="12.75" hidden="1" customHeight="1">
      <c r="A324" s="45"/>
      <c r="B324" s="46" t="str">
        <f t="shared" si="25"/>
        <v/>
      </c>
      <c r="C324" s="47" t="str">
        <f t="shared" si="26"/>
        <v/>
      </c>
      <c r="D324" s="52" t="str">
        <f t="shared" si="27"/>
        <v/>
      </c>
      <c r="E324" s="53" t="str">
        <f t="shared" si="28"/>
        <v/>
      </c>
      <c r="F324" s="53" t="str">
        <f t="shared" si="29"/>
        <v/>
      </c>
      <c r="G324" s="50"/>
      <c r="H324" s="53">
        <f t="shared" si="24"/>
        <v>0</v>
      </c>
      <c r="I324" s="24"/>
    </row>
    <row r="325" spans="1:9" ht="12.75" hidden="1" customHeight="1">
      <c r="A325" s="45"/>
      <c r="B325" s="46" t="str">
        <f t="shared" si="25"/>
        <v/>
      </c>
      <c r="C325" s="47" t="str">
        <f t="shared" si="26"/>
        <v/>
      </c>
      <c r="D325" s="52" t="str">
        <f t="shared" si="27"/>
        <v/>
      </c>
      <c r="E325" s="53" t="str">
        <f t="shared" si="28"/>
        <v/>
      </c>
      <c r="F325" s="53" t="str">
        <f t="shared" si="29"/>
        <v/>
      </c>
      <c r="G325" s="50"/>
      <c r="H325" s="53">
        <f t="shared" si="24"/>
        <v>0</v>
      </c>
      <c r="I325" s="24"/>
    </row>
    <row r="326" spans="1:9" ht="12.75" hidden="1" customHeight="1">
      <c r="A326" s="45"/>
      <c r="B326" s="46" t="str">
        <f t="shared" si="25"/>
        <v/>
      </c>
      <c r="C326" s="47" t="str">
        <f t="shared" si="26"/>
        <v/>
      </c>
      <c r="D326" s="52" t="str">
        <f t="shared" si="27"/>
        <v/>
      </c>
      <c r="E326" s="53" t="str">
        <f t="shared" si="28"/>
        <v/>
      </c>
      <c r="F326" s="53" t="str">
        <f t="shared" si="29"/>
        <v/>
      </c>
      <c r="G326" s="50"/>
      <c r="H326" s="53">
        <f t="shared" si="24"/>
        <v>0</v>
      </c>
      <c r="I326" s="24"/>
    </row>
    <row r="327" spans="1:9" ht="12.75" hidden="1" customHeight="1">
      <c r="A327" s="45"/>
      <c r="B327" s="46" t="str">
        <f t="shared" si="25"/>
        <v/>
      </c>
      <c r="C327" s="47" t="str">
        <f t="shared" si="26"/>
        <v/>
      </c>
      <c r="D327" s="52" t="str">
        <f t="shared" si="27"/>
        <v/>
      </c>
      <c r="E327" s="53" t="str">
        <f t="shared" si="28"/>
        <v/>
      </c>
      <c r="F327" s="53" t="str">
        <f t="shared" si="29"/>
        <v/>
      </c>
      <c r="G327" s="50"/>
      <c r="H327" s="53">
        <f t="shared" si="24"/>
        <v>0</v>
      </c>
      <c r="I327" s="24"/>
    </row>
    <row r="328" spans="1:9" ht="12.75" hidden="1" customHeight="1">
      <c r="A328" s="45"/>
      <c r="B328" s="46" t="str">
        <f t="shared" si="25"/>
        <v/>
      </c>
      <c r="C328" s="47" t="str">
        <f t="shared" si="26"/>
        <v/>
      </c>
      <c r="D328" s="52" t="str">
        <f t="shared" si="27"/>
        <v/>
      </c>
      <c r="E328" s="53" t="str">
        <f t="shared" si="28"/>
        <v/>
      </c>
      <c r="F328" s="53" t="str">
        <f t="shared" si="29"/>
        <v/>
      </c>
      <c r="G328" s="50"/>
      <c r="H328" s="53">
        <f t="shared" si="24"/>
        <v>0</v>
      </c>
      <c r="I328" s="24"/>
    </row>
    <row r="329" spans="1:9" ht="12.75" hidden="1" customHeight="1">
      <c r="A329" s="45"/>
      <c r="B329" s="46" t="str">
        <f t="shared" si="25"/>
        <v/>
      </c>
      <c r="C329" s="47" t="str">
        <f t="shared" si="26"/>
        <v/>
      </c>
      <c r="D329" s="52" t="str">
        <f t="shared" si="27"/>
        <v/>
      </c>
      <c r="E329" s="53" t="str">
        <f t="shared" si="28"/>
        <v/>
      </c>
      <c r="F329" s="53" t="str">
        <f t="shared" si="29"/>
        <v/>
      </c>
      <c r="G329" s="50"/>
      <c r="H329" s="53">
        <f t="shared" si="24"/>
        <v>0</v>
      </c>
      <c r="I329" s="24"/>
    </row>
    <row r="330" spans="1:9" ht="12.75" hidden="1" customHeight="1">
      <c r="A330" s="45"/>
      <c r="B330" s="46" t="str">
        <f t="shared" si="25"/>
        <v/>
      </c>
      <c r="C330" s="47" t="str">
        <f t="shared" si="26"/>
        <v/>
      </c>
      <c r="D330" s="52" t="str">
        <f t="shared" si="27"/>
        <v/>
      </c>
      <c r="E330" s="53" t="str">
        <f t="shared" si="28"/>
        <v/>
      </c>
      <c r="F330" s="53" t="str">
        <f t="shared" si="29"/>
        <v/>
      </c>
      <c r="G330" s="50"/>
      <c r="H330" s="53">
        <f t="shared" si="24"/>
        <v>0</v>
      </c>
      <c r="I330" s="24"/>
    </row>
    <row r="331" spans="1:9" ht="12.75" hidden="1" customHeight="1">
      <c r="A331" s="45"/>
      <c r="B331" s="46" t="str">
        <f t="shared" si="25"/>
        <v/>
      </c>
      <c r="C331" s="47" t="str">
        <f t="shared" si="26"/>
        <v/>
      </c>
      <c r="D331" s="52" t="str">
        <f t="shared" si="27"/>
        <v/>
      </c>
      <c r="E331" s="53" t="str">
        <f t="shared" si="28"/>
        <v/>
      </c>
      <c r="F331" s="53" t="str">
        <f t="shared" si="29"/>
        <v/>
      </c>
      <c r="G331" s="50"/>
      <c r="H331" s="53">
        <f t="shared" si="24"/>
        <v>0</v>
      </c>
      <c r="I331" s="24"/>
    </row>
    <row r="332" spans="1:9" ht="12.75" hidden="1" customHeight="1">
      <c r="A332" s="45"/>
      <c r="B332" s="46" t="str">
        <f t="shared" si="25"/>
        <v/>
      </c>
      <c r="C332" s="47" t="str">
        <f t="shared" si="26"/>
        <v/>
      </c>
      <c r="D332" s="52" t="str">
        <f t="shared" si="27"/>
        <v/>
      </c>
      <c r="E332" s="53" t="str">
        <f t="shared" si="28"/>
        <v/>
      </c>
      <c r="F332" s="53" t="str">
        <f t="shared" si="29"/>
        <v/>
      </c>
      <c r="G332" s="50"/>
      <c r="H332" s="53">
        <f t="shared" si="24"/>
        <v>0</v>
      </c>
      <c r="I332" s="24"/>
    </row>
    <row r="333" spans="1:9" ht="12.75" hidden="1" customHeight="1">
      <c r="A333" s="45"/>
      <c r="B333" s="46" t="str">
        <f t="shared" si="25"/>
        <v/>
      </c>
      <c r="C333" s="47" t="str">
        <f t="shared" si="26"/>
        <v/>
      </c>
      <c r="D333" s="52" t="str">
        <f t="shared" si="27"/>
        <v/>
      </c>
      <c r="E333" s="53" t="str">
        <f t="shared" si="28"/>
        <v/>
      </c>
      <c r="F333" s="53" t="str">
        <f t="shared" si="29"/>
        <v/>
      </c>
      <c r="G333" s="50"/>
      <c r="H333" s="53">
        <f t="shared" si="24"/>
        <v>0</v>
      </c>
      <c r="I333" s="24"/>
    </row>
    <row r="334" spans="1:9" ht="12.75" hidden="1" customHeight="1">
      <c r="A334" s="45"/>
      <c r="B334" s="46" t="str">
        <f t="shared" si="25"/>
        <v/>
      </c>
      <c r="C334" s="47" t="str">
        <f t="shared" si="26"/>
        <v/>
      </c>
      <c r="D334" s="52" t="str">
        <f t="shared" si="27"/>
        <v/>
      </c>
      <c r="E334" s="53" t="str">
        <f t="shared" si="28"/>
        <v/>
      </c>
      <c r="F334" s="53" t="str">
        <f t="shared" si="29"/>
        <v/>
      </c>
      <c r="G334" s="50"/>
      <c r="H334" s="53">
        <f t="shared" si="24"/>
        <v>0</v>
      </c>
      <c r="I334" s="24"/>
    </row>
    <row r="335" spans="1:9" ht="12.75" hidden="1" customHeight="1">
      <c r="A335" s="45"/>
      <c r="B335" s="46" t="str">
        <f t="shared" si="25"/>
        <v/>
      </c>
      <c r="C335" s="47" t="str">
        <f t="shared" si="26"/>
        <v/>
      </c>
      <c r="D335" s="52" t="str">
        <f t="shared" si="27"/>
        <v/>
      </c>
      <c r="E335" s="53" t="str">
        <f t="shared" si="28"/>
        <v/>
      </c>
      <c r="F335" s="53" t="str">
        <f t="shared" si="29"/>
        <v/>
      </c>
      <c r="G335" s="50"/>
      <c r="H335" s="53">
        <f t="shared" si="24"/>
        <v>0</v>
      </c>
      <c r="I335" s="24"/>
    </row>
    <row r="336" spans="1:9" ht="12.75" hidden="1" customHeight="1">
      <c r="A336" s="45"/>
      <c r="B336" s="46" t="str">
        <f t="shared" si="25"/>
        <v/>
      </c>
      <c r="C336" s="47" t="str">
        <f t="shared" si="26"/>
        <v/>
      </c>
      <c r="D336" s="52" t="str">
        <f t="shared" si="27"/>
        <v/>
      </c>
      <c r="E336" s="53" t="str">
        <f t="shared" si="28"/>
        <v/>
      </c>
      <c r="F336" s="53" t="str">
        <f t="shared" si="29"/>
        <v/>
      </c>
      <c r="G336" s="50"/>
      <c r="H336" s="53">
        <f t="shared" si="24"/>
        <v>0</v>
      </c>
      <c r="I336" s="24"/>
    </row>
    <row r="337" spans="1:9" ht="12.75" hidden="1" customHeight="1">
      <c r="A337" s="45"/>
      <c r="B337" s="46" t="str">
        <f t="shared" si="25"/>
        <v/>
      </c>
      <c r="C337" s="47" t="str">
        <f t="shared" si="26"/>
        <v/>
      </c>
      <c r="D337" s="52" t="str">
        <f t="shared" si="27"/>
        <v/>
      </c>
      <c r="E337" s="53" t="str">
        <f t="shared" si="28"/>
        <v/>
      </c>
      <c r="F337" s="53" t="str">
        <f t="shared" si="29"/>
        <v/>
      </c>
      <c r="G337" s="50"/>
      <c r="H337" s="53">
        <f t="shared" si="24"/>
        <v>0</v>
      </c>
      <c r="I337" s="24"/>
    </row>
    <row r="338" spans="1:9" ht="12.75" hidden="1" customHeight="1">
      <c r="A338" s="45"/>
      <c r="B338" s="46" t="str">
        <f t="shared" si="25"/>
        <v/>
      </c>
      <c r="C338" s="47" t="str">
        <f t="shared" si="26"/>
        <v/>
      </c>
      <c r="D338" s="52" t="str">
        <f t="shared" si="27"/>
        <v/>
      </c>
      <c r="E338" s="53" t="str">
        <f t="shared" si="28"/>
        <v/>
      </c>
      <c r="F338" s="53" t="str">
        <f t="shared" si="29"/>
        <v/>
      </c>
      <c r="G338" s="50"/>
      <c r="H338" s="53">
        <f t="shared" si="24"/>
        <v>0</v>
      </c>
      <c r="I338" s="24"/>
    </row>
    <row r="339" spans="1:9" ht="12.75" hidden="1" customHeight="1">
      <c r="A339" s="45"/>
      <c r="B339" s="46" t="str">
        <f t="shared" si="25"/>
        <v/>
      </c>
      <c r="C339" s="47" t="str">
        <f t="shared" si="26"/>
        <v/>
      </c>
      <c r="D339" s="52" t="str">
        <f t="shared" si="27"/>
        <v/>
      </c>
      <c r="E339" s="53" t="str">
        <f t="shared" si="28"/>
        <v/>
      </c>
      <c r="F339" s="53" t="str">
        <f t="shared" si="29"/>
        <v/>
      </c>
      <c r="G339" s="50"/>
      <c r="H339" s="53">
        <f t="shared" si="24"/>
        <v>0</v>
      </c>
      <c r="I339" s="24"/>
    </row>
    <row r="340" spans="1:9" ht="12.75" hidden="1" customHeight="1">
      <c r="A340" s="45"/>
      <c r="B340" s="46" t="str">
        <f t="shared" si="25"/>
        <v/>
      </c>
      <c r="C340" s="47" t="str">
        <f t="shared" si="26"/>
        <v/>
      </c>
      <c r="D340" s="52" t="str">
        <f t="shared" si="27"/>
        <v/>
      </c>
      <c r="E340" s="53" t="str">
        <f t="shared" si="28"/>
        <v/>
      </c>
      <c r="F340" s="53" t="str">
        <f t="shared" si="29"/>
        <v/>
      </c>
      <c r="G340" s="50"/>
      <c r="H340" s="53">
        <f t="shared" si="24"/>
        <v>0</v>
      </c>
      <c r="I340" s="24"/>
    </row>
    <row r="341" spans="1:9" ht="12.75" hidden="1" customHeight="1">
      <c r="A341" s="45"/>
      <c r="B341" s="46" t="str">
        <f t="shared" si="25"/>
        <v/>
      </c>
      <c r="C341" s="47" t="str">
        <f t="shared" si="26"/>
        <v/>
      </c>
      <c r="D341" s="52" t="str">
        <f t="shared" si="27"/>
        <v/>
      </c>
      <c r="E341" s="53" t="str">
        <f t="shared" si="28"/>
        <v/>
      </c>
      <c r="F341" s="53" t="str">
        <f t="shared" si="29"/>
        <v/>
      </c>
      <c r="G341" s="50"/>
      <c r="H341" s="53">
        <f t="shared" si="24"/>
        <v>0</v>
      </c>
      <c r="I341" s="24"/>
    </row>
    <row r="342" spans="1:9" ht="12.75" hidden="1" customHeight="1">
      <c r="A342" s="45"/>
      <c r="B342" s="46" t="str">
        <f t="shared" si="25"/>
        <v/>
      </c>
      <c r="C342" s="47" t="str">
        <f t="shared" si="26"/>
        <v/>
      </c>
      <c r="D342" s="52" t="str">
        <f t="shared" si="27"/>
        <v/>
      </c>
      <c r="E342" s="53" t="str">
        <f t="shared" si="28"/>
        <v/>
      </c>
      <c r="F342" s="53" t="str">
        <f t="shared" si="29"/>
        <v/>
      </c>
      <c r="G342" s="50"/>
      <c r="H342" s="53">
        <f t="shared" si="24"/>
        <v>0</v>
      </c>
      <c r="I342" s="24"/>
    </row>
    <row r="343" spans="1:9" ht="12.75" hidden="1" customHeight="1">
      <c r="A343" s="45"/>
      <c r="B343" s="46" t="str">
        <f t="shared" si="25"/>
        <v/>
      </c>
      <c r="C343" s="47" t="str">
        <f t="shared" si="26"/>
        <v/>
      </c>
      <c r="D343" s="52" t="str">
        <f t="shared" si="27"/>
        <v/>
      </c>
      <c r="E343" s="53" t="str">
        <f t="shared" si="28"/>
        <v/>
      </c>
      <c r="F343" s="53" t="str">
        <f t="shared" si="29"/>
        <v/>
      </c>
      <c r="G343" s="50"/>
      <c r="H343" s="53">
        <f t="shared" si="24"/>
        <v>0</v>
      </c>
      <c r="I343" s="24"/>
    </row>
    <row r="344" spans="1:9" ht="12.75" hidden="1" customHeight="1">
      <c r="A344" s="45"/>
      <c r="B344" s="46" t="str">
        <f t="shared" si="25"/>
        <v/>
      </c>
      <c r="C344" s="47" t="str">
        <f t="shared" si="26"/>
        <v/>
      </c>
      <c r="D344" s="52" t="str">
        <f t="shared" si="27"/>
        <v/>
      </c>
      <c r="E344" s="53" t="str">
        <f t="shared" si="28"/>
        <v/>
      </c>
      <c r="F344" s="53" t="str">
        <f t="shared" si="29"/>
        <v/>
      </c>
      <c r="G344" s="50"/>
      <c r="H344" s="53">
        <f t="shared" si="24"/>
        <v>0</v>
      </c>
      <c r="I344" s="24"/>
    </row>
    <row r="345" spans="1:9" ht="12.75" hidden="1" customHeight="1">
      <c r="A345" s="45"/>
      <c r="B345" s="46" t="str">
        <f t="shared" si="25"/>
        <v/>
      </c>
      <c r="C345" s="47" t="str">
        <f t="shared" si="26"/>
        <v/>
      </c>
      <c r="D345" s="52" t="str">
        <f t="shared" si="27"/>
        <v/>
      </c>
      <c r="E345" s="53" t="str">
        <f t="shared" si="28"/>
        <v/>
      </c>
      <c r="F345" s="53" t="str">
        <f t="shared" si="29"/>
        <v/>
      </c>
      <c r="G345" s="50"/>
      <c r="H345" s="53">
        <f t="shared" ref="H345:H408" si="30">IF(B345="",0,ROUND(H344-E345-G345,2))</f>
        <v>0</v>
      </c>
      <c r="I345" s="24"/>
    </row>
    <row r="346" spans="1:9" ht="12.75" hidden="1" customHeight="1">
      <c r="A346" s="45"/>
      <c r="B346" s="46" t="str">
        <f t="shared" ref="B346:B409" si="31">IF(B345&lt;$D$16,IF(H345&gt;0,B345+1,""),"")</f>
        <v/>
      </c>
      <c r="C346" s="47" t="str">
        <f t="shared" ref="C346:C409" si="32">IF(B346="","",IF(B346&lt;=$D$16,IF(payments_per_year=26,DATE(YEAR(start_date),MONTH(start_date),DAY(start_date)+14*B346),IF(payments_per_year=52,DATE(YEAR(start_date),MONTH(start_date),DAY(start_date)+7*B346),DATE(YEAR(start_date),MONTH(start_date)+B346*12/$D$11,DAY(start_date)))),""))</f>
        <v/>
      </c>
      <c r="D346" s="52" t="str">
        <f t="shared" ref="D346:D409" si="33">IF(C346="","",IF($D$15+F346&gt;H345,ROUND(H345+F346,2),$D$15))</f>
        <v/>
      </c>
      <c r="E346" s="53" t="str">
        <f t="shared" ref="E346:E409" si="34">IF(C346="","",D346-F346)</f>
        <v/>
      </c>
      <c r="F346" s="53" t="str">
        <f t="shared" ref="F346:F409" si="35">IF(C346="","",ROUND(H345*$D$9/payments_per_year,2))</f>
        <v/>
      </c>
      <c r="G346" s="50"/>
      <c r="H346" s="53">
        <f t="shared" si="30"/>
        <v>0</v>
      </c>
      <c r="I346" s="24"/>
    </row>
    <row r="347" spans="1:9" ht="12.75" hidden="1" customHeight="1">
      <c r="A347" s="45"/>
      <c r="B347" s="46" t="str">
        <f t="shared" si="31"/>
        <v/>
      </c>
      <c r="C347" s="47" t="str">
        <f t="shared" si="32"/>
        <v/>
      </c>
      <c r="D347" s="52" t="str">
        <f t="shared" si="33"/>
        <v/>
      </c>
      <c r="E347" s="53" t="str">
        <f t="shared" si="34"/>
        <v/>
      </c>
      <c r="F347" s="53" t="str">
        <f t="shared" si="35"/>
        <v/>
      </c>
      <c r="G347" s="50"/>
      <c r="H347" s="53">
        <f t="shared" si="30"/>
        <v>0</v>
      </c>
      <c r="I347" s="24"/>
    </row>
    <row r="348" spans="1:9" ht="12.75" hidden="1" customHeight="1">
      <c r="A348" s="45"/>
      <c r="B348" s="46" t="str">
        <f t="shared" si="31"/>
        <v/>
      </c>
      <c r="C348" s="47" t="str">
        <f t="shared" si="32"/>
        <v/>
      </c>
      <c r="D348" s="52" t="str">
        <f t="shared" si="33"/>
        <v/>
      </c>
      <c r="E348" s="53" t="str">
        <f t="shared" si="34"/>
        <v/>
      </c>
      <c r="F348" s="53" t="str">
        <f t="shared" si="35"/>
        <v/>
      </c>
      <c r="G348" s="50"/>
      <c r="H348" s="53">
        <f t="shared" si="30"/>
        <v>0</v>
      </c>
      <c r="I348" s="24"/>
    </row>
    <row r="349" spans="1:9" ht="12.75" hidden="1" customHeight="1">
      <c r="A349" s="45"/>
      <c r="B349" s="46" t="str">
        <f t="shared" si="31"/>
        <v/>
      </c>
      <c r="C349" s="47" t="str">
        <f t="shared" si="32"/>
        <v/>
      </c>
      <c r="D349" s="52" t="str">
        <f t="shared" si="33"/>
        <v/>
      </c>
      <c r="E349" s="53" t="str">
        <f t="shared" si="34"/>
        <v/>
      </c>
      <c r="F349" s="53" t="str">
        <f t="shared" si="35"/>
        <v/>
      </c>
      <c r="G349" s="50"/>
      <c r="H349" s="53">
        <f t="shared" si="30"/>
        <v>0</v>
      </c>
      <c r="I349" s="24"/>
    </row>
    <row r="350" spans="1:9" ht="12.75" hidden="1" customHeight="1">
      <c r="A350" s="45"/>
      <c r="B350" s="46" t="str">
        <f t="shared" si="31"/>
        <v/>
      </c>
      <c r="C350" s="47" t="str">
        <f t="shared" si="32"/>
        <v/>
      </c>
      <c r="D350" s="52" t="str">
        <f t="shared" si="33"/>
        <v/>
      </c>
      <c r="E350" s="53" t="str">
        <f t="shared" si="34"/>
        <v/>
      </c>
      <c r="F350" s="53" t="str">
        <f t="shared" si="35"/>
        <v/>
      </c>
      <c r="G350" s="50"/>
      <c r="H350" s="53">
        <f t="shared" si="30"/>
        <v>0</v>
      </c>
      <c r="I350" s="24"/>
    </row>
    <row r="351" spans="1:9" ht="12.75" hidden="1" customHeight="1">
      <c r="A351" s="45"/>
      <c r="B351" s="46" t="str">
        <f t="shared" si="31"/>
        <v/>
      </c>
      <c r="C351" s="47" t="str">
        <f t="shared" si="32"/>
        <v/>
      </c>
      <c r="D351" s="52" t="str">
        <f t="shared" si="33"/>
        <v/>
      </c>
      <c r="E351" s="53" t="str">
        <f t="shared" si="34"/>
        <v/>
      </c>
      <c r="F351" s="53" t="str">
        <f t="shared" si="35"/>
        <v/>
      </c>
      <c r="G351" s="50"/>
      <c r="H351" s="53">
        <f t="shared" si="30"/>
        <v>0</v>
      </c>
      <c r="I351" s="24"/>
    </row>
    <row r="352" spans="1:9" ht="12.75" hidden="1" customHeight="1">
      <c r="A352" s="45"/>
      <c r="B352" s="46" t="str">
        <f t="shared" si="31"/>
        <v/>
      </c>
      <c r="C352" s="47" t="str">
        <f t="shared" si="32"/>
        <v/>
      </c>
      <c r="D352" s="52" t="str">
        <f t="shared" si="33"/>
        <v/>
      </c>
      <c r="E352" s="53" t="str">
        <f t="shared" si="34"/>
        <v/>
      </c>
      <c r="F352" s="53" t="str">
        <f t="shared" si="35"/>
        <v/>
      </c>
      <c r="G352" s="50"/>
      <c r="H352" s="53">
        <f t="shared" si="30"/>
        <v>0</v>
      </c>
      <c r="I352" s="24"/>
    </row>
    <row r="353" spans="1:9" ht="12.75" hidden="1" customHeight="1">
      <c r="A353" s="45"/>
      <c r="B353" s="46" t="str">
        <f t="shared" si="31"/>
        <v/>
      </c>
      <c r="C353" s="47" t="str">
        <f t="shared" si="32"/>
        <v/>
      </c>
      <c r="D353" s="52" t="str">
        <f t="shared" si="33"/>
        <v/>
      </c>
      <c r="E353" s="53" t="str">
        <f t="shared" si="34"/>
        <v/>
      </c>
      <c r="F353" s="53" t="str">
        <f t="shared" si="35"/>
        <v/>
      </c>
      <c r="G353" s="50"/>
      <c r="H353" s="53">
        <f t="shared" si="30"/>
        <v>0</v>
      </c>
      <c r="I353" s="24"/>
    </row>
    <row r="354" spans="1:9" ht="12.75" hidden="1" customHeight="1">
      <c r="A354" s="45"/>
      <c r="B354" s="46" t="str">
        <f t="shared" si="31"/>
        <v/>
      </c>
      <c r="C354" s="47" t="str">
        <f t="shared" si="32"/>
        <v/>
      </c>
      <c r="D354" s="52" t="str">
        <f t="shared" si="33"/>
        <v/>
      </c>
      <c r="E354" s="53" t="str">
        <f t="shared" si="34"/>
        <v/>
      </c>
      <c r="F354" s="53" t="str">
        <f t="shared" si="35"/>
        <v/>
      </c>
      <c r="G354" s="50"/>
      <c r="H354" s="53">
        <f t="shared" si="30"/>
        <v>0</v>
      </c>
      <c r="I354" s="24"/>
    </row>
    <row r="355" spans="1:9" ht="12.75" hidden="1" customHeight="1">
      <c r="A355" s="45"/>
      <c r="B355" s="46" t="str">
        <f t="shared" si="31"/>
        <v/>
      </c>
      <c r="C355" s="47" t="str">
        <f t="shared" si="32"/>
        <v/>
      </c>
      <c r="D355" s="52" t="str">
        <f t="shared" si="33"/>
        <v/>
      </c>
      <c r="E355" s="53" t="str">
        <f t="shared" si="34"/>
        <v/>
      </c>
      <c r="F355" s="53" t="str">
        <f t="shared" si="35"/>
        <v/>
      </c>
      <c r="G355" s="50"/>
      <c r="H355" s="53">
        <f t="shared" si="30"/>
        <v>0</v>
      </c>
      <c r="I355" s="24"/>
    </row>
    <row r="356" spans="1:9" ht="12.75" hidden="1" customHeight="1">
      <c r="A356" s="45"/>
      <c r="B356" s="46" t="str">
        <f t="shared" si="31"/>
        <v/>
      </c>
      <c r="C356" s="47" t="str">
        <f t="shared" si="32"/>
        <v/>
      </c>
      <c r="D356" s="52" t="str">
        <f t="shared" si="33"/>
        <v/>
      </c>
      <c r="E356" s="53" t="str">
        <f t="shared" si="34"/>
        <v/>
      </c>
      <c r="F356" s="53" t="str">
        <f t="shared" si="35"/>
        <v/>
      </c>
      <c r="G356" s="50"/>
      <c r="H356" s="53">
        <f t="shared" si="30"/>
        <v>0</v>
      </c>
      <c r="I356" s="24"/>
    </row>
    <row r="357" spans="1:9" ht="12.75" hidden="1" customHeight="1">
      <c r="A357" s="45"/>
      <c r="B357" s="46" t="str">
        <f t="shared" si="31"/>
        <v/>
      </c>
      <c r="C357" s="47" t="str">
        <f t="shared" si="32"/>
        <v/>
      </c>
      <c r="D357" s="52" t="str">
        <f t="shared" si="33"/>
        <v/>
      </c>
      <c r="E357" s="53" t="str">
        <f t="shared" si="34"/>
        <v/>
      </c>
      <c r="F357" s="53" t="str">
        <f t="shared" si="35"/>
        <v/>
      </c>
      <c r="G357" s="50"/>
      <c r="H357" s="53">
        <f t="shared" si="30"/>
        <v>0</v>
      </c>
      <c r="I357" s="24"/>
    </row>
    <row r="358" spans="1:9" ht="12.75" hidden="1" customHeight="1">
      <c r="A358" s="45"/>
      <c r="B358" s="46" t="str">
        <f t="shared" si="31"/>
        <v/>
      </c>
      <c r="C358" s="47" t="str">
        <f t="shared" si="32"/>
        <v/>
      </c>
      <c r="D358" s="52" t="str">
        <f t="shared" si="33"/>
        <v/>
      </c>
      <c r="E358" s="53" t="str">
        <f t="shared" si="34"/>
        <v/>
      </c>
      <c r="F358" s="53" t="str">
        <f t="shared" si="35"/>
        <v/>
      </c>
      <c r="G358" s="50"/>
      <c r="H358" s="53">
        <f t="shared" si="30"/>
        <v>0</v>
      </c>
      <c r="I358" s="24"/>
    </row>
    <row r="359" spans="1:9" ht="12.75" hidden="1" customHeight="1">
      <c r="A359" s="45"/>
      <c r="B359" s="46" t="str">
        <f t="shared" si="31"/>
        <v/>
      </c>
      <c r="C359" s="47" t="str">
        <f t="shared" si="32"/>
        <v/>
      </c>
      <c r="D359" s="52" t="str">
        <f t="shared" si="33"/>
        <v/>
      </c>
      <c r="E359" s="53" t="str">
        <f t="shared" si="34"/>
        <v/>
      </c>
      <c r="F359" s="53" t="str">
        <f t="shared" si="35"/>
        <v/>
      </c>
      <c r="G359" s="50"/>
      <c r="H359" s="53">
        <f t="shared" si="30"/>
        <v>0</v>
      </c>
      <c r="I359" s="24"/>
    </row>
    <row r="360" spans="1:9" ht="12.75" hidden="1" customHeight="1">
      <c r="A360" s="45"/>
      <c r="B360" s="46" t="str">
        <f t="shared" si="31"/>
        <v/>
      </c>
      <c r="C360" s="47" t="str">
        <f t="shared" si="32"/>
        <v/>
      </c>
      <c r="D360" s="52" t="str">
        <f t="shared" si="33"/>
        <v/>
      </c>
      <c r="E360" s="53" t="str">
        <f t="shared" si="34"/>
        <v/>
      </c>
      <c r="F360" s="53" t="str">
        <f t="shared" si="35"/>
        <v/>
      </c>
      <c r="G360" s="50"/>
      <c r="H360" s="53">
        <f t="shared" si="30"/>
        <v>0</v>
      </c>
      <c r="I360" s="24"/>
    </row>
    <row r="361" spans="1:9" ht="12.75" hidden="1" customHeight="1">
      <c r="A361" s="45"/>
      <c r="B361" s="46" t="str">
        <f t="shared" si="31"/>
        <v/>
      </c>
      <c r="C361" s="47" t="str">
        <f t="shared" si="32"/>
        <v/>
      </c>
      <c r="D361" s="52" t="str">
        <f t="shared" si="33"/>
        <v/>
      </c>
      <c r="E361" s="53" t="str">
        <f t="shared" si="34"/>
        <v/>
      </c>
      <c r="F361" s="53" t="str">
        <f t="shared" si="35"/>
        <v/>
      </c>
      <c r="G361" s="50"/>
      <c r="H361" s="53">
        <f t="shared" si="30"/>
        <v>0</v>
      </c>
      <c r="I361" s="24"/>
    </row>
    <row r="362" spans="1:9" ht="12.75" hidden="1" customHeight="1">
      <c r="A362" s="45"/>
      <c r="B362" s="46" t="str">
        <f t="shared" si="31"/>
        <v/>
      </c>
      <c r="C362" s="47" t="str">
        <f t="shared" si="32"/>
        <v/>
      </c>
      <c r="D362" s="52" t="str">
        <f t="shared" si="33"/>
        <v/>
      </c>
      <c r="E362" s="53" t="str">
        <f t="shared" si="34"/>
        <v/>
      </c>
      <c r="F362" s="53" t="str">
        <f t="shared" si="35"/>
        <v/>
      </c>
      <c r="G362" s="50"/>
      <c r="H362" s="53">
        <f t="shared" si="30"/>
        <v>0</v>
      </c>
      <c r="I362" s="24"/>
    </row>
    <row r="363" spans="1:9" ht="12.75" hidden="1" customHeight="1">
      <c r="A363" s="45"/>
      <c r="B363" s="46" t="str">
        <f t="shared" si="31"/>
        <v/>
      </c>
      <c r="C363" s="47" t="str">
        <f t="shared" si="32"/>
        <v/>
      </c>
      <c r="D363" s="52" t="str">
        <f t="shared" si="33"/>
        <v/>
      </c>
      <c r="E363" s="53" t="str">
        <f t="shared" si="34"/>
        <v/>
      </c>
      <c r="F363" s="53" t="str">
        <f t="shared" si="35"/>
        <v/>
      </c>
      <c r="G363" s="50"/>
      <c r="H363" s="53">
        <f t="shared" si="30"/>
        <v>0</v>
      </c>
      <c r="I363" s="24"/>
    </row>
    <row r="364" spans="1:9" ht="12.75" hidden="1" customHeight="1">
      <c r="A364" s="45"/>
      <c r="B364" s="46" t="str">
        <f t="shared" si="31"/>
        <v/>
      </c>
      <c r="C364" s="47" t="str">
        <f t="shared" si="32"/>
        <v/>
      </c>
      <c r="D364" s="52" t="str">
        <f t="shared" si="33"/>
        <v/>
      </c>
      <c r="E364" s="53" t="str">
        <f t="shared" si="34"/>
        <v/>
      </c>
      <c r="F364" s="53" t="str">
        <f t="shared" si="35"/>
        <v/>
      </c>
      <c r="G364" s="50"/>
      <c r="H364" s="53">
        <f t="shared" si="30"/>
        <v>0</v>
      </c>
      <c r="I364" s="24"/>
    </row>
    <row r="365" spans="1:9" ht="12.75" hidden="1" customHeight="1">
      <c r="A365" s="45"/>
      <c r="B365" s="46" t="str">
        <f t="shared" si="31"/>
        <v/>
      </c>
      <c r="C365" s="47" t="str">
        <f t="shared" si="32"/>
        <v/>
      </c>
      <c r="D365" s="52" t="str">
        <f t="shared" si="33"/>
        <v/>
      </c>
      <c r="E365" s="53" t="str">
        <f t="shared" si="34"/>
        <v/>
      </c>
      <c r="F365" s="53" t="str">
        <f t="shared" si="35"/>
        <v/>
      </c>
      <c r="G365" s="50"/>
      <c r="H365" s="53">
        <f t="shared" si="30"/>
        <v>0</v>
      </c>
      <c r="I365" s="24"/>
    </row>
    <row r="366" spans="1:9" ht="12.75" hidden="1" customHeight="1">
      <c r="A366" s="45"/>
      <c r="B366" s="46" t="str">
        <f t="shared" si="31"/>
        <v/>
      </c>
      <c r="C366" s="47" t="str">
        <f t="shared" si="32"/>
        <v/>
      </c>
      <c r="D366" s="52" t="str">
        <f t="shared" si="33"/>
        <v/>
      </c>
      <c r="E366" s="53" t="str">
        <f t="shared" si="34"/>
        <v/>
      </c>
      <c r="F366" s="53" t="str">
        <f t="shared" si="35"/>
        <v/>
      </c>
      <c r="G366" s="50"/>
      <c r="H366" s="53">
        <f t="shared" si="30"/>
        <v>0</v>
      </c>
      <c r="I366" s="24"/>
    </row>
    <row r="367" spans="1:9" ht="12.75" hidden="1" customHeight="1">
      <c r="A367" s="45"/>
      <c r="B367" s="46" t="str">
        <f t="shared" si="31"/>
        <v/>
      </c>
      <c r="C367" s="47" t="str">
        <f t="shared" si="32"/>
        <v/>
      </c>
      <c r="D367" s="52" t="str">
        <f t="shared" si="33"/>
        <v/>
      </c>
      <c r="E367" s="53" t="str">
        <f t="shared" si="34"/>
        <v/>
      </c>
      <c r="F367" s="53" t="str">
        <f t="shared" si="35"/>
        <v/>
      </c>
      <c r="G367" s="50"/>
      <c r="H367" s="53">
        <f t="shared" si="30"/>
        <v>0</v>
      </c>
      <c r="I367" s="24"/>
    </row>
    <row r="368" spans="1:9" ht="12.75" hidden="1" customHeight="1">
      <c r="A368" s="45"/>
      <c r="B368" s="46" t="str">
        <f t="shared" si="31"/>
        <v/>
      </c>
      <c r="C368" s="47" t="str">
        <f t="shared" si="32"/>
        <v/>
      </c>
      <c r="D368" s="52" t="str">
        <f t="shared" si="33"/>
        <v/>
      </c>
      <c r="E368" s="53" t="str">
        <f t="shared" si="34"/>
        <v/>
      </c>
      <c r="F368" s="53" t="str">
        <f t="shared" si="35"/>
        <v/>
      </c>
      <c r="G368" s="50"/>
      <c r="H368" s="53">
        <f t="shared" si="30"/>
        <v>0</v>
      </c>
      <c r="I368" s="24"/>
    </row>
    <row r="369" spans="1:9" ht="12.75" hidden="1" customHeight="1">
      <c r="A369" s="45"/>
      <c r="B369" s="46" t="str">
        <f t="shared" si="31"/>
        <v/>
      </c>
      <c r="C369" s="47" t="str">
        <f t="shared" si="32"/>
        <v/>
      </c>
      <c r="D369" s="52" t="str">
        <f t="shared" si="33"/>
        <v/>
      </c>
      <c r="E369" s="53" t="str">
        <f t="shared" si="34"/>
        <v/>
      </c>
      <c r="F369" s="53" t="str">
        <f t="shared" si="35"/>
        <v/>
      </c>
      <c r="G369" s="50"/>
      <c r="H369" s="53">
        <f t="shared" si="30"/>
        <v>0</v>
      </c>
      <c r="I369" s="24"/>
    </row>
    <row r="370" spans="1:9" ht="12.75" hidden="1" customHeight="1">
      <c r="A370" s="45"/>
      <c r="B370" s="46" t="str">
        <f t="shared" si="31"/>
        <v/>
      </c>
      <c r="C370" s="47" t="str">
        <f t="shared" si="32"/>
        <v/>
      </c>
      <c r="D370" s="52" t="str">
        <f t="shared" si="33"/>
        <v/>
      </c>
      <c r="E370" s="53" t="str">
        <f t="shared" si="34"/>
        <v/>
      </c>
      <c r="F370" s="53" t="str">
        <f t="shared" si="35"/>
        <v/>
      </c>
      <c r="G370" s="50"/>
      <c r="H370" s="53">
        <f t="shared" si="30"/>
        <v>0</v>
      </c>
      <c r="I370" s="24"/>
    </row>
    <row r="371" spans="1:9" ht="12.75" hidden="1" customHeight="1">
      <c r="A371" s="45"/>
      <c r="B371" s="46" t="str">
        <f t="shared" si="31"/>
        <v/>
      </c>
      <c r="C371" s="47" t="str">
        <f t="shared" si="32"/>
        <v/>
      </c>
      <c r="D371" s="52" t="str">
        <f t="shared" si="33"/>
        <v/>
      </c>
      <c r="E371" s="53" t="str">
        <f t="shared" si="34"/>
        <v/>
      </c>
      <c r="F371" s="53" t="str">
        <f t="shared" si="35"/>
        <v/>
      </c>
      <c r="G371" s="50"/>
      <c r="H371" s="53">
        <f t="shared" si="30"/>
        <v>0</v>
      </c>
      <c r="I371" s="24"/>
    </row>
    <row r="372" spans="1:9" ht="12.75" hidden="1" customHeight="1">
      <c r="A372" s="45"/>
      <c r="B372" s="46" t="str">
        <f t="shared" si="31"/>
        <v/>
      </c>
      <c r="C372" s="47" t="str">
        <f t="shared" si="32"/>
        <v/>
      </c>
      <c r="D372" s="52" t="str">
        <f t="shared" si="33"/>
        <v/>
      </c>
      <c r="E372" s="53" t="str">
        <f t="shared" si="34"/>
        <v/>
      </c>
      <c r="F372" s="53" t="str">
        <f t="shared" si="35"/>
        <v/>
      </c>
      <c r="G372" s="50"/>
      <c r="H372" s="53">
        <f t="shared" si="30"/>
        <v>0</v>
      </c>
      <c r="I372" s="24"/>
    </row>
    <row r="373" spans="1:9" ht="12.75" hidden="1" customHeight="1">
      <c r="A373" s="45"/>
      <c r="B373" s="46" t="str">
        <f t="shared" si="31"/>
        <v/>
      </c>
      <c r="C373" s="47" t="str">
        <f t="shared" si="32"/>
        <v/>
      </c>
      <c r="D373" s="52" t="str">
        <f t="shared" si="33"/>
        <v/>
      </c>
      <c r="E373" s="53" t="str">
        <f t="shared" si="34"/>
        <v/>
      </c>
      <c r="F373" s="53" t="str">
        <f t="shared" si="35"/>
        <v/>
      </c>
      <c r="G373" s="50"/>
      <c r="H373" s="53">
        <f t="shared" si="30"/>
        <v>0</v>
      </c>
      <c r="I373" s="24"/>
    </row>
    <row r="374" spans="1:9" ht="12.75" hidden="1" customHeight="1">
      <c r="A374" s="45"/>
      <c r="B374" s="46" t="str">
        <f t="shared" si="31"/>
        <v/>
      </c>
      <c r="C374" s="47" t="str">
        <f t="shared" si="32"/>
        <v/>
      </c>
      <c r="D374" s="52" t="str">
        <f t="shared" si="33"/>
        <v/>
      </c>
      <c r="E374" s="53" t="str">
        <f t="shared" si="34"/>
        <v/>
      </c>
      <c r="F374" s="53" t="str">
        <f t="shared" si="35"/>
        <v/>
      </c>
      <c r="G374" s="50"/>
      <c r="H374" s="53">
        <f t="shared" si="30"/>
        <v>0</v>
      </c>
      <c r="I374" s="24"/>
    </row>
    <row r="375" spans="1:9" ht="12.75" hidden="1" customHeight="1">
      <c r="A375" s="45"/>
      <c r="B375" s="46" t="str">
        <f t="shared" si="31"/>
        <v/>
      </c>
      <c r="C375" s="47" t="str">
        <f t="shared" si="32"/>
        <v/>
      </c>
      <c r="D375" s="52" t="str">
        <f t="shared" si="33"/>
        <v/>
      </c>
      <c r="E375" s="53" t="str">
        <f t="shared" si="34"/>
        <v/>
      </c>
      <c r="F375" s="53" t="str">
        <f t="shared" si="35"/>
        <v/>
      </c>
      <c r="G375" s="50"/>
      <c r="H375" s="53">
        <f t="shared" si="30"/>
        <v>0</v>
      </c>
      <c r="I375" s="24"/>
    </row>
    <row r="376" spans="1:9" ht="12.75" hidden="1" customHeight="1">
      <c r="A376" s="45"/>
      <c r="B376" s="46" t="str">
        <f t="shared" si="31"/>
        <v/>
      </c>
      <c r="C376" s="47" t="str">
        <f t="shared" si="32"/>
        <v/>
      </c>
      <c r="D376" s="52" t="str">
        <f t="shared" si="33"/>
        <v/>
      </c>
      <c r="E376" s="53" t="str">
        <f t="shared" si="34"/>
        <v/>
      </c>
      <c r="F376" s="53" t="str">
        <f t="shared" si="35"/>
        <v/>
      </c>
      <c r="G376" s="50"/>
      <c r="H376" s="53">
        <f t="shared" si="30"/>
        <v>0</v>
      </c>
      <c r="I376" s="24"/>
    </row>
    <row r="377" spans="1:9" ht="12.75" hidden="1" customHeight="1">
      <c r="A377" s="45"/>
      <c r="B377" s="46" t="str">
        <f t="shared" si="31"/>
        <v/>
      </c>
      <c r="C377" s="47" t="str">
        <f t="shared" si="32"/>
        <v/>
      </c>
      <c r="D377" s="52" t="str">
        <f t="shared" si="33"/>
        <v/>
      </c>
      <c r="E377" s="53" t="str">
        <f t="shared" si="34"/>
        <v/>
      </c>
      <c r="F377" s="53" t="str">
        <f t="shared" si="35"/>
        <v/>
      </c>
      <c r="G377" s="50"/>
      <c r="H377" s="53">
        <f t="shared" si="30"/>
        <v>0</v>
      </c>
      <c r="I377" s="24"/>
    </row>
    <row r="378" spans="1:9" ht="12.75" hidden="1" customHeight="1">
      <c r="A378" s="45"/>
      <c r="B378" s="46" t="str">
        <f t="shared" si="31"/>
        <v/>
      </c>
      <c r="C378" s="47" t="str">
        <f t="shared" si="32"/>
        <v/>
      </c>
      <c r="D378" s="52" t="str">
        <f t="shared" si="33"/>
        <v/>
      </c>
      <c r="E378" s="53" t="str">
        <f t="shared" si="34"/>
        <v/>
      </c>
      <c r="F378" s="53" t="str">
        <f t="shared" si="35"/>
        <v/>
      </c>
      <c r="G378" s="50"/>
      <c r="H378" s="53">
        <f t="shared" si="30"/>
        <v>0</v>
      </c>
      <c r="I378" s="24"/>
    </row>
    <row r="379" spans="1:9" ht="12.75" hidden="1" customHeight="1">
      <c r="A379" s="45"/>
      <c r="B379" s="46" t="str">
        <f t="shared" si="31"/>
        <v/>
      </c>
      <c r="C379" s="47" t="str">
        <f t="shared" si="32"/>
        <v/>
      </c>
      <c r="D379" s="52" t="str">
        <f t="shared" si="33"/>
        <v/>
      </c>
      <c r="E379" s="53" t="str">
        <f t="shared" si="34"/>
        <v/>
      </c>
      <c r="F379" s="53" t="str">
        <f t="shared" si="35"/>
        <v/>
      </c>
      <c r="G379" s="50"/>
      <c r="H379" s="53">
        <f t="shared" si="30"/>
        <v>0</v>
      </c>
      <c r="I379" s="24"/>
    </row>
    <row r="380" spans="1:9" ht="12.75" hidden="1" customHeight="1">
      <c r="A380" s="45"/>
      <c r="B380" s="46" t="str">
        <f t="shared" si="31"/>
        <v/>
      </c>
      <c r="C380" s="47" t="str">
        <f t="shared" si="32"/>
        <v/>
      </c>
      <c r="D380" s="52" t="str">
        <f t="shared" si="33"/>
        <v/>
      </c>
      <c r="E380" s="53" t="str">
        <f t="shared" si="34"/>
        <v/>
      </c>
      <c r="F380" s="53" t="str">
        <f t="shared" si="35"/>
        <v/>
      </c>
      <c r="G380" s="50"/>
      <c r="H380" s="53">
        <f t="shared" si="30"/>
        <v>0</v>
      </c>
      <c r="I380" s="24"/>
    </row>
    <row r="381" spans="1:9" ht="12.75" hidden="1" customHeight="1">
      <c r="A381" s="45"/>
      <c r="B381" s="46" t="str">
        <f t="shared" si="31"/>
        <v/>
      </c>
      <c r="C381" s="47" t="str">
        <f t="shared" si="32"/>
        <v/>
      </c>
      <c r="D381" s="52" t="str">
        <f t="shared" si="33"/>
        <v/>
      </c>
      <c r="E381" s="53" t="str">
        <f t="shared" si="34"/>
        <v/>
      </c>
      <c r="F381" s="53" t="str">
        <f t="shared" si="35"/>
        <v/>
      </c>
      <c r="G381" s="50"/>
      <c r="H381" s="53">
        <f t="shared" si="30"/>
        <v>0</v>
      </c>
      <c r="I381" s="24"/>
    </row>
    <row r="382" spans="1:9" ht="12.75" hidden="1" customHeight="1">
      <c r="A382" s="45"/>
      <c r="B382" s="46" t="str">
        <f t="shared" si="31"/>
        <v/>
      </c>
      <c r="C382" s="47" t="str">
        <f t="shared" si="32"/>
        <v/>
      </c>
      <c r="D382" s="52" t="str">
        <f t="shared" si="33"/>
        <v/>
      </c>
      <c r="E382" s="53" t="str">
        <f t="shared" si="34"/>
        <v/>
      </c>
      <c r="F382" s="53" t="str">
        <f t="shared" si="35"/>
        <v/>
      </c>
      <c r="G382" s="50"/>
      <c r="H382" s="53">
        <f t="shared" si="30"/>
        <v>0</v>
      </c>
      <c r="I382" s="24"/>
    </row>
    <row r="383" spans="1:9" ht="12.75" hidden="1" customHeight="1">
      <c r="A383" s="45"/>
      <c r="B383" s="46" t="str">
        <f t="shared" si="31"/>
        <v/>
      </c>
      <c r="C383" s="47" t="str">
        <f t="shared" si="32"/>
        <v/>
      </c>
      <c r="D383" s="52" t="str">
        <f t="shared" si="33"/>
        <v/>
      </c>
      <c r="E383" s="53" t="str">
        <f t="shared" si="34"/>
        <v/>
      </c>
      <c r="F383" s="53" t="str">
        <f t="shared" si="35"/>
        <v/>
      </c>
      <c r="G383" s="50"/>
      <c r="H383" s="53">
        <f t="shared" si="30"/>
        <v>0</v>
      </c>
      <c r="I383" s="24"/>
    </row>
    <row r="384" spans="1:9" ht="12.75" hidden="1" customHeight="1">
      <c r="A384" s="45"/>
      <c r="B384" s="46" t="str">
        <f t="shared" si="31"/>
        <v/>
      </c>
      <c r="C384" s="47" t="str">
        <f t="shared" si="32"/>
        <v/>
      </c>
      <c r="D384" s="52" t="str">
        <f t="shared" si="33"/>
        <v/>
      </c>
      <c r="E384" s="53" t="str">
        <f t="shared" si="34"/>
        <v/>
      </c>
      <c r="F384" s="53" t="str">
        <f t="shared" si="35"/>
        <v/>
      </c>
      <c r="G384" s="50"/>
      <c r="H384" s="53">
        <f t="shared" si="30"/>
        <v>0</v>
      </c>
      <c r="I384" s="24"/>
    </row>
    <row r="385" spans="2:9" s="1" customFormat="1" ht="12.75" hidden="1" customHeight="1">
      <c r="B385" s="46" t="str">
        <f t="shared" si="31"/>
        <v/>
      </c>
      <c r="C385" s="47" t="str">
        <f t="shared" si="32"/>
        <v/>
      </c>
      <c r="D385" s="52" t="str">
        <f t="shared" si="33"/>
        <v/>
      </c>
      <c r="E385" s="53" t="str">
        <f t="shared" si="34"/>
        <v/>
      </c>
      <c r="F385" s="53" t="str">
        <f t="shared" si="35"/>
        <v/>
      </c>
      <c r="G385" s="50"/>
      <c r="H385" s="53">
        <f t="shared" si="30"/>
        <v>0</v>
      </c>
      <c r="I385" s="54"/>
    </row>
    <row r="386" spans="2:9" ht="12.75" hidden="1" customHeight="1">
      <c r="B386" s="46" t="str">
        <f t="shared" si="31"/>
        <v/>
      </c>
      <c r="C386" s="47" t="str">
        <f t="shared" si="32"/>
        <v/>
      </c>
      <c r="D386" s="52" t="str">
        <f t="shared" si="33"/>
        <v/>
      </c>
      <c r="E386" s="53" t="str">
        <f t="shared" si="34"/>
        <v/>
      </c>
      <c r="F386" s="53" t="str">
        <f t="shared" si="35"/>
        <v/>
      </c>
      <c r="G386" s="50"/>
      <c r="H386" s="53">
        <f t="shared" si="30"/>
        <v>0</v>
      </c>
    </row>
    <row r="387" spans="2:9" ht="12.75" hidden="1" customHeight="1">
      <c r="B387" s="46" t="str">
        <f t="shared" si="31"/>
        <v/>
      </c>
      <c r="C387" s="47" t="str">
        <f t="shared" si="32"/>
        <v/>
      </c>
      <c r="D387" s="52" t="str">
        <f t="shared" si="33"/>
        <v/>
      </c>
      <c r="E387" s="53" t="str">
        <f t="shared" si="34"/>
        <v/>
      </c>
      <c r="F387" s="53" t="str">
        <f t="shared" si="35"/>
        <v/>
      </c>
      <c r="G387" s="50"/>
      <c r="H387" s="53">
        <f t="shared" si="30"/>
        <v>0</v>
      </c>
    </row>
    <row r="388" spans="2:9" ht="12.75" hidden="1" customHeight="1">
      <c r="B388" s="46" t="str">
        <f t="shared" si="31"/>
        <v/>
      </c>
      <c r="C388" s="47" t="str">
        <f t="shared" si="32"/>
        <v/>
      </c>
      <c r="D388" s="52" t="str">
        <f t="shared" si="33"/>
        <v/>
      </c>
      <c r="E388" s="53" t="str">
        <f t="shared" si="34"/>
        <v/>
      </c>
      <c r="F388" s="53" t="str">
        <f t="shared" si="35"/>
        <v/>
      </c>
      <c r="G388" s="50"/>
      <c r="H388" s="53">
        <f t="shared" si="30"/>
        <v>0</v>
      </c>
    </row>
    <row r="389" spans="2:9" ht="12.75" hidden="1" customHeight="1">
      <c r="B389" s="46" t="str">
        <f t="shared" si="31"/>
        <v/>
      </c>
      <c r="C389" s="47" t="str">
        <f t="shared" si="32"/>
        <v/>
      </c>
      <c r="D389" s="52" t="str">
        <f t="shared" si="33"/>
        <v/>
      </c>
      <c r="E389" s="53" t="str">
        <f t="shared" si="34"/>
        <v/>
      </c>
      <c r="F389" s="53" t="str">
        <f t="shared" si="35"/>
        <v/>
      </c>
      <c r="G389" s="50"/>
      <c r="H389" s="53">
        <f t="shared" si="30"/>
        <v>0</v>
      </c>
    </row>
    <row r="390" spans="2:9" ht="12.75" hidden="1" customHeight="1">
      <c r="B390" s="46" t="str">
        <f t="shared" si="31"/>
        <v/>
      </c>
      <c r="C390" s="47" t="str">
        <f t="shared" si="32"/>
        <v/>
      </c>
      <c r="D390" s="52" t="str">
        <f t="shared" si="33"/>
        <v/>
      </c>
      <c r="E390" s="53" t="str">
        <f t="shared" si="34"/>
        <v/>
      </c>
      <c r="F390" s="53" t="str">
        <f t="shared" si="35"/>
        <v/>
      </c>
      <c r="G390" s="50"/>
      <c r="H390" s="53">
        <f t="shared" si="30"/>
        <v>0</v>
      </c>
    </row>
    <row r="391" spans="2:9" ht="12.75" hidden="1" customHeight="1">
      <c r="B391" s="46" t="str">
        <f t="shared" si="31"/>
        <v/>
      </c>
      <c r="C391" s="47" t="str">
        <f t="shared" si="32"/>
        <v/>
      </c>
      <c r="D391" s="52" t="str">
        <f t="shared" si="33"/>
        <v/>
      </c>
      <c r="E391" s="53" t="str">
        <f t="shared" si="34"/>
        <v/>
      </c>
      <c r="F391" s="53" t="str">
        <f t="shared" si="35"/>
        <v/>
      </c>
      <c r="G391" s="50"/>
      <c r="H391" s="53">
        <f t="shared" si="30"/>
        <v>0</v>
      </c>
    </row>
    <row r="392" spans="2:9" ht="12.75" hidden="1" customHeight="1">
      <c r="B392" s="46" t="str">
        <f t="shared" si="31"/>
        <v/>
      </c>
      <c r="C392" s="47" t="str">
        <f t="shared" si="32"/>
        <v/>
      </c>
      <c r="D392" s="52" t="str">
        <f t="shared" si="33"/>
        <v/>
      </c>
      <c r="E392" s="53" t="str">
        <f t="shared" si="34"/>
        <v/>
      </c>
      <c r="F392" s="53" t="str">
        <f t="shared" si="35"/>
        <v/>
      </c>
      <c r="G392" s="50"/>
      <c r="H392" s="53">
        <f t="shared" si="30"/>
        <v>0</v>
      </c>
    </row>
    <row r="393" spans="2:9" ht="12.75" hidden="1" customHeight="1">
      <c r="B393" s="46" t="str">
        <f t="shared" si="31"/>
        <v/>
      </c>
      <c r="C393" s="47" t="str">
        <f t="shared" si="32"/>
        <v/>
      </c>
      <c r="D393" s="52" t="str">
        <f t="shared" si="33"/>
        <v/>
      </c>
      <c r="E393" s="53" t="str">
        <f t="shared" si="34"/>
        <v/>
      </c>
      <c r="F393" s="53" t="str">
        <f t="shared" si="35"/>
        <v/>
      </c>
      <c r="G393" s="50"/>
      <c r="H393" s="53">
        <f t="shared" si="30"/>
        <v>0</v>
      </c>
    </row>
    <row r="394" spans="2:9" ht="12.75" hidden="1" customHeight="1">
      <c r="B394" s="46" t="str">
        <f t="shared" si="31"/>
        <v/>
      </c>
      <c r="C394" s="47" t="str">
        <f t="shared" si="32"/>
        <v/>
      </c>
      <c r="D394" s="52" t="str">
        <f t="shared" si="33"/>
        <v/>
      </c>
      <c r="E394" s="53" t="str">
        <f t="shared" si="34"/>
        <v/>
      </c>
      <c r="F394" s="53" t="str">
        <f t="shared" si="35"/>
        <v/>
      </c>
      <c r="G394" s="50"/>
      <c r="H394" s="53">
        <f t="shared" si="30"/>
        <v>0</v>
      </c>
    </row>
    <row r="395" spans="2:9" ht="12.75" hidden="1" customHeight="1">
      <c r="B395" s="46" t="str">
        <f t="shared" si="31"/>
        <v/>
      </c>
      <c r="C395" s="47" t="str">
        <f t="shared" si="32"/>
        <v/>
      </c>
      <c r="D395" s="52" t="str">
        <f t="shared" si="33"/>
        <v/>
      </c>
      <c r="E395" s="53" t="str">
        <f t="shared" si="34"/>
        <v/>
      </c>
      <c r="F395" s="53" t="str">
        <f t="shared" si="35"/>
        <v/>
      </c>
      <c r="G395" s="50"/>
      <c r="H395" s="53">
        <f t="shared" si="30"/>
        <v>0</v>
      </c>
    </row>
    <row r="396" spans="2:9" ht="12.75" hidden="1" customHeight="1">
      <c r="B396" s="46" t="str">
        <f t="shared" si="31"/>
        <v/>
      </c>
      <c r="C396" s="47" t="str">
        <f t="shared" si="32"/>
        <v/>
      </c>
      <c r="D396" s="52" t="str">
        <f t="shared" si="33"/>
        <v/>
      </c>
      <c r="E396" s="53" t="str">
        <f t="shared" si="34"/>
        <v/>
      </c>
      <c r="F396" s="53" t="str">
        <f t="shared" si="35"/>
        <v/>
      </c>
      <c r="G396" s="50"/>
      <c r="H396" s="53">
        <f t="shared" si="30"/>
        <v>0</v>
      </c>
    </row>
    <row r="397" spans="2:9" ht="12.75" hidden="1" customHeight="1">
      <c r="B397" s="46" t="str">
        <f t="shared" si="31"/>
        <v/>
      </c>
      <c r="C397" s="47" t="str">
        <f t="shared" si="32"/>
        <v/>
      </c>
      <c r="D397" s="52" t="str">
        <f t="shared" si="33"/>
        <v/>
      </c>
      <c r="E397" s="53" t="str">
        <f t="shared" si="34"/>
        <v/>
      </c>
      <c r="F397" s="53" t="str">
        <f t="shared" si="35"/>
        <v/>
      </c>
      <c r="G397" s="50"/>
      <c r="H397" s="53">
        <f t="shared" si="30"/>
        <v>0</v>
      </c>
    </row>
    <row r="398" spans="2:9" ht="12.75" hidden="1" customHeight="1">
      <c r="B398" s="46" t="str">
        <f t="shared" si="31"/>
        <v/>
      </c>
      <c r="C398" s="47" t="str">
        <f t="shared" si="32"/>
        <v/>
      </c>
      <c r="D398" s="52" t="str">
        <f t="shared" si="33"/>
        <v/>
      </c>
      <c r="E398" s="53" t="str">
        <f t="shared" si="34"/>
        <v/>
      </c>
      <c r="F398" s="53" t="str">
        <f t="shared" si="35"/>
        <v/>
      </c>
      <c r="G398" s="50"/>
      <c r="H398" s="53">
        <f t="shared" si="30"/>
        <v>0</v>
      </c>
    </row>
    <row r="399" spans="2:9" ht="12.75" hidden="1" customHeight="1">
      <c r="B399" s="46" t="str">
        <f t="shared" si="31"/>
        <v/>
      </c>
      <c r="C399" s="47" t="str">
        <f t="shared" si="32"/>
        <v/>
      </c>
      <c r="D399" s="52" t="str">
        <f t="shared" si="33"/>
        <v/>
      </c>
      <c r="E399" s="53" t="str">
        <f t="shared" si="34"/>
        <v/>
      </c>
      <c r="F399" s="53" t="str">
        <f t="shared" si="35"/>
        <v/>
      </c>
      <c r="G399" s="50"/>
      <c r="H399" s="53">
        <f t="shared" si="30"/>
        <v>0</v>
      </c>
    </row>
    <row r="400" spans="2:9" ht="12.75" hidden="1" customHeight="1">
      <c r="B400" s="46" t="str">
        <f t="shared" si="31"/>
        <v/>
      </c>
      <c r="C400" s="47" t="str">
        <f t="shared" si="32"/>
        <v/>
      </c>
      <c r="D400" s="52" t="str">
        <f t="shared" si="33"/>
        <v/>
      </c>
      <c r="E400" s="53" t="str">
        <f t="shared" si="34"/>
        <v/>
      </c>
      <c r="F400" s="53" t="str">
        <f t="shared" si="35"/>
        <v/>
      </c>
      <c r="G400" s="50"/>
      <c r="H400" s="53">
        <f t="shared" si="30"/>
        <v>0</v>
      </c>
    </row>
    <row r="401" spans="2:8" ht="12.75" hidden="1" customHeight="1">
      <c r="B401" s="46" t="str">
        <f t="shared" si="31"/>
        <v/>
      </c>
      <c r="C401" s="47" t="str">
        <f t="shared" si="32"/>
        <v/>
      </c>
      <c r="D401" s="52" t="str">
        <f t="shared" si="33"/>
        <v/>
      </c>
      <c r="E401" s="53" t="str">
        <f t="shared" si="34"/>
        <v/>
      </c>
      <c r="F401" s="53" t="str">
        <f t="shared" si="35"/>
        <v/>
      </c>
      <c r="G401" s="50"/>
      <c r="H401" s="53">
        <f t="shared" si="30"/>
        <v>0</v>
      </c>
    </row>
    <row r="402" spans="2:8" ht="12.75" hidden="1" customHeight="1">
      <c r="B402" s="46" t="str">
        <f t="shared" si="31"/>
        <v/>
      </c>
      <c r="C402" s="47" t="str">
        <f t="shared" si="32"/>
        <v/>
      </c>
      <c r="D402" s="52" t="str">
        <f t="shared" si="33"/>
        <v/>
      </c>
      <c r="E402" s="53" t="str">
        <f t="shared" si="34"/>
        <v/>
      </c>
      <c r="F402" s="53" t="str">
        <f t="shared" si="35"/>
        <v/>
      </c>
      <c r="G402" s="50"/>
      <c r="H402" s="53">
        <f t="shared" si="30"/>
        <v>0</v>
      </c>
    </row>
    <row r="403" spans="2:8" ht="12.75" hidden="1" customHeight="1">
      <c r="B403" s="46" t="str">
        <f t="shared" si="31"/>
        <v/>
      </c>
      <c r="C403" s="47" t="str">
        <f t="shared" si="32"/>
        <v/>
      </c>
      <c r="D403" s="52" t="str">
        <f t="shared" si="33"/>
        <v/>
      </c>
      <c r="E403" s="53" t="str">
        <f t="shared" si="34"/>
        <v/>
      </c>
      <c r="F403" s="53" t="str">
        <f t="shared" si="35"/>
        <v/>
      </c>
      <c r="G403" s="50"/>
      <c r="H403" s="53">
        <f t="shared" si="30"/>
        <v>0</v>
      </c>
    </row>
    <row r="404" spans="2:8" ht="12.75" hidden="1" customHeight="1">
      <c r="B404" s="46" t="str">
        <f t="shared" si="31"/>
        <v/>
      </c>
      <c r="C404" s="47" t="str">
        <f t="shared" si="32"/>
        <v/>
      </c>
      <c r="D404" s="52" t="str">
        <f t="shared" si="33"/>
        <v/>
      </c>
      <c r="E404" s="53" t="str">
        <f t="shared" si="34"/>
        <v/>
      </c>
      <c r="F404" s="53" t="str">
        <f t="shared" si="35"/>
        <v/>
      </c>
      <c r="G404" s="50"/>
      <c r="H404" s="53">
        <f t="shared" si="30"/>
        <v>0</v>
      </c>
    </row>
    <row r="405" spans="2:8" ht="12.75" hidden="1" customHeight="1">
      <c r="B405" s="46" t="str">
        <f t="shared" si="31"/>
        <v/>
      </c>
      <c r="C405" s="47" t="str">
        <f t="shared" si="32"/>
        <v/>
      </c>
      <c r="D405" s="52" t="str">
        <f t="shared" si="33"/>
        <v/>
      </c>
      <c r="E405" s="53" t="str">
        <f t="shared" si="34"/>
        <v/>
      </c>
      <c r="F405" s="53" t="str">
        <f t="shared" si="35"/>
        <v/>
      </c>
      <c r="G405" s="50"/>
      <c r="H405" s="53">
        <f t="shared" si="30"/>
        <v>0</v>
      </c>
    </row>
    <row r="406" spans="2:8" ht="12.75" hidden="1" customHeight="1">
      <c r="B406" s="46" t="str">
        <f t="shared" si="31"/>
        <v/>
      </c>
      <c r="C406" s="47" t="str">
        <f t="shared" si="32"/>
        <v/>
      </c>
      <c r="D406" s="52" t="str">
        <f t="shared" si="33"/>
        <v/>
      </c>
      <c r="E406" s="53" t="str">
        <f t="shared" si="34"/>
        <v/>
      </c>
      <c r="F406" s="53" t="str">
        <f t="shared" si="35"/>
        <v/>
      </c>
      <c r="G406" s="50"/>
      <c r="H406" s="53">
        <f t="shared" si="30"/>
        <v>0</v>
      </c>
    </row>
    <row r="407" spans="2:8" ht="12.75" hidden="1" customHeight="1">
      <c r="B407" s="46" t="str">
        <f t="shared" si="31"/>
        <v/>
      </c>
      <c r="C407" s="47" t="str">
        <f t="shared" si="32"/>
        <v/>
      </c>
      <c r="D407" s="52" t="str">
        <f t="shared" si="33"/>
        <v/>
      </c>
      <c r="E407" s="53" t="str">
        <f t="shared" si="34"/>
        <v/>
      </c>
      <c r="F407" s="53" t="str">
        <f t="shared" si="35"/>
        <v/>
      </c>
      <c r="G407" s="50"/>
      <c r="H407" s="53">
        <f t="shared" si="30"/>
        <v>0</v>
      </c>
    </row>
    <row r="408" spans="2:8" ht="12.75" hidden="1" customHeight="1">
      <c r="B408" s="46" t="str">
        <f t="shared" si="31"/>
        <v/>
      </c>
      <c r="C408" s="47" t="str">
        <f t="shared" si="32"/>
        <v/>
      </c>
      <c r="D408" s="52" t="str">
        <f t="shared" si="33"/>
        <v/>
      </c>
      <c r="E408" s="53" t="str">
        <f t="shared" si="34"/>
        <v/>
      </c>
      <c r="F408" s="53" t="str">
        <f t="shared" si="35"/>
        <v/>
      </c>
      <c r="G408" s="50"/>
      <c r="H408" s="53">
        <f t="shared" si="30"/>
        <v>0</v>
      </c>
    </row>
    <row r="409" spans="2:8" ht="12.75" hidden="1" customHeight="1">
      <c r="B409" s="46" t="str">
        <f t="shared" si="31"/>
        <v/>
      </c>
      <c r="C409" s="47" t="str">
        <f t="shared" si="32"/>
        <v/>
      </c>
      <c r="D409" s="52" t="str">
        <f t="shared" si="33"/>
        <v/>
      </c>
      <c r="E409" s="53" t="str">
        <f t="shared" si="34"/>
        <v/>
      </c>
      <c r="F409" s="53" t="str">
        <f t="shared" si="35"/>
        <v/>
      </c>
      <c r="G409" s="50"/>
      <c r="H409" s="53">
        <f t="shared" ref="H409:H472" si="36">IF(B409="",0,ROUND(H408-E409-G409,2))</f>
        <v>0</v>
      </c>
    </row>
    <row r="410" spans="2:8" ht="12.75" hidden="1" customHeight="1">
      <c r="B410" s="46" t="str">
        <f t="shared" ref="B410:B473" si="37">IF(B409&lt;$D$16,IF(H409&gt;0,B409+1,""),"")</f>
        <v/>
      </c>
      <c r="C410" s="47" t="str">
        <f t="shared" ref="C410:C473" si="38">IF(B410="","",IF(B410&lt;=$D$16,IF(payments_per_year=26,DATE(YEAR(start_date),MONTH(start_date),DAY(start_date)+14*B410),IF(payments_per_year=52,DATE(YEAR(start_date),MONTH(start_date),DAY(start_date)+7*B410),DATE(YEAR(start_date),MONTH(start_date)+B410*12/$D$11,DAY(start_date)))),""))</f>
        <v/>
      </c>
      <c r="D410" s="52" t="str">
        <f t="shared" ref="D410:D473" si="39">IF(C410="","",IF($D$15+F410&gt;H409,ROUND(H409+F410,2),$D$15))</f>
        <v/>
      </c>
      <c r="E410" s="53" t="str">
        <f t="shared" ref="E410:E473" si="40">IF(C410="","",D410-F410)</f>
        <v/>
      </c>
      <c r="F410" s="53" t="str">
        <f t="shared" ref="F410:F473" si="41">IF(C410="","",ROUND(H409*$D$9/payments_per_year,2))</f>
        <v/>
      </c>
      <c r="G410" s="50"/>
      <c r="H410" s="53">
        <f t="shared" si="36"/>
        <v>0</v>
      </c>
    </row>
    <row r="411" spans="2:8" ht="12.75" hidden="1" customHeight="1">
      <c r="B411" s="46" t="str">
        <f t="shared" si="37"/>
        <v/>
      </c>
      <c r="C411" s="47" t="str">
        <f t="shared" si="38"/>
        <v/>
      </c>
      <c r="D411" s="52" t="str">
        <f t="shared" si="39"/>
        <v/>
      </c>
      <c r="E411" s="53" t="str">
        <f t="shared" si="40"/>
        <v/>
      </c>
      <c r="F411" s="53" t="str">
        <f t="shared" si="41"/>
        <v/>
      </c>
      <c r="G411" s="50"/>
      <c r="H411" s="53">
        <f t="shared" si="36"/>
        <v>0</v>
      </c>
    </row>
    <row r="412" spans="2:8" ht="12.75" hidden="1" customHeight="1">
      <c r="B412" s="46" t="str">
        <f t="shared" si="37"/>
        <v/>
      </c>
      <c r="C412" s="47" t="str">
        <f t="shared" si="38"/>
        <v/>
      </c>
      <c r="D412" s="52" t="str">
        <f t="shared" si="39"/>
        <v/>
      </c>
      <c r="E412" s="53" t="str">
        <f t="shared" si="40"/>
        <v/>
      </c>
      <c r="F412" s="53" t="str">
        <f t="shared" si="41"/>
        <v/>
      </c>
      <c r="G412" s="50"/>
      <c r="H412" s="53">
        <f t="shared" si="36"/>
        <v>0</v>
      </c>
    </row>
    <row r="413" spans="2:8" ht="12.75" hidden="1" customHeight="1">
      <c r="B413" s="46" t="str">
        <f t="shared" si="37"/>
        <v/>
      </c>
      <c r="C413" s="47" t="str">
        <f t="shared" si="38"/>
        <v/>
      </c>
      <c r="D413" s="52" t="str">
        <f t="shared" si="39"/>
        <v/>
      </c>
      <c r="E413" s="53" t="str">
        <f t="shared" si="40"/>
        <v/>
      </c>
      <c r="F413" s="53" t="str">
        <f t="shared" si="41"/>
        <v/>
      </c>
      <c r="G413" s="50"/>
      <c r="H413" s="53">
        <f t="shared" si="36"/>
        <v>0</v>
      </c>
    </row>
    <row r="414" spans="2:8" ht="12.75" hidden="1" customHeight="1">
      <c r="B414" s="46" t="str">
        <f t="shared" si="37"/>
        <v/>
      </c>
      <c r="C414" s="47" t="str">
        <f t="shared" si="38"/>
        <v/>
      </c>
      <c r="D414" s="52" t="str">
        <f t="shared" si="39"/>
        <v/>
      </c>
      <c r="E414" s="53" t="str">
        <f t="shared" si="40"/>
        <v/>
      </c>
      <c r="F414" s="53" t="str">
        <f t="shared" si="41"/>
        <v/>
      </c>
      <c r="G414" s="50"/>
      <c r="H414" s="53">
        <f t="shared" si="36"/>
        <v>0</v>
      </c>
    </row>
    <row r="415" spans="2:8" ht="12.75" hidden="1" customHeight="1">
      <c r="B415" s="46" t="str">
        <f t="shared" si="37"/>
        <v/>
      </c>
      <c r="C415" s="47" t="str">
        <f t="shared" si="38"/>
        <v/>
      </c>
      <c r="D415" s="52" t="str">
        <f t="shared" si="39"/>
        <v/>
      </c>
      <c r="E415" s="53" t="str">
        <f t="shared" si="40"/>
        <v/>
      </c>
      <c r="F415" s="53" t="str">
        <f t="shared" si="41"/>
        <v/>
      </c>
      <c r="G415" s="50"/>
      <c r="H415" s="53">
        <f t="shared" si="36"/>
        <v>0</v>
      </c>
    </row>
    <row r="416" spans="2:8" ht="12.75" hidden="1" customHeight="1">
      <c r="B416" s="46" t="str">
        <f t="shared" si="37"/>
        <v/>
      </c>
      <c r="C416" s="47" t="str">
        <f t="shared" si="38"/>
        <v/>
      </c>
      <c r="D416" s="52" t="str">
        <f t="shared" si="39"/>
        <v/>
      </c>
      <c r="E416" s="53" t="str">
        <f t="shared" si="40"/>
        <v/>
      </c>
      <c r="F416" s="53" t="str">
        <f t="shared" si="41"/>
        <v/>
      </c>
      <c r="G416" s="50"/>
      <c r="H416" s="53">
        <f t="shared" si="36"/>
        <v>0</v>
      </c>
    </row>
    <row r="417" spans="2:8" ht="12.75" hidden="1" customHeight="1">
      <c r="B417" s="46" t="str">
        <f t="shared" si="37"/>
        <v/>
      </c>
      <c r="C417" s="47" t="str">
        <f t="shared" si="38"/>
        <v/>
      </c>
      <c r="D417" s="52" t="str">
        <f t="shared" si="39"/>
        <v/>
      </c>
      <c r="E417" s="53" t="str">
        <f t="shared" si="40"/>
        <v/>
      </c>
      <c r="F417" s="53" t="str">
        <f t="shared" si="41"/>
        <v/>
      </c>
      <c r="G417" s="50"/>
      <c r="H417" s="53">
        <f t="shared" si="36"/>
        <v>0</v>
      </c>
    </row>
    <row r="418" spans="2:8" ht="12.75" hidden="1" customHeight="1">
      <c r="B418" s="46" t="str">
        <f t="shared" si="37"/>
        <v/>
      </c>
      <c r="C418" s="47" t="str">
        <f t="shared" si="38"/>
        <v/>
      </c>
      <c r="D418" s="52" t="str">
        <f t="shared" si="39"/>
        <v/>
      </c>
      <c r="E418" s="53" t="str">
        <f t="shared" si="40"/>
        <v/>
      </c>
      <c r="F418" s="53" t="str">
        <f t="shared" si="41"/>
        <v/>
      </c>
      <c r="G418" s="50"/>
      <c r="H418" s="53">
        <f t="shared" si="36"/>
        <v>0</v>
      </c>
    </row>
    <row r="419" spans="2:8" ht="12.75" hidden="1" customHeight="1">
      <c r="B419" s="46" t="str">
        <f t="shared" si="37"/>
        <v/>
      </c>
      <c r="C419" s="47" t="str">
        <f t="shared" si="38"/>
        <v/>
      </c>
      <c r="D419" s="52" t="str">
        <f t="shared" si="39"/>
        <v/>
      </c>
      <c r="E419" s="53" t="str">
        <f t="shared" si="40"/>
        <v/>
      </c>
      <c r="F419" s="53" t="str">
        <f t="shared" si="41"/>
        <v/>
      </c>
      <c r="G419" s="50"/>
      <c r="H419" s="53">
        <f t="shared" si="36"/>
        <v>0</v>
      </c>
    </row>
    <row r="420" spans="2:8" ht="12.75" hidden="1" customHeight="1">
      <c r="B420" s="46" t="str">
        <f t="shared" si="37"/>
        <v/>
      </c>
      <c r="C420" s="47" t="str">
        <f t="shared" si="38"/>
        <v/>
      </c>
      <c r="D420" s="52" t="str">
        <f t="shared" si="39"/>
        <v/>
      </c>
      <c r="E420" s="53" t="str">
        <f t="shared" si="40"/>
        <v/>
      </c>
      <c r="F420" s="53" t="str">
        <f t="shared" si="41"/>
        <v/>
      </c>
      <c r="G420" s="50"/>
      <c r="H420" s="53">
        <f t="shared" si="36"/>
        <v>0</v>
      </c>
    </row>
    <row r="421" spans="2:8" ht="12.75" hidden="1" customHeight="1">
      <c r="B421" s="46" t="str">
        <f t="shared" si="37"/>
        <v/>
      </c>
      <c r="C421" s="47" t="str">
        <f t="shared" si="38"/>
        <v/>
      </c>
      <c r="D421" s="52" t="str">
        <f t="shared" si="39"/>
        <v/>
      </c>
      <c r="E421" s="53" t="str">
        <f t="shared" si="40"/>
        <v/>
      </c>
      <c r="F421" s="53" t="str">
        <f t="shared" si="41"/>
        <v/>
      </c>
      <c r="G421" s="50"/>
      <c r="H421" s="53">
        <f t="shared" si="36"/>
        <v>0</v>
      </c>
    </row>
    <row r="422" spans="2:8" ht="12.75" hidden="1" customHeight="1">
      <c r="B422" s="46" t="str">
        <f t="shared" si="37"/>
        <v/>
      </c>
      <c r="C422" s="47" t="str">
        <f t="shared" si="38"/>
        <v/>
      </c>
      <c r="D422" s="52" t="str">
        <f t="shared" si="39"/>
        <v/>
      </c>
      <c r="E422" s="53" t="str">
        <f t="shared" si="40"/>
        <v/>
      </c>
      <c r="F422" s="53" t="str">
        <f t="shared" si="41"/>
        <v/>
      </c>
      <c r="G422" s="50"/>
      <c r="H422" s="53">
        <f t="shared" si="36"/>
        <v>0</v>
      </c>
    </row>
    <row r="423" spans="2:8" ht="12.75" hidden="1" customHeight="1">
      <c r="B423" s="46" t="str">
        <f t="shared" si="37"/>
        <v/>
      </c>
      <c r="C423" s="47" t="str">
        <f t="shared" si="38"/>
        <v/>
      </c>
      <c r="D423" s="52" t="str">
        <f t="shared" si="39"/>
        <v/>
      </c>
      <c r="E423" s="53" t="str">
        <f t="shared" si="40"/>
        <v/>
      </c>
      <c r="F423" s="53" t="str">
        <f t="shared" si="41"/>
        <v/>
      </c>
      <c r="G423" s="50"/>
      <c r="H423" s="53">
        <f t="shared" si="36"/>
        <v>0</v>
      </c>
    </row>
    <row r="424" spans="2:8" ht="12.75" hidden="1" customHeight="1">
      <c r="B424" s="46" t="str">
        <f t="shared" si="37"/>
        <v/>
      </c>
      <c r="C424" s="47" t="str">
        <f t="shared" si="38"/>
        <v/>
      </c>
      <c r="D424" s="52" t="str">
        <f t="shared" si="39"/>
        <v/>
      </c>
      <c r="E424" s="53" t="str">
        <f t="shared" si="40"/>
        <v/>
      </c>
      <c r="F424" s="53" t="str">
        <f t="shared" si="41"/>
        <v/>
      </c>
      <c r="G424" s="50"/>
      <c r="H424" s="53">
        <f t="shared" si="36"/>
        <v>0</v>
      </c>
    </row>
    <row r="425" spans="2:8" ht="12.75" hidden="1" customHeight="1">
      <c r="B425" s="46" t="str">
        <f t="shared" si="37"/>
        <v/>
      </c>
      <c r="C425" s="47" t="str">
        <f t="shared" si="38"/>
        <v/>
      </c>
      <c r="D425" s="52" t="str">
        <f t="shared" si="39"/>
        <v/>
      </c>
      <c r="E425" s="53" t="str">
        <f t="shared" si="40"/>
        <v/>
      </c>
      <c r="F425" s="53" t="str">
        <f t="shared" si="41"/>
        <v/>
      </c>
      <c r="G425" s="50"/>
      <c r="H425" s="53">
        <f t="shared" si="36"/>
        <v>0</v>
      </c>
    </row>
    <row r="426" spans="2:8" ht="12.75" hidden="1" customHeight="1">
      <c r="B426" s="46" t="str">
        <f t="shared" si="37"/>
        <v/>
      </c>
      <c r="C426" s="47" t="str">
        <f t="shared" si="38"/>
        <v/>
      </c>
      <c r="D426" s="52" t="str">
        <f t="shared" si="39"/>
        <v/>
      </c>
      <c r="E426" s="53" t="str">
        <f t="shared" si="40"/>
        <v/>
      </c>
      <c r="F426" s="53" t="str">
        <f t="shared" si="41"/>
        <v/>
      </c>
      <c r="G426" s="50"/>
      <c r="H426" s="53">
        <f t="shared" si="36"/>
        <v>0</v>
      </c>
    </row>
    <row r="427" spans="2:8" ht="12.75" hidden="1" customHeight="1">
      <c r="B427" s="46" t="str">
        <f t="shared" si="37"/>
        <v/>
      </c>
      <c r="C427" s="47" t="str">
        <f t="shared" si="38"/>
        <v/>
      </c>
      <c r="D427" s="52" t="str">
        <f t="shared" si="39"/>
        <v/>
      </c>
      <c r="E427" s="53" t="str">
        <f t="shared" si="40"/>
        <v/>
      </c>
      <c r="F427" s="53" t="str">
        <f t="shared" si="41"/>
        <v/>
      </c>
      <c r="G427" s="50"/>
      <c r="H427" s="53">
        <f t="shared" si="36"/>
        <v>0</v>
      </c>
    </row>
    <row r="428" spans="2:8" ht="12.75" hidden="1" customHeight="1">
      <c r="B428" s="46" t="str">
        <f t="shared" si="37"/>
        <v/>
      </c>
      <c r="C428" s="47" t="str">
        <f t="shared" si="38"/>
        <v/>
      </c>
      <c r="D428" s="52" t="str">
        <f t="shared" si="39"/>
        <v/>
      </c>
      <c r="E428" s="53" t="str">
        <f t="shared" si="40"/>
        <v/>
      </c>
      <c r="F428" s="53" t="str">
        <f t="shared" si="41"/>
        <v/>
      </c>
      <c r="G428" s="50"/>
      <c r="H428" s="53">
        <f t="shared" si="36"/>
        <v>0</v>
      </c>
    </row>
    <row r="429" spans="2:8" ht="12.75" hidden="1" customHeight="1">
      <c r="B429" s="46" t="str">
        <f t="shared" si="37"/>
        <v/>
      </c>
      <c r="C429" s="47" t="str">
        <f t="shared" si="38"/>
        <v/>
      </c>
      <c r="D429" s="52" t="str">
        <f t="shared" si="39"/>
        <v/>
      </c>
      <c r="E429" s="53" t="str">
        <f t="shared" si="40"/>
        <v/>
      </c>
      <c r="F429" s="53" t="str">
        <f t="shared" si="41"/>
        <v/>
      </c>
      <c r="G429" s="50"/>
      <c r="H429" s="53">
        <f t="shared" si="36"/>
        <v>0</v>
      </c>
    </row>
    <row r="430" spans="2:8" ht="12.75" hidden="1" customHeight="1">
      <c r="B430" s="46" t="str">
        <f t="shared" si="37"/>
        <v/>
      </c>
      <c r="C430" s="47" t="str">
        <f t="shared" si="38"/>
        <v/>
      </c>
      <c r="D430" s="52" t="str">
        <f t="shared" si="39"/>
        <v/>
      </c>
      <c r="E430" s="53" t="str">
        <f t="shared" si="40"/>
        <v/>
      </c>
      <c r="F430" s="53" t="str">
        <f t="shared" si="41"/>
        <v/>
      </c>
      <c r="G430" s="50"/>
      <c r="H430" s="53">
        <f t="shared" si="36"/>
        <v>0</v>
      </c>
    </row>
    <row r="431" spans="2:8" ht="12.75" hidden="1" customHeight="1">
      <c r="B431" s="46" t="str">
        <f t="shared" si="37"/>
        <v/>
      </c>
      <c r="C431" s="47" t="str">
        <f t="shared" si="38"/>
        <v/>
      </c>
      <c r="D431" s="52" t="str">
        <f t="shared" si="39"/>
        <v/>
      </c>
      <c r="E431" s="53" t="str">
        <f t="shared" si="40"/>
        <v/>
      </c>
      <c r="F431" s="53" t="str">
        <f t="shared" si="41"/>
        <v/>
      </c>
      <c r="G431" s="50"/>
      <c r="H431" s="53">
        <f t="shared" si="36"/>
        <v>0</v>
      </c>
    </row>
    <row r="432" spans="2:8" ht="12.75" hidden="1" customHeight="1">
      <c r="B432" s="46" t="str">
        <f t="shared" si="37"/>
        <v/>
      </c>
      <c r="C432" s="47" t="str">
        <f t="shared" si="38"/>
        <v/>
      </c>
      <c r="D432" s="52" t="str">
        <f t="shared" si="39"/>
        <v/>
      </c>
      <c r="E432" s="53" t="str">
        <f t="shared" si="40"/>
        <v/>
      </c>
      <c r="F432" s="53" t="str">
        <f t="shared" si="41"/>
        <v/>
      </c>
      <c r="G432" s="50"/>
      <c r="H432" s="53">
        <f t="shared" si="36"/>
        <v>0</v>
      </c>
    </row>
    <row r="433" spans="2:8" ht="12.75" hidden="1" customHeight="1">
      <c r="B433" s="46" t="str">
        <f t="shared" si="37"/>
        <v/>
      </c>
      <c r="C433" s="47" t="str">
        <f t="shared" si="38"/>
        <v/>
      </c>
      <c r="D433" s="52" t="str">
        <f t="shared" si="39"/>
        <v/>
      </c>
      <c r="E433" s="53" t="str">
        <f t="shared" si="40"/>
        <v/>
      </c>
      <c r="F433" s="53" t="str">
        <f t="shared" si="41"/>
        <v/>
      </c>
      <c r="G433" s="50"/>
      <c r="H433" s="53">
        <f t="shared" si="36"/>
        <v>0</v>
      </c>
    </row>
    <row r="434" spans="2:8" ht="12.75" hidden="1" customHeight="1">
      <c r="B434" s="46" t="str">
        <f t="shared" si="37"/>
        <v/>
      </c>
      <c r="C434" s="47" t="str">
        <f t="shared" si="38"/>
        <v/>
      </c>
      <c r="D434" s="52" t="str">
        <f t="shared" si="39"/>
        <v/>
      </c>
      <c r="E434" s="53" t="str">
        <f t="shared" si="40"/>
        <v/>
      </c>
      <c r="F434" s="53" t="str">
        <f t="shared" si="41"/>
        <v/>
      </c>
      <c r="G434" s="50"/>
      <c r="H434" s="53">
        <f t="shared" si="36"/>
        <v>0</v>
      </c>
    </row>
    <row r="435" spans="2:8" ht="12.75" hidden="1" customHeight="1">
      <c r="B435" s="46" t="str">
        <f t="shared" si="37"/>
        <v/>
      </c>
      <c r="C435" s="47" t="str">
        <f t="shared" si="38"/>
        <v/>
      </c>
      <c r="D435" s="52" t="str">
        <f t="shared" si="39"/>
        <v/>
      </c>
      <c r="E435" s="53" t="str">
        <f t="shared" si="40"/>
        <v/>
      </c>
      <c r="F435" s="53" t="str">
        <f t="shared" si="41"/>
        <v/>
      </c>
      <c r="G435" s="50"/>
      <c r="H435" s="53">
        <f t="shared" si="36"/>
        <v>0</v>
      </c>
    </row>
    <row r="436" spans="2:8" ht="12.75" hidden="1" customHeight="1">
      <c r="B436" s="46" t="str">
        <f t="shared" si="37"/>
        <v/>
      </c>
      <c r="C436" s="47" t="str">
        <f t="shared" si="38"/>
        <v/>
      </c>
      <c r="D436" s="52" t="str">
        <f t="shared" si="39"/>
        <v/>
      </c>
      <c r="E436" s="53" t="str">
        <f t="shared" si="40"/>
        <v/>
      </c>
      <c r="F436" s="53" t="str">
        <f t="shared" si="41"/>
        <v/>
      </c>
      <c r="G436" s="50"/>
      <c r="H436" s="53">
        <f t="shared" si="36"/>
        <v>0</v>
      </c>
    </row>
    <row r="437" spans="2:8" ht="12.75" hidden="1" customHeight="1">
      <c r="B437" s="46" t="str">
        <f t="shared" si="37"/>
        <v/>
      </c>
      <c r="C437" s="47" t="str">
        <f t="shared" si="38"/>
        <v/>
      </c>
      <c r="D437" s="52" t="str">
        <f t="shared" si="39"/>
        <v/>
      </c>
      <c r="E437" s="53" t="str">
        <f t="shared" si="40"/>
        <v/>
      </c>
      <c r="F437" s="53" t="str">
        <f t="shared" si="41"/>
        <v/>
      </c>
      <c r="G437" s="50"/>
      <c r="H437" s="53">
        <f t="shared" si="36"/>
        <v>0</v>
      </c>
    </row>
    <row r="438" spans="2:8" ht="12.75" hidden="1" customHeight="1">
      <c r="B438" s="46" t="str">
        <f t="shared" si="37"/>
        <v/>
      </c>
      <c r="C438" s="47" t="str">
        <f t="shared" si="38"/>
        <v/>
      </c>
      <c r="D438" s="52" t="str">
        <f t="shared" si="39"/>
        <v/>
      </c>
      <c r="E438" s="53" t="str">
        <f t="shared" si="40"/>
        <v/>
      </c>
      <c r="F438" s="53" t="str">
        <f t="shared" si="41"/>
        <v/>
      </c>
      <c r="G438" s="50"/>
      <c r="H438" s="53">
        <f t="shared" si="36"/>
        <v>0</v>
      </c>
    </row>
    <row r="439" spans="2:8" ht="12.75" hidden="1" customHeight="1">
      <c r="B439" s="46" t="str">
        <f t="shared" si="37"/>
        <v/>
      </c>
      <c r="C439" s="47" t="str">
        <f t="shared" si="38"/>
        <v/>
      </c>
      <c r="D439" s="52" t="str">
        <f t="shared" si="39"/>
        <v/>
      </c>
      <c r="E439" s="53" t="str">
        <f t="shared" si="40"/>
        <v/>
      </c>
      <c r="F439" s="53" t="str">
        <f t="shared" si="41"/>
        <v/>
      </c>
      <c r="G439" s="50"/>
      <c r="H439" s="53">
        <f t="shared" si="36"/>
        <v>0</v>
      </c>
    </row>
    <row r="440" spans="2:8" ht="12.75" hidden="1" customHeight="1">
      <c r="B440" s="46" t="str">
        <f t="shared" si="37"/>
        <v/>
      </c>
      <c r="C440" s="47" t="str">
        <f t="shared" si="38"/>
        <v/>
      </c>
      <c r="D440" s="52" t="str">
        <f t="shared" si="39"/>
        <v/>
      </c>
      <c r="E440" s="53" t="str">
        <f t="shared" si="40"/>
        <v/>
      </c>
      <c r="F440" s="53" t="str">
        <f t="shared" si="41"/>
        <v/>
      </c>
      <c r="G440" s="50"/>
      <c r="H440" s="53">
        <f t="shared" si="36"/>
        <v>0</v>
      </c>
    </row>
    <row r="441" spans="2:8" ht="12.75" hidden="1" customHeight="1">
      <c r="B441" s="46" t="str">
        <f t="shared" si="37"/>
        <v/>
      </c>
      <c r="C441" s="47" t="str">
        <f t="shared" si="38"/>
        <v/>
      </c>
      <c r="D441" s="52" t="str">
        <f t="shared" si="39"/>
        <v/>
      </c>
      <c r="E441" s="53" t="str">
        <f t="shared" si="40"/>
        <v/>
      </c>
      <c r="F441" s="53" t="str">
        <f t="shared" si="41"/>
        <v/>
      </c>
      <c r="G441" s="50"/>
      <c r="H441" s="53">
        <f t="shared" si="36"/>
        <v>0</v>
      </c>
    </row>
    <row r="442" spans="2:8" ht="12.75" hidden="1" customHeight="1">
      <c r="B442" s="46" t="str">
        <f t="shared" si="37"/>
        <v/>
      </c>
      <c r="C442" s="47" t="str">
        <f t="shared" si="38"/>
        <v/>
      </c>
      <c r="D442" s="52" t="str">
        <f t="shared" si="39"/>
        <v/>
      </c>
      <c r="E442" s="53" t="str">
        <f t="shared" si="40"/>
        <v/>
      </c>
      <c r="F442" s="53" t="str">
        <f t="shared" si="41"/>
        <v/>
      </c>
      <c r="G442" s="50"/>
      <c r="H442" s="53">
        <f t="shared" si="36"/>
        <v>0</v>
      </c>
    </row>
    <row r="443" spans="2:8" ht="12.75" hidden="1" customHeight="1">
      <c r="B443" s="46" t="str">
        <f t="shared" si="37"/>
        <v/>
      </c>
      <c r="C443" s="47" t="str">
        <f t="shared" si="38"/>
        <v/>
      </c>
      <c r="D443" s="52" t="str">
        <f t="shared" si="39"/>
        <v/>
      </c>
      <c r="E443" s="53" t="str">
        <f t="shared" si="40"/>
        <v/>
      </c>
      <c r="F443" s="53" t="str">
        <f t="shared" si="41"/>
        <v/>
      </c>
      <c r="G443" s="50"/>
      <c r="H443" s="53">
        <f t="shared" si="36"/>
        <v>0</v>
      </c>
    </row>
    <row r="444" spans="2:8" ht="12.75" hidden="1" customHeight="1">
      <c r="B444" s="46" t="str">
        <f t="shared" si="37"/>
        <v/>
      </c>
      <c r="C444" s="47" t="str">
        <f t="shared" si="38"/>
        <v/>
      </c>
      <c r="D444" s="52" t="str">
        <f t="shared" si="39"/>
        <v/>
      </c>
      <c r="E444" s="53" t="str">
        <f t="shared" si="40"/>
        <v/>
      </c>
      <c r="F444" s="53" t="str">
        <f t="shared" si="41"/>
        <v/>
      </c>
      <c r="G444" s="50"/>
      <c r="H444" s="53">
        <f t="shared" si="36"/>
        <v>0</v>
      </c>
    </row>
    <row r="445" spans="2:8" ht="12.75" hidden="1" customHeight="1">
      <c r="B445" s="46" t="str">
        <f t="shared" si="37"/>
        <v/>
      </c>
      <c r="C445" s="47" t="str">
        <f t="shared" si="38"/>
        <v/>
      </c>
      <c r="D445" s="52" t="str">
        <f t="shared" si="39"/>
        <v/>
      </c>
      <c r="E445" s="53" t="str">
        <f t="shared" si="40"/>
        <v/>
      </c>
      <c r="F445" s="53" t="str">
        <f t="shared" si="41"/>
        <v/>
      </c>
      <c r="G445" s="50"/>
      <c r="H445" s="53">
        <f t="shared" si="36"/>
        <v>0</v>
      </c>
    </row>
    <row r="446" spans="2:8" ht="12.75" hidden="1" customHeight="1">
      <c r="B446" s="46" t="str">
        <f t="shared" si="37"/>
        <v/>
      </c>
      <c r="C446" s="47" t="str">
        <f t="shared" si="38"/>
        <v/>
      </c>
      <c r="D446" s="52" t="str">
        <f t="shared" si="39"/>
        <v/>
      </c>
      <c r="E446" s="53" t="str">
        <f t="shared" si="40"/>
        <v/>
      </c>
      <c r="F446" s="53" t="str">
        <f t="shared" si="41"/>
        <v/>
      </c>
      <c r="G446" s="50"/>
      <c r="H446" s="53">
        <f t="shared" si="36"/>
        <v>0</v>
      </c>
    </row>
    <row r="447" spans="2:8" ht="12.75" hidden="1" customHeight="1">
      <c r="B447" s="46" t="str">
        <f t="shared" si="37"/>
        <v/>
      </c>
      <c r="C447" s="47" t="str">
        <f t="shared" si="38"/>
        <v/>
      </c>
      <c r="D447" s="52" t="str">
        <f t="shared" si="39"/>
        <v/>
      </c>
      <c r="E447" s="53" t="str">
        <f t="shared" si="40"/>
        <v/>
      </c>
      <c r="F447" s="53" t="str">
        <f t="shared" si="41"/>
        <v/>
      </c>
      <c r="G447" s="50"/>
      <c r="H447" s="53">
        <f t="shared" si="36"/>
        <v>0</v>
      </c>
    </row>
    <row r="448" spans="2:8" ht="12.75" hidden="1" customHeight="1">
      <c r="B448" s="46" t="str">
        <f t="shared" si="37"/>
        <v/>
      </c>
      <c r="C448" s="47" t="str">
        <f t="shared" si="38"/>
        <v/>
      </c>
      <c r="D448" s="52" t="str">
        <f t="shared" si="39"/>
        <v/>
      </c>
      <c r="E448" s="53" t="str">
        <f t="shared" si="40"/>
        <v/>
      </c>
      <c r="F448" s="53" t="str">
        <f t="shared" si="41"/>
        <v/>
      </c>
      <c r="G448" s="50"/>
      <c r="H448" s="53">
        <f t="shared" si="36"/>
        <v>0</v>
      </c>
    </row>
    <row r="449" spans="2:8" ht="12.75" hidden="1" customHeight="1">
      <c r="B449" s="46" t="str">
        <f t="shared" si="37"/>
        <v/>
      </c>
      <c r="C449" s="47" t="str">
        <f t="shared" si="38"/>
        <v/>
      </c>
      <c r="D449" s="52" t="str">
        <f t="shared" si="39"/>
        <v/>
      </c>
      <c r="E449" s="53" t="str">
        <f t="shared" si="40"/>
        <v/>
      </c>
      <c r="F449" s="53" t="str">
        <f t="shared" si="41"/>
        <v/>
      </c>
      <c r="G449" s="50"/>
      <c r="H449" s="53">
        <f t="shared" si="36"/>
        <v>0</v>
      </c>
    </row>
    <row r="450" spans="2:8" ht="12.75" hidden="1" customHeight="1">
      <c r="B450" s="46" t="str">
        <f t="shared" si="37"/>
        <v/>
      </c>
      <c r="C450" s="47" t="str">
        <f t="shared" si="38"/>
        <v/>
      </c>
      <c r="D450" s="52" t="str">
        <f t="shared" si="39"/>
        <v/>
      </c>
      <c r="E450" s="53" t="str">
        <f t="shared" si="40"/>
        <v/>
      </c>
      <c r="F450" s="53" t="str">
        <f t="shared" si="41"/>
        <v/>
      </c>
      <c r="G450" s="50"/>
      <c r="H450" s="53">
        <f t="shared" si="36"/>
        <v>0</v>
      </c>
    </row>
    <row r="451" spans="2:8" ht="12.75" hidden="1" customHeight="1">
      <c r="B451" s="46" t="str">
        <f t="shared" si="37"/>
        <v/>
      </c>
      <c r="C451" s="47" t="str">
        <f t="shared" si="38"/>
        <v/>
      </c>
      <c r="D451" s="52" t="str">
        <f t="shared" si="39"/>
        <v/>
      </c>
      <c r="E451" s="53" t="str">
        <f t="shared" si="40"/>
        <v/>
      </c>
      <c r="F451" s="53" t="str">
        <f t="shared" si="41"/>
        <v/>
      </c>
      <c r="G451" s="50"/>
      <c r="H451" s="53">
        <f t="shared" si="36"/>
        <v>0</v>
      </c>
    </row>
    <row r="452" spans="2:8" ht="12.75" hidden="1" customHeight="1">
      <c r="B452" s="46" t="str">
        <f t="shared" si="37"/>
        <v/>
      </c>
      <c r="C452" s="47" t="str">
        <f t="shared" si="38"/>
        <v/>
      </c>
      <c r="D452" s="52" t="str">
        <f t="shared" si="39"/>
        <v/>
      </c>
      <c r="E452" s="53" t="str">
        <f t="shared" si="40"/>
        <v/>
      </c>
      <c r="F452" s="53" t="str">
        <f t="shared" si="41"/>
        <v/>
      </c>
      <c r="G452" s="50"/>
      <c r="H452" s="53">
        <f t="shared" si="36"/>
        <v>0</v>
      </c>
    </row>
    <row r="453" spans="2:8" ht="12.75" hidden="1" customHeight="1">
      <c r="B453" s="46" t="str">
        <f t="shared" si="37"/>
        <v/>
      </c>
      <c r="C453" s="47" t="str">
        <f t="shared" si="38"/>
        <v/>
      </c>
      <c r="D453" s="52" t="str">
        <f t="shared" si="39"/>
        <v/>
      </c>
      <c r="E453" s="53" t="str">
        <f t="shared" si="40"/>
        <v/>
      </c>
      <c r="F453" s="53" t="str">
        <f t="shared" si="41"/>
        <v/>
      </c>
      <c r="G453" s="50"/>
      <c r="H453" s="53">
        <f t="shared" si="36"/>
        <v>0</v>
      </c>
    </row>
    <row r="454" spans="2:8" ht="12.75" hidden="1" customHeight="1">
      <c r="B454" s="46" t="str">
        <f t="shared" si="37"/>
        <v/>
      </c>
      <c r="C454" s="47" t="str">
        <f t="shared" si="38"/>
        <v/>
      </c>
      <c r="D454" s="52" t="str">
        <f t="shared" si="39"/>
        <v/>
      </c>
      <c r="E454" s="53" t="str">
        <f t="shared" si="40"/>
        <v/>
      </c>
      <c r="F454" s="53" t="str">
        <f t="shared" si="41"/>
        <v/>
      </c>
      <c r="G454" s="50"/>
      <c r="H454" s="53">
        <f t="shared" si="36"/>
        <v>0</v>
      </c>
    </row>
    <row r="455" spans="2:8" ht="12.75" hidden="1" customHeight="1">
      <c r="B455" s="46" t="str">
        <f t="shared" si="37"/>
        <v/>
      </c>
      <c r="C455" s="47" t="str">
        <f t="shared" si="38"/>
        <v/>
      </c>
      <c r="D455" s="52" t="str">
        <f t="shared" si="39"/>
        <v/>
      </c>
      <c r="E455" s="53" t="str">
        <f t="shared" si="40"/>
        <v/>
      </c>
      <c r="F455" s="53" t="str">
        <f t="shared" si="41"/>
        <v/>
      </c>
      <c r="G455" s="50"/>
      <c r="H455" s="53">
        <f t="shared" si="36"/>
        <v>0</v>
      </c>
    </row>
    <row r="456" spans="2:8" ht="12.75" hidden="1" customHeight="1">
      <c r="B456" s="46" t="str">
        <f t="shared" si="37"/>
        <v/>
      </c>
      <c r="C456" s="47" t="str">
        <f t="shared" si="38"/>
        <v/>
      </c>
      <c r="D456" s="52" t="str">
        <f t="shared" si="39"/>
        <v/>
      </c>
      <c r="E456" s="53" t="str">
        <f t="shared" si="40"/>
        <v/>
      </c>
      <c r="F456" s="53" t="str">
        <f t="shared" si="41"/>
        <v/>
      </c>
      <c r="G456" s="50"/>
      <c r="H456" s="53">
        <f t="shared" si="36"/>
        <v>0</v>
      </c>
    </row>
    <row r="457" spans="2:8" ht="12.75" hidden="1" customHeight="1">
      <c r="B457" s="46" t="str">
        <f t="shared" si="37"/>
        <v/>
      </c>
      <c r="C457" s="47" t="str">
        <f t="shared" si="38"/>
        <v/>
      </c>
      <c r="D457" s="52" t="str">
        <f t="shared" si="39"/>
        <v/>
      </c>
      <c r="E457" s="53" t="str">
        <f t="shared" si="40"/>
        <v/>
      </c>
      <c r="F457" s="53" t="str">
        <f t="shared" si="41"/>
        <v/>
      </c>
      <c r="G457" s="50"/>
      <c r="H457" s="53">
        <f t="shared" si="36"/>
        <v>0</v>
      </c>
    </row>
    <row r="458" spans="2:8" ht="12.75" hidden="1" customHeight="1">
      <c r="B458" s="46" t="str">
        <f t="shared" si="37"/>
        <v/>
      </c>
      <c r="C458" s="47" t="str">
        <f t="shared" si="38"/>
        <v/>
      </c>
      <c r="D458" s="52" t="str">
        <f t="shared" si="39"/>
        <v/>
      </c>
      <c r="E458" s="53" t="str">
        <f t="shared" si="40"/>
        <v/>
      </c>
      <c r="F458" s="53" t="str">
        <f t="shared" si="41"/>
        <v/>
      </c>
      <c r="G458" s="50"/>
      <c r="H458" s="53">
        <f t="shared" si="36"/>
        <v>0</v>
      </c>
    </row>
    <row r="459" spans="2:8" ht="12.75" hidden="1" customHeight="1">
      <c r="B459" s="46" t="str">
        <f t="shared" si="37"/>
        <v/>
      </c>
      <c r="C459" s="47" t="str">
        <f t="shared" si="38"/>
        <v/>
      </c>
      <c r="D459" s="52" t="str">
        <f t="shared" si="39"/>
        <v/>
      </c>
      <c r="E459" s="53" t="str">
        <f t="shared" si="40"/>
        <v/>
      </c>
      <c r="F459" s="53" t="str">
        <f t="shared" si="41"/>
        <v/>
      </c>
      <c r="G459" s="50"/>
      <c r="H459" s="53">
        <f t="shared" si="36"/>
        <v>0</v>
      </c>
    </row>
    <row r="460" spans="2:8" ht="12.75" hidden="1" customHeight="1">
      <c r="B460" s="46" t="str">
        <f t="shared" si="37"/>
        <v/>
      </c>
      <c r="C460" s="47" t="str">
        <f t="shared" si="38"/>
        <v/>
      </c>
      <c r="D460" s="52" t="str">
        <f t="shared" si="39"/>
        <v/>
      </c>
      <c r="E460" s="53" t="str">
        <f t="shared" si="40"/>
        <v/>
      </c>
      <c r="F460" s="53" t="str">
        <f t="shared" si="41"/>
        <v/>
      </c>
      <c r="G460" s="50"/>
      <c r="H460" s="53">
        <f t="shared" si="36"/>
        <v>0</v>
      </c>
    </row>
    <row r="461" spans="2:8" ht="12.75" hidden="1" customHeight="1">
      <c r="B461" s="46" t="str">
        <f t="shared" si="37"/>
        <v/>
      </c>
      <c r="C461" s="47" t="str">
        <f t="shared" si="38"/>
        <v/>
      </c>
      <c r="D461" s="52" t="str">
        <f t="shared" si="39"/>
        <v/>
      </c>
      <c r="E461" s="53" t="str">
        <f t="shared" si="40"/>
        <v/>
      </c>
      <c r="F461" s="53" t="str">
        <f t="shared" si="41"/>
        <v/>
      </c>
      <c r="G461" s="50"/>
      <c r="H461" s="53">
        <f t="shared" si="36"/>
        <v>0</v>
      </c>
    </row>
    <row r="462" spans="2:8" ht="12.75" hidden="1" customHeight="1">
      <c r="B462" s="46" t="str">
        <f t="shared" si="37"/>
        <v/>
      </c>
      <c r="C462" s="47" t="str">
        <f t="shared" si="38"/>
        <v/>
      </c>
      <c r="D462" s="52" t="str">
        <f t="shared" si="39"/>
        <v/>
      </c>
      <c r="E462" s="53" t="str">
        <f t="shared" si="40"/>
        <v/>
      </c>
      <c r="F462" s="53" t="str">
        <f t="shared" si="41"/>
        <v/>
      </c>
      <c r="G462" s="50"/>
      <c r="H462" s="53">
        <f t="shared" si="36"/>
        <v>0</v>
      </c>
    </row>
    <row r="463" spans="2:8" ht="12.75" hidden="1" customHeight="1">
      <c r="B463" s="46" t="str">
        <f t="shared" si="37"/>
        <v/>
      </c>
      <c r="C463" s="47" t="str">
        <f t="shared" si="38"/>
        <v/>
      </c>
      <c r="D463" s="52" t="str">
        <f t="shared" si="39"/>
        <v/>
      </c>
      <c r="E463" s="53" t="str">
        <f t="shared" si="40"/>
        <v/>
      </c>
      <c r="F463" s="53" t="str">
        <f t="shared" si="41"/>
        <v/>
      </c>
      <c r="G463" s="50"/>
      <c r="H463" s="53">
        <f t="shared" si="36"/>
        <v>0</v>
      </c>
    </row>
    <row r="464" spans="2:8" ht="12.75" hidden="1" customHeight="1">
      <c r="B464" s="46" t="str">
        <f t="shared" si="37"/>
        <v/>
      </c>
      <c r="C464" s="47" t="str">
        <f t="shared" si="38"/>
        <v/>
      </c>
      <c r="D464" s="52" t="str">
        <f t="shared" si="39"/>
        <v/>
      </c>
      <c r="E464" s="53" t="str">
        <f t="shared" si="40"/>
        <v/>
      </c>
      <c r="F464" s="53" t="str">
        <f t="shared" si="41"/>
        <v/>
      </c>
      <c r="G464" s="50"/>
      <c r="H464" s="53">
        <f t="shared" si="36"/>
        <v>0</v>
      </c>
    </row>
    <row r="465" spans="2:8" ht="12.75" hidden="1" customHeight="1">
      <c r="B465" s="46" t="str">
        <f t="shared" si="37"/>
        <v/>
      </c>
      <c r="C465" s="47" t="str">
        <f t="shared" si="38"/>
        <v/>
      </c>
      <c r="D465" s="52" t="str">
        <f t="shared" si="39"/>
        <v/>
      </c>
      <c r="E465" s="53" t="str">
        <f t="shared" si="40"/>
        <v/>
      </c>
      <c r="F465" s="53" t="str">
        <f t="shared" si="41"/>
        <v/>
      </c>
      <c r="G465" s="50"/>
      <c r="H465" s="53">
        <f t="shared" si="36"/>
        <v>0</v>
      </c>
    </row>
    <row r="466" spans="2:8" ht="12.75" hidden="1" customHeight="1">
      <c r="B466" s="46" t="str">
        <f t="shared" si="37"/>
        <v/>
      </c>
      <c r="C466" s="47" t="str">
        <f t="shared" si="38"/>
        <v/>
      </c>
      <c r="D466" s="52" t="str">
        <f t="shared" si="39"/>
        <v/>
      </c>
      <c r="E466" s="53" t="str">
        <f t="shared" si="40"/>
        <v/>
      </c>
      <c r="F466" s="53" t="str">
        <f t="shared" si="41"/>
        <v/>
      </c>
      <c r="G466" s="50"/>
      <c r="H466" s="53">
        <f t="shared" si="36"/>
        <v>0</v>
      </c>
    </row>
    <row r="467" spans="2:8" ht="12.75" hidden="1" customHeight="1">
      <c r="B467" s="46" t="str">
        <f t="shared" si="37"/>
        <v/>
      </c>
      <c r="C467" s="47" t="str">
        <f t="shared" si="38"/>
        <v/>
      </c>
      <c r="D467" s="52" t="str">
        <f t="shared" si="39"/>
        <v/>
      </c>
      <c r="E467" s="53" t="str">
        <f t="shared" si="40"/>
        <v/>
      </c>
      <c r="F467" s="53" t="str">
        <f t="shared" si="41"/>
        <v/>
      </c>
      <c r="G467" s="50"/>
      <c r="H467" s="53">
        <f t="shared" si="36"/>
        <v>0</v>
      </c>
    </row>
    <row r="468" spans="2:8" ht="12.75" hidden="1" customHeight="1">
      <c r="B468" s="46" t="str">
        <f t="shared" si="37"/>
        <v/>
      </c>
      <c r="C468" s="47" t="str">
        <f t="shared" si="38"/>
        <v/>
      </c>
      <c r="D468" s="52" t="str">
        <f t="shared" si="39"/>
        <v/>
      </c>
      <c r="E468" s="53" t="str">
        <f t="shared" si="40"/>
        <v/>
      </c>
      <c r="F468" s="53" t="str">
        <f t="shared" si="41"/>
        <v/>
      </c>
      <c r="G468" s="50"/>
      <c r="H468" s="53">
        <f t="shared" si="36"/>
        <v>0</v>
      </c>
    </row>
    <row r="469" spans="2:8" ht="12.75" hidden="1" customHeight="1">
      <c r="B469" s="46" t="str">
        <f t="shared" si="37"/>
        <v/>
      </c>
      <c r="C469" s="47" t="str">
        <f t="shared" si="38"/>
        <v/>
      </c>
      <c r="D469" s="52" t="str">
        <f t="shared" si="39"/>
        <v/>
      </c>
      <c r="E469" s="53" t="str">
        <f t="shared" si="40"/>
        <v/>
      </c>
      <c r="F469" s="53" t="str">
        <f t="shared" si="41"/>
        <v/>
      </c>
      <c r="G469" s="50"/>
      <c r="H469" s="53">
        <f t="shared" si="36"/>
        <v>0</v>
      </c>
    </row>
    <row r="470" spans="2:8" ht="12.75" hidden="1" customHeight="1">
      <c r="B470" s="46" t="str">
        <f t="shared" si="37"/>
        <v/>
      </c>
      <c r="C470" s="47" t="str">
        <f t="shared" si="38"/>
        <v/>
      </c>
      <c r="D470" s="52" t="str">
        <f t="shared" si="39"/>
        <v/>
      </c>
      <c r="E470" s="53" t="str">
        <f t="shared" si="40"/>
        <v/>
      </c>
      <c r="F470" s="53" t="str">
        <f t="shared" si="41"/>
        <v/>
      </c>
      <c r="G470" s="50"/>
      <c r="H470" s="53">
        <f t="shared" si="36"/>
        <v>0</v>
      </c>
    </row>
    <row r="471" spans="2:8" ht="12.75" hidden="1" customHeight="1">
      <c r="B471" s="46" t="str">
        <f t="shared" si="37"/>
        <v/>
      </c>
      <c r="C471" s="47" t="str">
        <f t="shared" si="38"/>
        <v/>
      </c>
      <c r="D471" s="52" t="str">
        <f t="shared" si="39"/>
        <v/>
      </c>
      <c r="E471" s="53" t="str">
        <f t="shared" si="40"/>
        <v/>
      </c>
      <c r="F471" s="53" t="str">
        <f t="shared" si="41"/>
        <v/>
      </c>
      <c r="G471" s="50"/>
      <c r="H471" s="53">
        <f t="shared" si="36"/>
        <v>0</v>
      </c>
    </row>
    <row r="472" spans="2:8" ht="12.75" hidden="1" customHeight="1">
      <c r="B472" s="46" t="str">
        <f t="shared" si="37"/>
        <v/>
      </c>
      <c r="C472" s="47" t="str">
        <f t="shared" si="38"/>
        <v/>
      </c>
      <c r="D472" s="52" t="str">
        <f t="shared" si="39"/>
        <v/>
      </c>
      <c r="E472" s="53" t="str">
        <f t="shared" si="40"/>
        <v/>
      </c>
      <c r="F472" s="53" t="str">
        <f t="shared" si="41"/>
        <v/>
      </c>
      <c r="G472" s="50"/>
      <c r="H472" s="53">
        <f t="shared" si="36"/>
        <v>0</v>
      </c>
    </row>
    <row r="473" spans="2:8" ht="12.75" hidden="1" customHeight="1">
      <c r="B473" s="46" t="str">
        <f t="shared" si="37"/>
        <v/>
      </c>
      <c r="C473" s="47" t="str">
        <f t="shared" si="38"/>
        <v/>
      </c>
      <c r="D473" s="52" t="str">
        <f t="shared" si="39"/>
        <v/>
      </c>
      <c r="E473" s="53" t="str">
        <f t="shared" si="40"/>
        <v/>
      </c>
      <c r="F473" s="53" t="str">
        <f t="shared" si="41"/>
        <v/>
      </c>
      <c r="G473" s="50"/>
      <c r="H473" s="53">
        <f t="shared" ref="H473:H536" si="42">IF(B473="",0,ROUND(H472-E473-G473,2))</f>
        <v>0</v>
      </c>
    </row>
    <row r="474" spans="2:8" ht="12.75" hidden="1" customHeight="1">
      <c r="B474" s="46" t="str">
        <f t="shared" ref="B474:B537" si="43">IF(B473&lt;$D$16,IF(H473&gt;0,B473+1,""),"")</f>
        <v/>
      </c>
      <c r="C474" s="47" t="str">
        <f t="shared" ref="C474:C537" si="44">IF(B474="","",IF(B474&lt;=$D$16,IF(payments_per_year=26,DATE(YEAR(start_date),MONTH(start_date),DAY(start_date)+14*B474),IF(payments_per_year=52,DATE(YEAR(start_date),MONTH(start_date),DAY(start_date)+7*B474),DATE(YEAR(start_date),MONTH(start_date)+B474*12/$D$11,DAY(start_date)))),""))</f>
        <v/>
      </c>
      <c r="D474" s="52" t="str">
        <f t="shared" ref="D474:D537" si="45">IF(C474="","",IF($D$15+F474&gt;H473,ROUND(H473+F474,2),$D$15))</f>
        <v/>
      </c>
      <c r="E474" s="53" t="str">
        <f t="shared" ref="E474:E537" si="46">IF(C474="","",D474-F474)</f>
        <v/>
      </c>
      <c r="F474" s="53" t="str">
        <f t="shared" ref="F474:F537" si="47">IF(C474="","",ROUND(H473*$D$9/payments_per_year,2))</f>
        <v/>
      </c>
      <c r="G474" s="50"/>
      <c r="H474" s="53">
        <f t="shared" si="42"/>
        <v>0</v>
      </c>
    </row>
    <row r="475" spans="2:8" ht="12.75" hidden="1" customHeight="1">
      <c r="B475" s="46" t="str">
        <f t="shared" si="43"/>
        <v/>
      </c>
      <c r="C475" s="47" t="str">
        <f t="shared" si="44"/>
        <v/>
      </c>
      <c r="D475" s="52" t="str">
        <f t="shared" si="45"/>
        <v/>
      </c>
      <c r="E475" s="53" t="str">
        <f t="shared" si="46"/>
        <v/>
      </c>
      <c r="F475" s="53" t="str">
        <f t="shared" si="47"/>
        <v/>
      </c>
      <c r="G475" s="50"/>
      <c r="H475" s="53">
        <f t="shared" si="42"/>
        <v>0</v>
      </c>
    </row>
    <row r="476" spans="2:8" ht="12.75" hidden="1" customHeight="1">
      <c r="B476" s="46" t="str">
        <f t="shared" si="43"/>
        <v/>
      </c>
      <c r="C476" s="47" t="str">
        <f t="shared" si="44"/>
        <v/>
      </c>
      <c r="D476" s="52" t="str">
        <f t="shared" si="45"/>
        <v/>
      </c>
      <c r="E476" s="53" t="str">
        <f t="shared" si="46"/>
        <v/>
      </c>
      <c r="F476" s="53" t="str">
        <f t="shared" si="47"/>
        <v/>
      </c>
      <c r="G476" s="50"/>
      <c r="H476" s="53">
        <f t="shared" si="42"/>
        <v>0</v>
      </c>
    </row>
    <row r="477" spans="2:8" ht="12.75" hidden="1" customHeight="1">
      <c r="B477" s="46" t="str">
        <f t="shared" si="43"/>
        <v/>
      </c>
      <c r="C477" s="47" t="str">
        <f t="shared" si="44"/>
        <v/>
      </c>
      <c r="D477" s="52" t="str">
        <f t="shared" si="45"/>
        <v/>
      </c>
      <c r="E477" s="53" t="str">
        <f t="shared" si="46"/>
        <v/>
      </c>
      <c r="F477" s="53" t="str">
        <f t="shared" si="47"/>
        <v/>
      </c>
      <c r="G477" s="50"/>
      <c r="H477" s="53">
        <f t="shared" si="42"/>
        <v>0</v>
      </c>
    </row>
    <row r="478" spans="2:8" ht="12.75" hidden="1" customHeight="1">
      <c r="B478" s="46" t="str">
        <f t="shared" si="43"/>
        <v/>
      </c>
      <c r="C478" s="47" t="str">
        <f t="shared" si="44"/>
        <v/>
      </c>
      <c r="D478" s="52" t="str">
        <f t="shared" si="45"/>
        <v/>
      </c>
      <c r="E478" s="53" t="str">
        <f t="shared" si="46"/>
        <v/>
      </c>
      <c r="F478" s="53" t="str">
        <f t="shared" si="47"/>
        <v/>
      </c>
      <c r="G478" s="50"/>
      <c r="H478" s="53">
        <f t="shared" si="42"/>
        <v>0</v>
      </c>
    </row>
    <row r="479" spans="2:8" ht="12.75" hidden="1" customHeight="1">
      <c r="B479" s="46" t="str">
        <f t="shared" si="43"/>
        <v/>
      </c>
      <c r="C479" s="47" t="str">
        <f t="shared" si="44"/>
        <v/>
      </c>
      <c r="D479" s="52" t="str">
        <f t="shared" si="45"/>
        <v/>
      </c>
      <c r="E479" s="53" t="str">
        <f t="shared" si="46"/>
        <v/>
      </c>
      <c r="F479" s="53" t="str">
        <f t="shared" si="47"/>
        <v/>
      </c>
      <c r="G479" s="50"/>
      <c r="H479" s="53">
        <f t="shared" si="42"/>
        <v>0</v>
      </c>
    </row>
    <row r="480" spans="2:8" ht="12.75" hidden="1" customHeight="1">
      <c r="B480" s="46" t="str">
        <f t="shared" si="43"/>
        <v/>
      </c>
      <c r="C480" s="47" t="str">
        <f t="shared" si="44"/>
        <v/>
      </c>
      <c r="D480" s="52" t="str">
        <f t="shared" si="45"/>
        <v/>
      </c>
      <c r="E480" s="53" t="str">
        <f t="shared" si="46"/>
        <v/>
      </c>
      <c r="F480" s="53" t="str">
        <f t="shared" si="47"/>
        <v/>
      </c>
      <c r="G480" s="50"/>
      <c r="H480" s="53">
        <f t="shared" si="42"/>
        <v>0</v>
      </c>
    </row>
    <row r="481" spans="2:8" ht="12.75" hidden="1" customHeight="1">
      <c r="B481" s="46" t="str">
        <f t="shared" si="43"/>
        <v/>
      </c>
      <c r="C481" s="47" t="str">
        <f t="shared" si="44"/>
        <v/>
      </c>
      <c r="D481" s="52" t="str">
        <f t="shared" si="45"/>
        <v/>
      </c>
      <c r="E481" s="53" t="str">
        <f t="shared" si="46"/>
        <v/>
      </c>
      <c r="F481" s="53" t="str">
        <f t="shared" si="47"/>
        <v/>
      </c>
      <c r="G481" s="50"/>
      <c r="H481" s="53">
        <f t="shared" si="42"/>
        <v>0</v>
      </c>
    </row>
    <row r="482" spans="2:8" ht="12.75" hidden="1" customHeight="1">
      <c r="B482" s="46" t="str">
        <f t="shared" si="43"/>
        <v/>
      </c>
      <c r="C482" s="47" t="str">
        <f t="shared" si="44"/>
        <v/>
      </c>
      <c r="D482" s="52" t="str">
        <f t="shared" si="45"/>
        <v/>
      </c>
      <c r="E482" s="53" t="str">
        <f t="shared" si="46"/>
        <v/>
      </c>
      <c r="F482" s="53" t="str">
        <f t="shared" si="47"/>
        <v/>
      </c>
      <c r="G482" s="50"/>
      <c r="H482" s="53">
        <f t="shared" si="42"/>
        <v>0</v>
      </c>
    </row>
    <row r="483" spans="2:8" ht="12.75" hidden="1" customHeight="1">
      <c r="B483" s="46" t="str">
        <f t="shared" si="43"/>
        <v/>
      </c>
      <c r="C483" s="47" t="str">
        <f t="shared" si="44"/>
        <v/>
      </c>
      <c r="D483" s="52" t="str">
        <f t="shared" si="45"/>
        <v/>
      </c>
      <c r="E483" s="53" t="str">
        <f t="shared" si="46"/>
        <v/>
      </c>
      <c r="F483" s="53" t="str">
        <f t="shared" si="47"/>
        <v/>
      </c>
      <c r="G483" s="50"/>
      <c r="H483" s="53">
        <f t="shared" si="42"/>
        <v>0</v>
      </c>
    </row>
    <row r="484" spans="2:8" ht="12.75" hidden="1" customHeight="1">
      <c r="B484" s="46" t="str">
        <f t="shared" si="43"/>
        <v/>
      </c>
      <c r="C484" s="47" t="str">
        <f t="shared" si="44"/>
        <v/>
      </c>
      <c r="D484" s="52" t="str">
        <f t="shared" si="45"/>
        <v/>
      </c>
      <c r="E484" s="53" t="str">
        <f t="shared" si="46"/>
        <v/>
      </c>
      <c r="F484" s="53" t="str">
        <f t="shared" si="47"/>
        <v/>
      </c>
      <c r="G484" s="50"/>
      <c r="H484" s="53">
        <f t="shared" si="42"/>
        <v>0</v>
      </c>
    </row>
    <row r="485" spans="2:8" ht="12.75" hidden="1" customHeight="1">
      <c r="B485" s="46" t="str">
        <f t="shared" si="43"/>
        <v/>
      </c>
      <c r="C485" s="47" t="str">
        <f t="shared" si="44"/>
        <v/>
      </c>
      <c r="D485" s="52" t="str">
        <f t="shared" si="45"/>
        <v/>
      </c>
      <c r="E485" s="53" t="str">
        <f t="shared" si="46"/>
        <v/>
      </c>
      <c r="F485" s="53" t="str">
        <f t="shared" si="47"/>
        <v/>
      </c>
      <c r="G485" s="50"/>
      <c r="H485" s="53">
        <f t="shared" si="42"/>
        <v>0</v>
      </c>
    </row>
    <row r="486" spans="2:8" ht="12.75" hidden="1" customHeight="1">
      <c r="B486" s="46" t="str">
        <f t="shared" si="43"/>
        <v/>
      </c>
      <c r="C486" s="47" t="str">
        <f t="shared" si="44"/>
        <v/>
      </c>
      <c r="D486" s="52" t="str">
        <f t="shared" si="45"/>
        <v/>
      </c>
      <c r="E486" s="53" t="str">
        <f t="shared" si="46"/>
        <v/>
      </c>
      <c r="F486" s="53" t="str">
        <f t="shared" si="47"/>
        <v/>
      </c>
      <c r="G486" s="50"/>
      <c r="H486" s="53">
        <f t="shared" si="42"/>
        <v>0</v>
      </c>
    </row>
    <row r="487" spans="2:8" ht="12.75" hidden="1" customHeight="1">
      <c r="B487" s="46" t="str">
        <f t="shared" si="43"/>
        <v/>
      </c>
      <c r="C487" s="47" t="str">
        <f t="shared" si="44"/>
        <v/>
      </c>
      <c r="D487" s="52" t="str">
        <f t="shared" si="45"/>
        <v/>
      </c>
      <c r="E487" s="53" t="str">
        <f t="shared" si="46"/>
        <v/>
      </c>
      <c r="F487" s="53" t="str">
        <f t="shared" si="47"/>
        <v/>
      </c>
      <c r="G487" s="50"/>
      <c r="H487" s="53">
        <f t="shared" si="42"/>
        <v>0</v>
      </c>
    </row>
    <row r="488" spans="2:8" ht="12.75" hidden="1" customHeight="1">
      <c r="B488" s="46" t="str">
        <f t="shared" si="43"/>
        <v/>
      </c>
      <c r="C488" s="47" t="str">
        <f t="shared" si="44"/>
        <v/>
      </c>
      <c r="D488" s="52" t="str">
        <f t="shared" si="45"/>
        <v/>
      </c>
      <c r="E488" s="53" t="str">
        <f t="shared" si="46"/>
        <v/>
      </c>
      <c r="F488" s="53" t="str">
        <f t="shared" si="47"/>
        <v/>
      </c>
      <c r="G488" s="50"/>
      <c r="H488" s="53">
        <f t="shared" si="42"/>
        <v>0</v>
      </c>
    </row>
    <row r="489" spans="2:8" ht="12.75" hidden="1" customHeight="1">
      <c r="B489" s="46" t="str">
        <f t="shared" si="43"/>
        <v/>
      </c>
      <c r="C489" s="47" t="str">
        <f t="shared" si="44"/>
        <v/>
      </c>
      <c r="D489" s="52" t="str">
        <f t="shared" si="45"/>
        <v/>
      </c>
      <c r="E489" s="53" t="str">
        <f t="shared" si="46"/>
        <v/>
      </c>
      <c r="F489" s="53" t="str">
        <f t="shared" si="47"/>
        <v/>
      </c>
      <c r="G489" s="50"/>
      <c r="H489" s="53">
        <f t="shared" si="42"/>
        <v>0</v>
      </c>
    </row>
    <row r="490" spans="2:8" ht="12.75" hidden="1" customHeight="1">
      <c r="B490" s="46" t="str">
        <f t="shared" si="43"/>
        <v/>
      </c>
      <c r="C490" s="47" t="str">
        <f t="shared" si="44"/>
        <v/>
      </c>
      <c r="D490" s="52" t="str">
        <f t="shared" si="45"/>
        <v/>
      </c>
      <c r="E490" s="53" t="str">
        <f t="shared" si="46"/>
        <v/>
      </c>
      <c r="F490" s="53" t="str">
        <f t="shared" si="47"/>
        <v/>
      </c>
      <c r="G490" s="50"/>
      <c r="H490" s="53">
        <f t="shared" si="42"/>
        <v>0</v>
      </c>
    </row>
    <row r="491" spans="2:8" ht="12.75" hidden="1" customHeight="1">
      <c r="B491" s="46" t="str">
        <f t="shared" si="43"/>
        <v/>
      </c>
      <c r="C491" s="47" t="str">
        <f t="shared" si="44"/>
        <v/>
      </c>
      <c r="D491" s="52" t="str">
        <f t="shared" si="45"/>
        <v/>
      </c>
      <c r="E491" s="53" t="str">
        <f t="shared" si="46"/>
        <v/>
      </c>
      <c r="F491" s="53" t="str">
        <f t="shared" si="47"/>
        <v/>
      </c>
      <c r="G491" s="50"/>
      <c r="H491" s="53">
        <f t="shared" si="42"/>
        <v>0</v>
      </c>
    </row>
    <row r="492" spans="2:8" ht="12.75" hidden="1" customHeight="1">
      <c r="B492" s="46" t="str">
        <f t="shared" si="43"/>
        <v/>
      </c>
      <c r="C492" s="47" t="str">
        <f t="shared" si="44"/>
        <v/>
      </c>
      <c r="D492" s="52" t="str">
        <f t="shared" si="45"/>
        <v/>
      </c>
      <c r="E492" s="53" t="str">
        <f t="shared" si="46"/>
        <v/>
      </c>
      <c r="F492" s="53" t="str">
        <f t="shared" si="47"/>
        <v/>
      </c>
      <c r="G492" s="50"/>
      <c r="H492" s="53">
        <f t="shared" si="42"/>
        <v>0</v>
      </c>
    </row>
    <row r="493" spans="2:8" ht="12.75" hidden="1" customHeight="1">
      <c r="B493" s="46" t="str">
        <f t="shared" si="43"/>
        <v/>
      </c>
      <c r="C493" s="47" t="str">
        <f t="shared" si="44"/>
        <v/>
      </c>
      <c r="D493" s="52" t="str">
        <f t="shared" si="45"/>
        <v/>
      </c>
      <c r="E493" s="53" t="str">
        <f t="shared" si="46"/>
        <v/>
      </c>
      <c r="F493" s="53" t="str">
        <f t="shared" si="47"/>
        <v/>
      </c>
      <c r="G493" s="50"/>
      <c r="H493" s="53">
        <f t="shared" si="42"/>
        <v>0</v>
      </c>
    </row>
    <row r="494" spans="2:8" ht="12.75" hidden="1" customHeight="1">
      <c r="B494" s="46" t="str">
        <f t="shared" si="43"/>
        <v/>
      </c>
      <c r="C494" s="47" t="str">
        <f t="shared" si="44"/>
        <v/>
      </c>
      <c r="D494" s="52" t="str">
        <f t="shared" si="45"/>
        <v/>
      </c>
      <c r="E494" s="53" t="str">
        <f t="shared" si="46"/>
        <v/>
      </c>
      <c r="F494" s="53" t="str">
        <f t="shared" si="47"/>
        <v/>
      </c>
      <c r="G494" s="50"/>
      <c r="H494" s="53">
        <f t="shared" si="42"/>
        <v>0</v>
      </c>
    </row>
    <row r="495" spans="2:8" ht="12.75" hidden="1" customHeight="1">
      <c r="B495" s="46" t="str">
        <f t="shared" si="43"/>
        <v/>
      </c>
      <c r="C495" s="47" t="str">
        <f t="shared" si="44"/>
        <v/>
      </c>
      <c r="D495" s="52" t="str">
        <f t="shared" si="45"/>
        <v/>
      </c>
      <c r="E495" s="53" t="str">
        <f t="shared" si="46"/>
        <v/>
      </c>
      <c r="F495" s="53" t="str">
        <f t="shared" si="47"/>
        <v/>
      </c>
      <c r="G495" s="50"/>
      <c r="H495" s="53">
        <f t="shared" si="42"/>
        <v>0</v>
      </c>
    </row>
    <row r="496" spans="2:8" ht="12.75" hidden="1" customHeight="1">
      <c r="B496" s="46" t="str">
        <f t="shared" si="43"/>
        <v/>
      </c>
      <c r="C496" s="47" t="str">
        <f t="shared" si="44"/>
        <v/>
      </c>
      <c r="D496" s="52" t="str">
        <f t="shared" si="45"/>
        <v/>
      </c>
      <c r="E496" s="53" t="str">
        <f t="shared" si="46"/>
        <v/>
      </c>
      <c r="F496" s="53" t="str">
        <f t="shared" si="47"/>
        <v/>
      </c>
      <c r="G496" s="50"/>
      <c r="H496" s="53">
        <f t="shared" si="42"/>
        <v>0</v>
      </c>
    </row>
    <row r="497" spans="2:8" ht="12.75" hidden="1" customHeight="1">
      <c r="B497" s="46" t="str">
        <f t="shared" si="43"/>
        <v/>
      </c>
      <c r="C497" s="47" t="str">
        <f t="shared" si="44"/>
        <v/>
      </c>
      <c r="D497" s="52" t="str">
        <f t="shared" si="45"/>
        <v/>
      </c>
      <c r="E497" s="53" t="str">
        <f t="shared" si="46"/>
        <v/>
      </c>
      <c r="F497" s="53" t="str">
        <f t="shared" si="47"/>
        <v/>
      </c>
      <c r="G497" s="50"/>
      <c r="H497" s="53">
        <f t="shared" si="42"/>
        <v>0</v>
      </c>
    </row>
    <row r="498" spans="2:8" ht="12.75" hidden="1" customHeight="1">
      <c r="B498" s="46" t="str">
        <f t="shared" si="43"/>
        <v/>
      </c>
      <c r="C498" s="47" t="str">
        <f t="shared" si="44"/>
        <v/>
      </c>
      <c r="D498" s="52" t="str">
        <f t="shared" si="45"/>
        <v/>
      </c>
      <c r="E498" s="53" t="str">
        <f t="shared" si="46"/>
        <v/>
      </c>
      <c r="F498" s="53" t="str">
        <f t="shared" si="47"/>
        <v/>
      </c>
      <c r="G498" s="50"/>
      <c r="H498" s="53">
        <f t="shared" si="42"/>
        <v>0</v>
      </c>
    </row>
    <row r="499" spans="2:8" ht="12.75" hidden="1" customHeight="1">
      <c r="B499" s="46" t="str">
        <f t="shared" si="43"/>
        <v/>
      </c>
      <c r="C499" s="47" t="str">
        <f t="shared" si="44"/>
        <v/>
      </c>
      <c r="D499" s="52" t="str">
        <f t="shared" si="45"/>
        <v/>
      </c>
      <c r="E499" s="53" t="str">
        <f t="shared" si="46"/>
        <v/>
      </c>
      <c r="F499" s="53" t="str">
        <f t="shared" si="47"/>
        <v/>
      </c>
      <c r="G499" s="50"/>
      <c r="H499" s="53">
        <f t="shared" si="42"/>
        <v>0</v>
      </c>
    </row>
    <row r="500" spans="2:8" ht="12.75" hidden="1" customHeight="1">
      <c r="B500" s="46" t="str">
        <f t="shared" si="43"/>
        <v/>
      </c>
      <c r="C500" s="47" t="str">
        <f t="shared" si="44"/>
        <v/>
      </c>
      <c r="D500" s="52" t="str">
        <f t="shared" si="45"/>
        <v/>
      </c>
      <c r="E500" s="53" t="str">
        <f t="shared" si="46"/>
        <v/>
      </c>
      <c r="F500" s="53" t="str">
        <f t="shared" si="47"/>
        <v/>
      </c>
      <c r="G500" s="50"/>
      <c r="H500" s="53">
        <f t="shared" si="42"/>
        <v>0</v>
      </c>
    </row>
    <row r="501" spans="2:8" ht="12.75" hidden="1" customHeight="1">
      <c r="B501" s="46" t="str">
        <f t="shared" si="43"/>
        <v/>
      </c>
      <c r="C501" s="47" t="str">
        <f t="shared" si="44"/>
        <v/>
      </c>
      <c r="D501" s="52" t="str">
        <f t="shared" si="45"/>
        <v/>
      </c>
      <c r="E501" s="53" t="str">
        <f t="shared" si="46"/>
        <v/>
      </c>
      <c r="F501" s="53" t="str">
        <f t="shared" si="47"/>
        <v/>
      </c>
      <c r="G501" s="50"/>
      <c r="H501" s="53">
        <f t="shared" si="42"/>
        <v>0</v>
      </c>
    </row>
    <row r="502" spans="2:8" ht="12.75" hidden="1" customHeight="1">
      <c r="B502" s="46" t="str">
        <f t="shared" si="43"/>
        <v/>
      </c>
      <c r="C502" s="47" t="str">
        <f t="shared" si="44"/>
        <v/>
      </c>
      <c r="D502" s="52" t="str">
        <f t="shared" si="45"/>
        <v/>
      </c>
      <c r="E502" s="53" t="str">
        <f t="shared" si="46"/>
        <v/>
      </c>
      <c r="F502" s="53" t="str">
        <f t="shared" si="47"/>
        <v/>
      </c>
      <c r="G502" s="50"/>
      <c r="H502" s="53">
        <f t="shared" si="42"/>
        <v>0</v>
      </c>
    </row>
    <row r="503" spans="2:8" ht="12.75" hidden="1" customHeight="1">
      <c r="B503" s="46" t="str">
        <f t="shared" si="43"/>
        <v/>
      </c>
      <c r="C503" s="47" t="str">
        <f t="shared" si="44"/>
        <v/>
      </c>
      <c r="D503" s="52" t="str">
        <f t="shared" si="45"/>
        <v/>
      </c>
      <c r="E503" s="53" t="str">
        <f t="shared" si="46"/>
        <v/>
      </c>
      <c r="F503" s="53" t="str">
        <f t="shared" si="47"/>
        <v/>
      </c>
      <c r="G503" s="50"/>
      <c r="H503" s="53">
        <f t="shared" si="42"/>
        <v>0</v>
      </c>
    </row>
    <row r="504" spans="2:8" ht="12.75" hidden="1" customHeight="1">
      <c r="B504" s="46" t="str">
        <f t="shared" si="43"/>
        <v/>
      </c>
      <c r="C504" s="47" t="str">
        <f t="shared" si="44"/>
        <v/>
      </c>
      <c r="D504" s="52" t="str">
        <f t="shared" si="45"/>
        <v/>
      </c>
      <c r="E504" s="53" t="str">
        <f t="shared" si="46"/>
        <v/>
      </c>
      <c r="F504" s="53" t="str">
        <f t="shared" si="47"/>
        <v/>
      </c>
      <c r="G504" s="50"/>
      <c r="H504" s="53">
        <f t="shared" si="42"/>
        <v>0</v>
      </c>
    </row>
    <row r="505" spans="2:8" ht="12.75" hidden="1" customHeight="1">
      <c r="B505" s="46" t="str">
        <f t="shared" si="43"/>
        <v/>
      </c>
      <c r="C505" s="47" t="str">
        <f t="shared" si="44"/>
        <v/>
      </c>
      <c r="D505" s="52" t="str">
        <f t="shared" si="45"/>
        <v/>
      </c>
      <c r="E505" s="53" t="str">
        <f t="shared" si="46"/>
        <v/>
      </c>
      <c r="F505" s="53" t="str">
        <f t="shared" si="47"/>
        <v/>
      </c>
      <c r="G505" s="50"/>
      <c r="H505" s="53">
        <f t="shared" si="42"/>
        <v>0</v>
      </c>
    </row>
    <row r="506" spans="2:8" ht="12.75" hidden="1" customHeight="1">
      <c r="B506" s="46" t="str">
        <f t="shared" si="43"/>
        <v/>
      </c>
      <c r="C506" s="47" t="str">
        <f t="shared" si="44"/>
        <v/>
      </c>
      <c r="D506" s="52" t="str">
        <f t="shared" si="45"/>
        <v/>
      </c>
      <c r="E506" s="53" t="str">
        <f t="shared" si="46"/>
        <v/>
      </c>
      <c r="F506" s="53" t="str">
        <f t="shared" si="47"/>
        <v/>
      </c>
      <c r="G506" s="50"/>
      <c r="H506" s="53">
        <f t="shared" si="42"/>
        <v>0</v>
      </c>
    </row>
    <row r="507" spans="2:8" ht="12.75" hidden="1" customHeight="1">
      <c r="B507" s="46" t="str">
        <f t="shared" si="43"/>
        <v/>
      </c>
      <c r="C507" s="47" t="str">
        <f t="shared" si="44"/>
        <v/>
      </c>
      <c r="D507" s="52" t="str">
        <f t="shared" si="45"/>
        <v/>
      </c>
      <c r="E507" s="53" t="str">
        <f t="shared" si="46"/>
        <v/>
      </c>
      <c r="F507" s="53" t="str">
        <f t="shared" si="47"/>
        <v/>
      </c>
      <c r="G507" s="50"/>
      <c r="H507" s="53">
        <f t="shared" si="42"/>
        <v>0</v>
      </c>
    </row>
    <row r="508" spans="2:8" ht="12.75" hidden="1" customHeight="1">
      <c r="B508" s="46" t="str">
        <f t="shared" si="43"/>
        <v/>
      </c>
      <c r="C508" s="47" t="str">
        <f t="shared" si="44"/>
        <v/>
      </c>
      <c r="D508" s="52" t="str">
        <f t="shared" si="45"/>
        <v/>
      </c>
      <c r="E508" s="53" t="str">
        <f t="shared" si="46"/>
        <v/>
      </c>
      <c r="F508" s="53" t="str">
        <f t="shared" si="47"/>
        <v/>
      </c>
      <c r="G508" s="50"/>
      <c r="H508" s="53">
        <f t="shared" si="42"/>
        <v>0</v>
      </c>
    </row>
    <row r="509" spans="2:8" ht="12.75" hidden="1" customHeight="1">
      <c r="B509" s="46" t="str">
        <f t="shared" si="43"/>
        <v/>
      </c>
      <c r="C509" s="47" t="str">
        <f t="shared" si="44"/>
        <v/>
      </c>
      <c r="D509" s="52" t="str">
        <f t="shared" si="45"/>
        <v/>
      </c>
      <c r="E509" s="53" t="str">
        <f t="shared" si="46"/>
        <v/>
      </c>
      <c r="F509" s="53" t="str">
        <f t="shared" si="47"/>
        <v/>
      </c>
      <c r="G509" s="50"/>
      <c r="H509" s="53">
        <f t="shared" si="42"/>
        <v>0</v>
      </c>
    </row>
    <row r="510" spans="2:8" ht="12.75" hidden="1" customHeight="1">
      <c r="B510" s="46" t="str">
        <f t="shared" si="43"/>
        <v/>
      </c>
      <c r="C510" s="47" t="str">
        <f t="shared" si="44"/>
        <v/>
      </c>
      <c r="D510" s="52" t="str">
        <f t="shared" si="45"/>
        <v/>
      </c>
      <c r="E510" s="53" t="str">
        <f t="shared" si="46"/>
        <v/>
      </c>
      <c r="F510" s="53" t="str">
        <f t="shared" si="47"/>
        <v/>
      </c>
      <c r="G510" s="50"/>
      <c r="H510" s="53">
        <f t="shared" si="42"/>
        <v>0</v>
      </c>
    </row>
    <row r="511" spans="2:8" ht="12.75" hidden="1" customHeight="1">
      <c r="B511" s="46" t="str">
        <f t="shared" si="43"/>
        <v/>
      </c>
      <c r="C511" s="47" t="str">
        <f t="shared" si="44"/>
        <v/>
      </c>
      <c r="D511" s="52" t="str">
        <f t="shared" si="45"/>
        <v/>
      </c>
      <c r="E511" s="53" t="str">
        <f t="shared" si="46"/>
        <v/>
      </c>
      <c r="F511" s="53" t="str">
        <f t="shared" si="47"/>
        <v/>
      </c>
      <c r="G511" s="50"/>
      <c r="H511" s="53">
        <f t="shared" si="42"/>
        <v>0</v>
      </c>
    </row>
    <row r="512" spans="2:8" ht="12.75" hidden="1" customHeight="1">
      <c r="B512" s="46" t="str">
        <f t="shared" si="43"/>
        <v/>
      </c>
      <c r="C512" s="47" t="str">
        <f t="shared" si="44"/>
        <v/>
      </c>
      <c r="D512" s="52" t="str">
        <f t="shared" si="45"/>
        <v/>
      </c>
      <c r="E512" s="53" t="str">
        <f t="shared" si="46"/>
        <v/>
      </c>
      <c r="F512" s="53" t="str">
        <f t="shared" si="47"/>
        <v/>
      </c>
      <c r="G512" s="50"/>
      <c r="H512" s="53">
        <f t="shared" si="42"/>
        <v>0</v>
      </c>
    </row>
    <row r="513" spans="2:8" ht="12.75" hidden="1" customHeight="1">
      <c r="B513" s="46" t="str">
        <f t="shared" si="43"/>
        <v/>
      </c>
      <c r="C513" s="47" t="str">
        <f t="shared" si="44"/>
        <v/>
      </c>
      <c r="D513" s="52" t="str">
        <f t="shared" si="45"/>
        <v/>
      </c>
      <c r="E513" s="53" t="str">
        <f t="shared" si="46"/>
        <v/>
      </c>
      <c r="F513" s="53" t="str">
        <f t="shared" si="47"/>
        <v/>
      </c>
      <c r="G513" s="50"/>
      <c r="H513" s="53">
        <f t="shared" si="42"/>
        <v>0</v>
      </c>
    </row>
    <row r="514" spans="2:8" ht="12.75" hidden="1" customHeight="1">
      <c r="B514" s="46" t="str">
        <f t="shared" si="43"/>
        <v/>
      </c>
      <c r="C514" s="47" t="str">
        <f t="shared" si="44"/>
        <v/>
      </c>
      <c r="D514" s="52" t="str">
        <f t="shared" si="45"/>
        <v/>
      </c>
      <c r="E514" s="53" t="str">
        <f t="shared" si="46"/>
        <v/>
      </c>
      <c r="F514" s="53" t="str">
        <f t="shared" si="47"/>
        <v/>
      </c>
      <c r="G514" s="50"/>
      <c r="H514" s="53">
        <f t="shared" si="42"/>
        <v>0</v>
      </c>
    </row>
    <row r="515" spans="2:8" ht="12.75" hidden="1" customHeight="1">
      <c r="B515" s="46" t="str">
        <f t="shared" si="43"/>
        <v/>
      </c>
      <c r="C515" s="47" t="str">
        <f t="shared" si="44"/>
        <v/>
      </c>
      <c r="D515" s="52" t="str">
        <f t="shared" si="45"/>
        <v/>
      </c>
      <c r="E515" s="53" t="str">
        <f t="shared" si="46"/>
        <v/>
      </c>
      <c r="F515" s="53" t="str">
        <f t="shared" si="47"/>
        <v/>
      </c>
      <c r="G515" s="50"/>
      <c r="H515" s="53">
        <f t="shared" si="42"/>
        <v>0</v>
      </c>
    </row>
    <row r="516" spans="2:8" ht="12.75" hidden="1" customHeight="1">
      <c r="B516" s="46" t="str">
        <f t="shared" si="43"/>
        <v/>
      </c>
      <c r="C516" s="47" t="str">
        <f t="shared" si="44"/>
        <v/>
      </c>
      <c r="D516" s="52" t="str">
        <f t="shared" si="45"/>
        <v/>
      </c>
      <c r="E516" s="53" t="str">
        <f t="shared" si="46"/>
        <v/>
      </c>
      <c r="F516" s="53" t="str">
        <f t="shared" si="47"/>
        <v/>
      </c>
      <c r="G516" s="50"/>
      <c r="H516" s="53">
        <f t="shared" si="42"/>
        <v>0</v>
      </c>
    </row>
    <row r="517" spans="2:8" ht="12.75" hidden="1" customHeight="1">
      <c r="B517" s="46" t="str">
        <f t="shared" si="43"/>
        <v/>
      </c>
      <c r="C517" s="47" t="str">
        <f t="shared" si="44"/>
        <v/>
      </c>
      <c r="D517" s="52" t="str">
        <f t="shared" si="45"/>
        <v/>
      </c>
      <c r="E517" s="53" t="str">
        <f t="shared" si="46"/>
        <v/>
      </c>
      <c r="F517" s="53" t="str">
        <f t="shared" si="47"/>
        <v/>
      </c>
      <c r="G517" s="50"/>
      <c r="H517" s="53">
        <f t="shared" si="42"/>
        <v>0</v>
      </c>
    </row>
    <row r="518" spans="2:8" ht="12.75" hidden="1" customHeight="1">
      <c r="B518" s="46" t="str">
        <f t="shared" si="43"/>
        <v/>
      </c>
      <c r="C518" s="47" t="str">
        <f t="shared" si="44"/>
        <v/>
      </c>
      <c r="D518" s="52" t="str">
        <f t="shared" si="45"/>
        <v/>
      </c>
      <c r="E518" s="53" t="str">
        <f t="shared" si="46"/>
        <v/>
      </c>
      <c r="F518" s="53" t="str">
        <f t="shared" si="47"/>
        <v/>
      </c>
      <c r="G518" s="50"/>
      <c r="H518" s="53">
        <f t="shared" si="42"/>
        <v>0</v>
      </c>
    </row>
    <row r="519" spans="2:8" ht="12.75" hidden="1" customHeight="1">
      <c r="B519" s="46" t="str">
        <f t="shared" si="43"/>
        <v/>
      </c>
      <c r="C519" s="47" t="str">
        <f t="shared" si="44"/>
        <v/>
      </c>
      <c r="D519" s="52" t="str">
        <f t="shared" si="45"/>
        <v/>
      </c>
      <c r="E519" s="53" t="str">
        <f t="shared" si="46"/>
        <v/>
      </c>
      <c r="F519" s="53" t="str">
        <f t="shared" si="47"/>
        <v/>
      </c>
      <c r="G519" s="50"/>
      <c r="H519" s="53">
        <f t="shared" si="42"/>
        <v>0</v>
      </c>
    </row>
    <row r="520" spans="2:8" ht="12.75" hidden="1" customHeight="1">
      <c r="B520" s="46" t="str">
        <f t="shared" si="43"/>
        <v/>
      </c>
      <c r="C520" s="47" t="str">
        <f t="shared" si="44"/>
        <v/>
      </c>
      <c r="D520" s="52" t="str">
        <f t="shared" si="45"/>
        <v/>
      </c>
      <c r="E520" s="53" t="str">
        <f t="shared" si="46"/>
        <v/>
      </c>
      <c r="F520" s="53" t="str">
        <f t="shared" si="47"/>
        <v/>
      </c>
      <c r="G520" s="50"/>
      <c r="H520" s="53">
        <f t="shared" si="42"/>
        <v>0</v>
      </c>
    </row>
    <row r="521" spans="2:8" ht="12.75" hidden="1" customHeight="1">
      <c r="B521" s="46" t="str">
        <f t="shared" si="43"/>
        <v/>
      </c>
      <c r="C521" s="47" t="str">
        <f t="shared" si="44"/>
        <v/>
      </c>
      <c r="D521" s="52" t="str">
        <f t="shared" si="45"/>
        <v/>
      </c>
      <c r="E521" s="53" t="str">
        <f t="shared" si="46"/>
        <v/>
      </c>
      <c r="F521" s="53" t="str">
        <f t="shared" si="47"/>
        <v/>
      </c>
      <c r="G521" s="50"/>
      <c r="H521" s="53">
        <f t="shared" si="42"/>
        <v>0</v>
      </c>
    </row>
    <row r="522" spans="2:8" ht="12.75" hidden="1" customHeight="1">
      <c r="B522" s="46" t="str">
        <f t="shared" si="43"/>
        <v/>
      </c>
      <c r="C522" s="47" t="str">
        <f t="shared" si="44"/>
        <v/>
      </c>
      <c r="D522" s="52" t="str">
        <f t="shared" si="45"/>
        <v/>
      </c>
      <c r="E522" s="53" t="str">
        <f t="shared" si="46"/>
        <v/>
      </c>
      <c r="F522" s="53" t="str">
        <f t="shared" si="47"/>
        <v/>
      </c>
      <c r="G522" s="50"/>
      <c r="H522" s="53">
        <f t="shared" si="42"/>
        <v>0</v>
      </c>
    </row>
    <row r="523" spans="2:8" ht="12.75" hidden="1" customHeight="1">
      <c r="B523" s="46" t="str">
        <f t="shared" si="43"/>
        <v/>
      </c>
      <c r="C523" s="47" t="str">
        <f t="shared" si="44"/>
        <v/>
      </c>
      <c r="D523" s="52" t="str">
        <f t="shared" si="45"/>
        <v/>
      </c>
      <c r="E523" s="53" t="str">
        <f t="shared" si="46"/>
        <v/>
      </c>
      <c r="F523" s="53" t="str">
        <f t="shared" si="47"/>
        <v/>
      </c>
      <c r="G523" s="50"/>
      <c r="H523" s="53">
        <f t="shared" si="42"/>
        <v>0</v>
      </c>
    </row>
    <row r="524" spans="2:8" ht="12.75" hidden="1" customHeight="1">
      <c r="B524" s="46" t="str">
        <f t="shared" si="43"/>
        <v/>
      </c>
      <c r="C524" s="47" t="str">
        <f t="shared" si="44"/>
        <v/>
      </c>
      <c r="D524" s="52" t="str">
        <f t="shared" si="45"/>
        <v/>
      </c>
      <c r="E524" s="53" t="str">
        <f t="shared" si="46"/>
        <v/>
      </c>
      <c r="F524" s="53" t="str">
        <f t="shared" si="47"/>
        <v/>
      </c>
      <c r="G524" s="50"/>
      <c r="H524" s="53">
        <f t="shared" si="42"/>
        <v>0</v>
      </c>
    </row>
    <row r="525" spans="2:8" ht="12.75" hidden="1" customHeight="1">
      <c r="B525" s="46" t="str">
        <f t="shared" si="43"/>
        <v/>
      </c>
      <c r="C525" s="47" t="str">
        <f t="shared" si="44"/>
        <v/>
      </c>
      <c r="D525" s="52" t="str">
        <f t="shared" si="45"/>
        <v/>
      </c>
      <c r="E525" s="53" t="str">
        <f t="shared" si="46"/>
        <v/>
      </c>
      <c r="F525" s="53" t="str">
        <f t="shared" si="47"/>
        <v/>
      </c>
      <c r="G525" s="50"/>
      <c r="H525" s="53">
        <f t="shared" si="42"/>
        <v>0</v>
      </c>
    </row>
    <row r="526" spans="2:8" ht="12.75" hidden="1" customHeight="1">
      <c r="B526" s="46" t="str">
        <f t="shared" si="43"/>
        <v/>
      </c>
      <c r="C526" s="47" t="str">
        <f t="shared" si="44"/>
        <v/>
      </c>
      <c r="D526" s="52" t="str">
        <f t="shared" si="45"/>
        <v/>
      </c>
      <c r="E526" s="53" t="str">
        <f t="shared" si="46"/>
        <v/>
      </c>
      <c r="F526" s="53" t="str">
        <f t="shared" si="47"/>
        <v/>
      </c>
      <c r="G526" s="50"/>
      <c r="H526" s="53">
        <f t="shared" si="42"/>
        <v>0</v>
      </c>
    </row>
    <row r="527" spans="2:8" ht="12.75" hidden="1" customHeight="1">
      <c r="B527" s="46" t="str">
        <f t="shared" si="43"/>
        <v/>
      </c>
      <c r="C527" s="47" t="str">
        <f t="shared" si="44"/>
        <v/>
      </c>
      <c r="D527" s="52" t="str">
        <f t="shared" si="45"/>
        <v/>
      </c>
      <c r="E527" s="53" t="str">
        <f t="shared" si="46"/>
        <v/>
      </c>
      <c r="F527" s="53" t="str">
        <f t="shared" si="47"/>
        <v/>
      </c>
      <c r="G527" s="50"/>
      <c r="H527" s="53">
        <f t="shared" si="42"/>
        <v>0</v>
      </c>
    </row>
    <row r="528" spans="2:8" ht="12.75" hidden="1" customHeight="1">
      <c r="B528" s="46" t="str">
        <f t="shared" si="43"/>
        <v/>
      </c>
      <c r="C528" s="47" t="str">
        <f t="shared" si="44"/>
        <v/>
      </c>
      <c r="D528" s="52" t="str">
        <f t="shared" si="45"/>
        <v/>
      </c>
      <c r="E528" s="53" t="str">
        <f t="shared" si="46"/>
        <v/>
      </c>
      <c r="F528" s="53" t="str">
        <f t="shared" si="47"/>
        <v/>
      </c>
      <c r="G528" s="50"/>
      <c r="H528" s="53">
        <f t="shared" si="42"/>
        <v>0</v>
      </c>
    </row>
    <row r="529" spans="2:8" ht="12.75" hidden="1" customHeight="1">
      <c r="B529" s="46" t="str">
        <f t="shared" si="43"/>
        <v/>
      </c>
      <c r="C529" s="47" t="str">
        <f t="shared" si="44"/>
        <v/>
      </c>
      <c r="D529" s="52" t="str">
        <f t="shared" si="45"/>
        <v/>
      </c>
      <c r="E529" s="53" t="str">
        <f t="shared" si="46"/>
        <v/>
      </c>
      <c r="F529" s="53" t="str">
        <f t="shared" si="47"/>
        <v/>
      </c>
      <c r="G529" s="50"/>
      <c r="H529" s="53">
        <f t="shared" si="42"/>
        <v>0</v>
      </c>
    </row>
    <row r="530" spans="2:8" ht="12.75" hidden="1" customHeight="1">
      <c r="B530" s="46" t="str">
        <f t="shared" si="43"/>
        <v/>
      </c>
      <c r="C530" s="47" t="str">
        <f t="shared" si="44"/>
        <v/>
      </c>
      <c r="D530" s="52" t="str">
        <f t="shared" si="45"/>
        <v/>
      </c>
      <c r="E530" s="53" t="str">
        <f t="shared" si="46"/>
        <v/>
      </c>
      <c r="F530" s="53" t="str">
        <f t="shared" si="47"/>
        <v/>
      </c>
      <c r="G530" s="50"/>
      <c r="H530" s="53">
        <f t="shared" si="42"/>
        <v>0</v>
      </c>
    </row>
    <row r="531" spans="2:8" ht="12.75" hidden="1" customHeight="1">
      <c r="B531" s="46" t="str">
        <f t="shared" si="43"/>
        <v/>
      </c>
      <c r="C531" s="47" t="str">
        <f t="shared" si="44"/>
        <v/>
      </c>
      <c r="D531" s="52" t="str">
        <f t="shared" si="45"/>
        <v/>
      </c>
      <c r="E531" s="53" t="str">
        <f t="shared" si="46"/>
        <v/>
      </c>
      <c r="F531" s="53" t="str">
        <f t="shared" si="47"/>
        <v/>
      </c>
      <c r="G531" s="50"/>
      <c r="H531" s="53">
        <f t="shared" si="42"/>
        <v>0</v>
      </c>
    </row>
    <row r="532" spans="2:8" ht="12.75" hidden="1" customHeight="1">
      <c r="B532" s="46" t="str">
        <f t="shared" si="43"/>
        <v/>
      </c>
      <c r="C532" s="47" t="str">
        <f t="shared" si="44"/>
        <v/>
      </c>
      <c r="D532" s="52" t="str">
        <f t="shared" si="45"/>
        <v/>
      </c>
      <c r="E532" s="53" t="str">
        <f t="shared" si="46"/>
        <v/>
      </c>
      <c r="F532" s="53" t="str">
        <f t="shared" si="47"/>
        <v/>
      </c>
      <c r="G532" s="50"/>
      <c r="H532" s="53">
        <f t="shared" si="42"/>
        <v>0</v>
      </c>
    </row>
    <row r="533" spans="2:8" ht="12.75" hidden="1" customHeight="1">
      <c r="B533" s="46" t="str">
        <f t="shared" si="43"/>
        <v/>
      </c>
      <c r="C533" s="47" t="str">
        <f t="shared" si="44"/>
        <v/>
      </c>
      <c r="D533" s="52" t="str">
        <f t="shared" si="45"/>
        <v/>
      </c>
      <c r="E533" s="53" t="str">
        <f t="shared" si="46"/>
        <v/>
      </c>
      <c r="F533" s="53" t="str">
        <f t="shared" si="47"/>
        <v/>
      </c>
      <c r="G533" s="50"/>
      <c r="H533" s="53">
        <f t="shared" si="42"/>
        <v>0</v>
      </c>
    </row>
    <row r="534" spans="2:8" ht="12.75" hidden="1" customHeight="1">
      <c r="B534" s="46" t="str">
        <f t="shared" si="43"/>
        <v/>
      </c>
      <c r="C534" s="47" t="str">
        <f t="shared" si="44"/>
        <v/>
      </c>
      <c r="D534" s="52" t="str">
        <f t="shared" si="45"/>
        <v/>
      </c>
      <c r="E534" s="53" t="str">
        <f t="shared" si="46"/>
        <v/>
      </c>
      <c r="F534" s="53" t="str">
        <f t="shared" si="47"/>
        <v/>
      </c>
      <c r="G534" s="50"/>
      <c r="H534" s="53">
        <f t="shared" si="42"/>
        <v>0</v>
      </c>
    </row>
    <row r="535" spans="2:8" ht="12.75" hidden="1" customHeight="1">
      <c r="B535" s="46" t="str">
        <f t="shared" si="43"/>
        <v/>
      </c>
      <c r="C535" s="47" t="str">
        <f t="shared" si="44"/>
        <v/>
      </c>
      <c r="D535" s="52" t="str">
        <f t="shared" si="45"/>
        <v/>
      </c>
      <c r="E535" s="53" t="str">
        <f t="shared" si="46"/>
        <v/>
      </c>
      <c r="F535" s="53" t="str">
        <f t="shared" si="47"/>
        <v/>
      </c>
      <c r="G535" s="50"/>
      <c r="H535" s="53">
        <f t="shared" si="42"/>
        <v>0</v>
      </c>
    </row>
    <row r="536" spans="2:8" ht="12.75" hidden="1" customHeight="1">
      <c r="B536" s="46" t="str">
        <f t="shared" si="43"/>
        <v/>
      </c>
      <c r="C536" s="47" t="str">
        <f t="shared" si="44"/>
        <v/>
      </c>
      <c r="D536" s="52" t="str">
        <f t="shared" si="45"/>
        <v/>
      </c>
      <c r="E536" s="53" t="str">
        <f t="shared" si="46"/>
        <v/>
      </c>
      <c r="F536" s="53" t="str">
        <f t="shared" si="47"/>
        <v/>
      </c>
      <c r="G536" s="50"/>
      <c r="H536" s="53">
        <f t="shared" si="42"/>
        <v>0</v>
      </c>
    </row>
    <row r="537" spans="2:8" ht="12.75" hidden="1" customHeight="1">
      <c r="B537" s="46" t="str">
        <f t="shared" si="43"/>
        <v/>
      </c>
      <c r="C537" s="47" t="str">
        <f t="shared" si="44"/>
        <v/>
      </c>
      <c r="D537" s="52" t="str">
        <f t="shared" si="45"/>
        <v/>
      </c>
      <c r="E537" s="53" t="str">
        <f t="shared" si="46"/>
        <v/>
      </c>
      <c r="F537" s="53" t="str">
        <f t="shared" si="47"/>
        <v/>
      </c>
      <c r="G537" s="50"/>
      <c r="H537" s="53">
        <f t="shared" ref="H537:H600" si="48">IF(B537="",0,ROUND(H536-E537-G537,2))</f>
        <v>0</v>
      </c>
    </row>
    <row r="538" spans="2:8" ht="12.75" hidden="1" customHeight="1">
      <c r="B538" s="46" t="str">
        <f t="shared" ref="B538:B601" si="49">IF(B537&lt;$D$16,IF(H537&gt;0,B537+1,""),"")</f>
        <v/>
      </c>
      <c r="C538" s="47" t="str">
        <f t="shared" ref="C538:C601" si="50">IF(B538="","",IF(B538&lt;=$D$16,IF(payments_per_year=26,DATE(YEAR(start_date),MONTH(start_date),DAY(start_date)+14*B538),IF(payments_per_year=52,DATE(YEAR(start_date),MONTH(start_date),DAY(start_date)+7*B538),DATE(YEAR(start_date),MONTH(start_date)+B538*12/$D$11,DAY(start_date)))),""))</f>
        <v/>
      </c>
      <c r="D538" s="52" t="str">
        <f t="shared" ref="D538:D601" si="51">IF(C538="","",IF($D$15+F538&gt;H537,ROUND(H537+F538,2),$D$15))</f>
        <v/>
      </c>
      <c r="E538" s="53" t="str">
        <f t="shared" ref="E538:E601" si="52">IF(C538="","",D538-F538)</f>
        <v/>
      </c>
      <c r="F538" s="53" t="str">
        <f t="shared" ref="F538:F601" si="53">IF(C538="","",ROUND(H537*$D$9/payments_per_year,2))</f>
        <v/>
      </c>
      <c r="G538" s="50"/>
      <c r="H538" s="53">
        <f t="shared" si="48"/>
        <v>0</v>
      </c>
    </row>
    <row r="539" spans="2:8" ht="12.75" hidden="1" customHeight="1">
      <c r="B539" s="46" t="str">
        <f t="shared" si="49"/>
        <v/>
      </c>
      <c r="C539" s="47" t="str">
        <f t="shared" si="50"/>
        <v/>
      </c>
      <c r="D539" s="52" t="str">
        <f t="shared" si="51"/>
        <v/>
      </c>
      <c r="E539" s="53" t="str">
        <f t="shared" si="52"/>
        <v/>
      </c>
      <c r="F539" s="53" t="str">
        <f t="shared" si="53"/>
        <v/>
      </c>
      <c r="G539" s="50"/>
      <c r="H539" s="53">
        <f t="shared" si="48"/>
        <v>0</v>
      </c>
    </row>
    <row r="540" spans="2:8" ht="12.75" hidden="1" customHeight="1">
      <c r="B540" s="46" t="str">
        <f t="shared" si="49"/>
        <v/>
      </c>
      <c r="C540" s="47" t="str">
        <f t="shared" si="50"/>
        <v/>
      </c>
      <c r="D540" s="52" t="str">
        <f t="shared" si="51"/>
        <v/>
      </c>
      <c r="E540" s="53" t="str">
        <f t="shared" si="52"/>
        <v/>
      </c>
      <c r="F540" s="53" t="str">
        <f t="shared" si="53"/>
        <v/>
      </c>
      <c r="G540" s="50"/>
      <c r="H540" s="53">
        <f t="shared" si="48"/>
        <v>0</v>
      </c>
    </row>
    <row r="541" spans="2:8" ht="12.75" hidden="1" customHeight="1">
      <c r="B541" s="46" t="str">
        <f t="shared" si="49"/>
        <v/>
      </c>
      <c r="C541" s="47" t="str">
        <f t="shared" si="50"/>
        <v/>
      </c>
      <c r="D541" s="52" t="str">
        <f t="shared" si="51"/>
        <v/>
      </c>
      <c r="E541" s="53" t="str">
        <f t="shared" si="52"/>
        <v/>
      </c>
      <c r="F541" s="53" t="str">
        <f t="shared" si="53"/>
        <v/>
      </c>
      <c r="G541" s="50"/>
      <c r="H541" s="53">
        <f t="shared" si="48"/>
        <v>0</v>
      </c>
    </row>
    <row r="542" spans="2:8" ht="12.75" hidden="1" customHeight="1">
      <c r="B542" s="46" t="str">
        <f t="shared" si="49"/>
        <v/>
      </c>
      <c r="C542" s="47" t="str">
        <f t="shared" si="50"/>
        <v/>
      </c>
      <c r="D542" s="52" t="str">
        <f t="shared" si="51"/>
        <v/>
      </c>
      <c r="E542" s="53" t="str">
        <f t="shared" si="52"/>
        <v/>
      </c>
      <c r="F542" s="53" t="str">
        <f t="shared" si="53"/>
        <v/>
      </c>
      <c r="G542" s="50"/>
      <c r="H542" s="53">
        <f t="shared" si="48"/>
        <v>0</v>
      </c>
    </row>
    <row r="543" spans="2:8" ht="12.75" hidden="1" customHeight="1">
      <c r="B543" s="46" t="str">
        <f t="shared" si="49"/>
        <v/>
      </c>
      <c r="C543" s="47" t="str">
        <f t="shared" si="50"/>
        <v/>
      </c>
      <c r="D543" s="52" t="str">
        <f t="shared" si="51"/>
        <v/>
      </c>
      <c r="E543" s="53" t="str">
        <f t="shared" si="52"/>
        <v/>
      </c>
      <c r="F543" s="53" t="str">
        <f t="shared" si="53"/>
        <v/>
      </c>
      <c r="G543" s="50"/>
      <c r="H543" s="53">
        <f t="shared" si="48"/>
        <v>0</v>
      </c>
    </row>
    <row r="544" spans="2:8" ht="12.75" hidden="1" customHeight="1">
      <c r="B544" s="46" t="str">
        <f t="shared" si="49"/>
        <v/>
      </c>
      <c r="C544" s="47" t="str">
        <f t="shared" si="50"/>
        <v/>
      </c>
      <c r="D544" s="52" t="str">
        <f t="shared" si="51"/>
        <v/>
      </c>
      <c r="E544" s="53" t="str">
        <f t="shared" si="52"/>
        <v/>
      </c>
      <c r="F544" s="53" t="str">
        <f t="shared" si="53"/>
        <v/>
      </c>
      <c r="G544" s="50"/>
      <c r="H544" s="53">
        <f t="shared" si="48"/>
        <v>0</v>
      </c>
    </row>
    <row r="545" spans="2:8" ht="12.75" hidden="1" customHeight="1">
      <c r="B545" s="46" t="str">
        <f t="shared" si="49"/>
        <v/>
      </c>
      <c r="C545" s="47" t="str">
        <f t="shared" si="50"/>
        <v/>
      </c>
      <c r="D545" s="52" t="str">
        <f t="shared" si="51"/>
        <v/>
      </c>
      <c r="E545" s="53" t="str">
        <f t="shared" si="52"/>
        <v/>
      </c>
      <c r="F545" s="53" t="str">
        <f t="shared" si="53"/>
        <v/>
      </c>
      <c r="G545" s="50"/>
      <c r="H545" s="53">
        <f t="shared" si="48"/>
        <v>0</v>
      </c>
    </row>
    <row r="546" spans="2:8" ht="12.75" hidden="1" customHeight="1">
      <c r="B546" s="46" t="str">
        <f t="shared" si="49"/>
        <v/>
      </c>
      <c r="C546" s="47" t="str">
        <f t="shared" si="50"/>
        <v/>
      </c>
      <c r="D546" s="52" t="str">
        <f t="shared" si="51"/>
        <v/>
      </c>
      <c r="E546" s="53" t="str">
        <f t="shared" si="52"/>
        <v/>
      </c>
      <c r="F546" s="53" t="str">
        <f t="shared" si="53"/>
        <v/>
      </c>
      <c r="G546" s="50"/>
      <c r="H546" s="53">
        <f t="shared" si="48"/>
        <v>0</v>
      </c>
    </row>
    <row r="547" spans="2:8" ht="12.75" hidden="1" customHeight="1">
      <c r="B547" s="46" t="str">
        <f t="shared" si="49"/>
        <v/>
      </c>
      <c r="C547" s="47" t="str">
        <f t="shared" si="50"/>
        <v/>
      </c>
      <c r="D547" s="52" t="str">
        <f t="shared" si="51"/>
        <v/>
      </c>
      <c r="E547" s="53" t="str">
        <f t="shared" si="52"/>
        <v/>
      </c>
      <c r="F547" s="53" t="str">
        <f t="shared" si="53"/>
        <v/>
      </c>
      <c r="G547" s="50"/>
      <c r="H547" s="53">
        <f t="shared" si="48"/>
        <v>0</v>
      </c>
    </row>
    <row r="548" spans="2:8" ht="12.75" hidden="1" customHeight="1">
      <c r="B548" s="46" t="str">
        <f t="shared" si="49"/>
        <v/>
      </c>
      <c r="C548" s="47" t="str">
        <f t="shared" si="50"/>
        <v/>
      </c>
      <c r="D548" s="52" t="str">
        <f t="shared" si="51"/>
        <v/>
      </c>
      <c r="E548" s="53" t="str">
        <f t="shared" si="52"/>
        <v/>
      </c>
      <c r="F548" s="53" t="str">
        <f t="shared" si="53"/>
        <v/>
      </c>
      <c r="G548" s="50"/>
      <c r="H548" s="53">
        <f t="shared" si="48"/>
        <v>0</v>
      </c>
    </row>
    <row r="549" spans="2:8" ht="12.75" hidden="1" customHeight="1">
      <c r="B549" s="46" t="str">
        <f t="shared" si="49"/>
        <v/>
      </c>
      <c r="C549" s="47" t="str">
        <f t="shared" si="50"/>
        <v/>
      </c>
      <c r="D549" s="52" t="str">
        <f t="shared" si="51"/>
        <v/>
      </c>
      <c r="E549" s="53" t="str">
        <f t="shared" si="52"/>
        <v/>
      </c>
      <c r="F549" s="53" t="str">
        <f t="shared" si="53"/>
        <v/>
      </c>
      <c r="G549" s="50"/>
      <c r="H549" s="53">
        <f t="shared" si="48"/>
        <v>0</v>
      </c>
    </row>
    <row r="550" spans="2:8" ht="12.75" hidden="1" customHeight="1">
      <c r="B550" s="46" t="str">
        <f t="shared" si="49"/>
        <v/>
      </c>
      <c r="C550" s="47" t="str">
        <f t="shared" si="50"/>
        <v/>
      </c>
      <c r="D550" s="52" t="str">
        <f t="shared" si="51"/>
        <v/>
      </c>
      <c r="E550" s="53" t="str">
        <f t="shared" si="52"/>
        <v/>
      </c>
      <c r="F550" s="53" t="str">
        <f t="shared" si="53"/>
        <v/>
      </c>
      <c r="G550" s="50"/>
      <c r="H550" s="53">
        <f t="shared" si="48"/>
        <v>0</v>
      </c>
    </row>
    <row r="551" spans="2:8" ht="12.75" hidden="1" customHeight="1">
      <c r="B551" s="46" t="str">
        <f t="shared" si="49"/>
        <v/>
      </c>
      <c r="C551" s="47" t="str">
        <f t="shared" si="50"/>
        <v/>
      </c>
      <c r="D551" s="52" t="str">
        <f t="shared" si="51"/>
        <v/>
      </c>
      <c r="E551" s="53" t="str">
        <f t="shared" si="52"/>
        <v/>
      </c>
      <c r="F551" s="53" t="str">
        <f t="shared" si="53"/>
        <v/>
      </c>
      <c r="G551" s="50"/>
      <c r="H551" s="53">
        <f t="shared" si="48"/>
        <v>0</v>
      </c>
    </row>
    <row r="552" spans="2:8" ht="12.75" hidden="1" customHeight="1">
      <c r="B552" s="46" t="str">
        <f t="shared" si="49"/>
        <v/>
      </c>
      <c r="C552" s="47" t="str">
        <f t="shared" si="50"/>
        <v/>
      </c>
      <c r="D552" s="52" t="str">
        <f t="shared" si="51"/>
        <v/>
      </c>
      <c r="E552" s="53" t="str">
        <f t="shared" si="52"/>
        <v/>
      </c>
      <c r="F552" s="53" t="str">
        <f t="shared" si="53"/>
        <v/>
      </c>
      <c r="G552" s="50"/>
      <c r="H552" s="53">
        <f t="shared" si="48"/>
        <v>0</v>
      </c>
    </row>
    <row r="553" spans="2:8" ht="12.75" hidden="1" customHeight="1">
      <c r="B553" s="46" t="str">
        <f t="shared" si="49"/>
        <v/>
      </c>
      <c r="C553" s="47" t="str">
        <f t="shared" si="50"/>
        <v/>
      </c>
      <c r="D553" s="52" t="str">
        <f t="shared" si="51"/>
        <v/>
      </c>
      <c r="E553" s="53" t="str">
        <f t="shared" si="52"/>
        <v/>
      </c>
      <c r="F553" s="53" t="str">
        <f t="shared" si="53"/>
        <v/>
      </c>
      <c r="G553" s="50"/>
      <c r="H553" s="53">
        <f t="shared" si="48"/>
        <v>0</v>
      </c>
    </row>
    <row r="554" spans="2:8" ht="12.75" hidden="1" customHeight="1">
      <c r="B554" s="46" t="str">
        <f t="shared" si="49"/>
        <v/>
      </c>
      <c r="C554" s="47" t="str">
        <f t="shared" si="50"/>
        <v/>
      </c>
      <c r="D554" s="52" t="str">
        <f t="shared" si="51"/>
        <v/>
      </c>
      <c r="E554" s="53" t="str">
        <f t="shared" si="52"/>
        <v/>
      </c>
      <c r="F554" s="53" t="str">
        <f t="shared" si="53"/>
        <v/>
      </c>
      <c r="G554" s="50"/>
      <c r="H554" s="53">
        <f t="shared" si="48"/>
        <v>0</v>
      </c>
    </row>
    <row r="555" spans="2:8" ht="12.75" hidden="1" customHeight="1">
      <c r="B555" s="46" t="str">
        <f t="shared" si="49"/>
        <v/>
      </c>
      <c r="C555" s="47" t="str">
        <f t="shared" si="50"/>
        <v/>
      </c>
      <c r="D555" s="52" t="str">
        <f t="shared" si="51"/>
        <v/>
      </c>
      <c r="E555" s="53" t="str">
        <f t="shared" si="52"/>
        <v/>
      </c>
      <c r="F555" s="53" t="str">
        <f t="shared" si="53"/>
        <v/>
      </c>
      <c r="G555" s="50"/>
      <c r="H555" s="53">
        <f t="shared" si="48"/>
        <v>0</v>
      </c>
    </row>
    <row r="556" spans="2:8" ht="12.75" hidden="1" customHeight="1">
      <c r="B556" s="46" t="str">
        <f t="shared" si="49"/>
        <v/>
      </c>
      <c r="C556" s="47" t="str">
        <f t="shared" si="50"/>
        <v/>
      </c>
      <c r="D556" s="52" t="str">
        <f t="shared" si="51"/>
        <v/>
      </c>
      <c r="E556" s="53" t="str">
        <f t="shared" si="52"/>
        <v/>
      </c>
      <c r="F556" s="53" t="str">
        <f t="shared" si="53"/>
        <v/>
      </c>
      <c r="G556" s="50"/>
      <c r="H556" s="53">
        <f t="shared" si="48"/>
        <v>0</v>
      </c>
    </row>
    <row r="557" spans="2:8" ht="12.75" hidden="1" customHeight="1">
      <c r="B557" s="46" t="str">
        <f t="shared" si="49"/>
        <v/>
      </c>
      <c r="C557" s="47" t="str">
        <f t="shared" si="50"/>
        <v/>
      </c>
      <c r="D557" s="52" t="str">
        <f t="shared" si="51"/>
        <v/>
      </c>
      <c r="E557" s="53" t="str">
        <f t="shared" si="52"/>
        <v/>
      </c>
      <c r="F557" s="53" t="str">
        <f t="shared" si="53"/>
        <v/>
      </c>
      <c r="G557" s="50"/>
      <c r="H557" s="53">
        <f t="shared" si="48"/>
        <v>0</v>
      </c>
    </row>
    <row r="558" spans="2:8" ht="12.75" hidden="1" customHeight="1">
      <c r="B558" s="46" t="str">
        <f t="shared" si="49"/>
        <v/>
      </c>
      <c r="C558" s="47" t="str">
        <f t="shared" si="50"/>
        <v/>
      </c>
      <c r="D558" s="52" t="str">
        <f t="shared" si="51"/>
        <v/>
      </c>
      <c r="E558" s="53" t="str">
        <f t="shared" si="52"/>
        <v/>
      </c>
      <c r="F558" s="53" t="str">
        <f t="shared" si="53"/>
        <v/>
      </c>
      <c r="G558" s="50"/>
      <c r="H558" s="53">
        <f t="shared" si="48"/>
        <v>0</v>
      </c>
    </row>
    <row r="559" spans="2:8" ht="12.75" hidden="1" customHeight="1">
      <c r="B559" s="46" t="str">
        <f t="shared" si="49"/>
        <v/>
      </c>
      <c r="C559" s="47" t="str">
        <f t="shared" si="50"/>
        <v/>
      </c>
      <c r="D559" s="52" t="str">
        <f t="shared" si="51"/>
        <v/>
      </c>
      <c r="E559" s="53" t="str">
        <f t="shared" si="52"/>
        <v/>
      </c>
      <c r="F559" s="53" t="str">
        <f t="shared" si="53"/>
        <v/>
      </c>
      <c r="G559" s="50"/>
      <c r="H559" s="53">
        <f t="shared" si="48"/>
        <v>0</v>
      </c>
    </row>
    <row r="560" spans="2:8" ht="12.75" hidden="1" customHeight="1">
      <c r="B560" s="46" t="str">
        <f t="shared" si="49"/>
        <v/>
      </c>
      <c r="C560" s="47" t="str">
        <f t="shared" si="50"/>
        <v/>
      </c>
      <c r="D560" s="52" t="str">
        <f t="shared" si="51"/>
        <v/>
      </c>
      <c r="E560" s="53" t="str">
        <f t="shared" si="52"/>
        <v/>
      </c>
      <c r="F560" s="53" t="str">
        <f t="shared" si="53"/>
        <v/>
      </c>
      <c r="G560" s="50"/>
      <c r="H560" s="53">
        <f t="shared" si="48"/>
        <v>0</v>
      </c>
    </row>
    <row r="561" spans="2:8" ht="12.75" hidden="1" customHeight="1">
      <c r="B561" s="46" t="str">
        <f t="shared" si="49"/>
        <v/>
      </c>
      <c r="C561" s="47" t="str">
        <f t="shared" si="50"/>
        <v/>
      </c>
      <c r="D561" s="52" t="str">
        <f t="shared" si="51"/>
        <v/>
      </c>
      <c r="E561" s="53" t="str">
        <f t="shared" si="52"/>
        <v/>
      </c>
      <c r="F561" s="53" t="str">
        <f t="shared" si="53"/>
        <v/>
      </c>
      <c r="G561" s="50"/>
      <c r="H561" s="53">
        <f t="shared" si="48"/>
        <v>0</v>
      </c>
    </row>
    <row r="562" spans="2:8" ht="12.75" hidden="1" customHeight="1">
      <c r="B562" s="46" t="str">
        <f t="shared" si="49"/>
        <v/>
      </c>
      <c r="C562" s="47" t="str">
        <f t="shared" si="50"/>
        <v/>
      </c>
      <c r="D562" s="52" t="str">
        <f t="shared" si="51"/>
        <v/>
      </c>
      <c r="E562" s="53" t="str">
        <f t="shared" si="52"/>
        <v/>
      </c>
      <c r="F562" s="53" t="str">
        <f t="shared" si="53"/>
        <v/>
      </c>
      <c r="G562" s="50"/>
      <c r="H562" s="53">
        <f t="shared" si="48"/>
        <v>0</v>
      </c>
    </row>
    <row r="563" spans="2:8" ht="12.75" hidden="1" customHeight="1">
      <c r="B563" s="46" t="str">
        <f t="shared" si="49"/>
        <v/>
      </c>
      <c r="C563" s="47" t="str">
        <f t="shared" si="50"/>
        <v/>
      </c>
      <c r="D563" s="52" t="str">
        <f t="shared" si="51"/>
        <v/>
      </c>
      <c r="E563" s="53" t="str">
        <f t="shared" si="52"/>
        <v/>
      </c>
      <c r="F563" s="53" t="str">
        <f t="shared" si="53"/>
        <v/>
      </c>
      <c r="G563" s="50"/>
      <c r="H563" s="53">
        <f t="shared" si="48"/>
        <v>0</v>
      </c>
    </row>
    <row r="564" spans="2:8" ht="12.75" hidden="1" customHeight="1">
      <c r="B564" s="46" t="str">
        <f t="shared" si="49"/>
        <v/>
      </c>
      <c r="C564" s="47" t="str">
        <f t="shared" si="50"/>
        <v/>
      </c>
      <c r="D564" s="52" t="str">
        <f t="shared" si="51"/>
        <v/>
      </c>
      <c r="E564" s="53" t="str">
        <f t="shared" si="52"/>
        <v/>
      </c>
      <c r="F564" s="53" t="str">
        <f t="shared" si="53"/>
        <v/>
      </c>
      <c r="G564" s="50"/>
      <c r="H564" s="53">
        <f t="shared" si="48"/>
        <v>0</v>
      </c>
    </row>
    <row r="565" spans="2:8" ht="12.75" hidden="1" customHeight="1">
      <c r="B565" s="46" t="str">
        <f t="shared" si="49"/>
        <v/>
      </c>
      <c r="C565" s="47" t="str">
        <f t="shared" si="50"/>
        <v/>
      </c>
      <c r="D565" s="52" t="str">
        <f t="shared" si="51"/>
        <v/>
      </c>
      <c r="E565" s="53" t="str">
        <f t="shared" si="52"/>
        <v/>
      </c>
      <c r="F565" s="53" t="str">
        <f t="shared" si="53"/>
        <v/>
      </c>
      <c r="G565" s="50"/>
      <c r="H565" s="53">
        <f t="shared" si="48"/>
        <v>0</v>
      </c>
    </row>
    <row r="566" spans="2:8" ht="12.75" hidden="1" customHeight="1">
      <c r="B566" s="46" t="str">
        <f t="shared" si="49"/>
        <v/>
      </c>
      <c r="C566" s="47" t="str">
        <f t="shared" si="50"/>
        <v/>
      </c>
      <c r="D566" s="52" t="str">
        <f t="shared" si="51"/>
        <v/>
      </c>
      <c r="E566" s="53" t="str">
        <f t="shared" si="52"/>
        <v/>
      </c>
      <c r="F566" s="53" t="str">
        <f t="shared" si="53"/>
        <v/>
      </c>
      <c r="G566" s="50"/>
      <c r="H566" s="53">
        <f t="shared" si="48"/>
        <v>0</v>
      </c>
    </row>
    <row r="567" spans="2:8" ht="12.75" hidden="1" customHeight="1">
      <c r="B567" s="46" t="str">
        <f t="shared" si="49"/>
        <v/>
      </c>
      <c r="C567" s="47" t="str">
        <f t="shared" si="50"/>
        <v/>
      </c>
      <c r="D567" s="52" t="str">
        <f t="shared" si="51"/>
        <v/>
      </c>
      <c r="E567" s="53" t="str">
        <f t="shared" si="52"/>
        <v/>
      </c>
      <c r="F567" s="53" t="str">
        <f t="shared" si="53"/>
        <v/>
      </c>
      <c r="G567" s="50"/>
      <c r="H567" s="53">
        <f t="shared" si="48"/>
        <v>0</v>
      </c>
    </row>
    <row r="568" spans="2:8" ht="12.75" hidden="1" customHeight="1">
      <c r="B568" s="46" t="str">
        <f t="shared" si="49"/>
        <v/>
      </c>
      <c r="C568" s="47" t="str">
        <f t="shared" si="50"/>
        <v/>
      </c>
      <c r="D568" s="52" t="str">
        <f t="shared" si="51"/>
        <v/>
      </c>
      <c r="E568" s="53" t="str">
        <f t="shared" si="52"/>
        <v/>
      </c>
      <c r="F568" s="53" t="str">
        <f t="shared" si="53"/>
        <v/>
      </c>
      <c r="G568" s="50"/>
      <c r="H568" s="53">
        <f t="shared" si="48"/>
        <v>0</v>
      </c>
    </row>
    <row r="569" spans="2:8" ht="12.75" hidden="1" customHeight="1">
      <c r="B569" s="46" t="str">
        <f t="shared" si="49"/>
        <v/>
      </c>
      <c r="C569" s="47" t="str">
        <f t="shared" si="50"/>
        <v/>
      </c>
      <c r="D569" s="52" t="str">
        <f t="shared" si="51"/>
        <v/>
      </c>
      <c r="E569" s="53" t="str">
        <f t="shared" si="52"/>
        <v/>
      </c>
      <c r="F569" s="53" t="str">
        <f t="shared" si="53"/>
        <v/>
      </c>
      <c r="G569" s="50"/>
      <c r="H569" s="53">
        <f t="shared" si="48"/>
        <v>0</v>
      </c>
    </row>
    <row r="570" spans="2:8" ht="12.75" hidden="1" customHeight="1">
      <c r="B570" s="46" t="str">
        <f t="shared" si="49"/>
        <v/>
      </c>
      <c r="C570" s="47" t="str">
        <f t="shared" si="50"/>
        <v/>
      </c>
      <c r="D570" s="52" t="str">
        <f t="shared" si="51"/>
        <v/>
      </c>
      <c r="E570" s="53" t="str">
        <f t="shared" si="52"/>
        <v/>
      </c>
      <c r="F570" s="53" t="str">
        <f t="shared" si="53"/>
        <v/>
      </c>
      <c r="G570" s="50"/>
      <c r="H570" s="53">
        <f t="shared" si="48"/>
        <v>0</v>
      </c>
    </row>
    <row r="571" spans="2:8" ht="12.75" hidden="1" customHeight="1">
      <c r="B571" s="46" t="str">
        <f t="shared" si="49"/>
        <v/>
      </c>
      <c r="C571" s="47" t="str">
        <f t="shared" si="50"/>
        <v/>
      </c>
      <c r="D571" s="52" t="str">
        <f t="shared" si="51"/>
        <v/>
      </c>
      <c r="E571" s="53" t="str">
        <f t="shared" si="52"/>
        <v/>
      </c>
      <c r="F571" s="53" t="str">
        <f t="shared" si="53"/>
        <v/>
      </c>
      <c r="G571" s="50"/>
      <c r="H571" s="53">
        <f t="shared" si="48"/>
        <v>0</v>
      </c>
    </row>
    <row r="572" spans="2:8" ht="12.75" hidden="1" customHeight="1">
      <c r="B572" s="46" t="str">
        <f t="shared" si="49"/>
        <v/>
      </c>
      <c r="C572" s="47" t="str">
        <f t="shared" si="50"/>
        <v/>
      </c>
      <c r="D572" s="52" t="str">
        <f t="shared" si="51"/>
        <v/>
      </c>
      <c r="E572" s="53" t="str">
        <f t="shared" si="52"/>
        <v/>
      </c>
      <c r="F572" s="53" t="str">
        <f t="shared" si="53"/>
        <v/>
      </c>
      <c r="G572" s="50"/>
      <c r="H572" s="53">
        <f t="shared" si="48"/>
        <v>0</v>
      </c>
    </row>
    <row r="573" spans="2:8" ht="12.75" hidden="1" customHeight="1">
      <c r="B573" s="46" t="str">
        <f t="shared" si="49"/>
        <v/>
      </c>
      <c r="C573" s="47" t="str">
        <f t="shared" si="50"/>
        <v/>
      </c>
      <c r="D573" s="52" t="str">
        <f t="shared" si="51"/>
        <v/>
      </c>
      <c r="E573" s="53" t="str">
        <f t="shared" si="52"/>
        <v/>
      </c>
      <c r="F573" s="53" t="str">
        <f t="shared" si="53"/>
        <v/>
      </c>
      <c r="G573" s="50"/>
      <c r="H573" s="53">
        <f t="shared" si="48"/>
        <v>0</v>
      </c>
    </row>
    <row r="574" spans="2:8" ht="12.75" hidden="1" customHeight="1">
      <c r="B574" s="46" t="str">
        <f t="shared" si="49"/>
        <v/>
      </c>
      <c r="C574" s="47" t="str">
        <f t="shared" si="50"/>
        <v/>
      </c>
      <c r="D574" s="52" t="str">
        <f t="shared" si="51"/>
        <v/>
      </c>
      <c r="E574" s="53" t="str">
        <f t="shared" si="52"/>
        <v/>
      </c>
      <c r="F574" s="53" t="str">
        <f t="shared" si="53"/>
        <v/>
      </c>
      <c r="G574" s="50"/>
      <c r="H574" s="53">
        <f t="shared" si="48"/>
        <v>0</v>
      </c>
    </row>
    <row r="575" spans="2:8" ht="12.75" hidden="1" customHeight="1">
      <c r="B575" s="46" t="str">
        <f t="shared" si="49"/>
        <v/>
      </c>
      <c r="C575" s="47" t="str">
        <f t="shared" si="50"/>
        <v/>
      </c>
      <c r="D575" s="52" t="str">
        <f t="shared" si="51"/>
        <v/>
      </c>
      <c r="E575" s="53" t="str">
        <f t="shared" si="52"/>
        <v/>
      </c>
      <c r="F575" s="53" t="str">
        <f t="shared" si="53"/>
        <v/>
      </c>
      <c r="G575" s="50"/>
      <c r="H575" s="53">
        <f t="shared" si="48"/>
        <v>0</v>
      </c>
    </row>
    <row r="576" spans="2:8" ht="12.75" hidden="1" customHeight="1">
      <c r="B576" s="46" t="str">
        <f t="shared" si="49"/>
        <v/>
      </c>
      <c r="C576" s="47" t="str">
        <f t="shared" si="50"/>
        <v/>
      </c>
      <c r="D576" s="52" t="str">
        <f t="shared" si="51"/>
        <v/>
      </c>
      <c r="E576" s="53" t="str">
        <f t="shared" si="52"/>
        <v/>
      </c>
      <c r="F576" s="53" t="str">
        <f t="shared" si="53"/>
        <v/>
      </c>
      <c r="G576" s="50"/>
      <c r="H576" s="53">
        <f t="shared" si="48"/>
        <v>0</v>
      </c>
    </row>
    <row r="577" spans="2:8" ht="12.75" hidden="1" customHeight="1">
      <c r="B577" s="46" t="str">
        <f t="shared" si="49"/>
        <v/>
      </c>
      <c r="C577" s="47" t="str">
        <f t="shared" si="50"/>
        <v/>
      </c>
      <c r="D577" s="52" t="str">
        <f t="shared" si="51"/>
        <v/>
      </c>
      <c r="E577" s="53" t="str">
        <f t="shared" si="52"/>
        <v/>
      </c>
      <c r="F577" s="53" t="str">
        <f t="shared" si="53"/>
        <v/>
      </c>
      <c r="G577" s="50"/>
      <c r="H577" s="53">
        <f t="shared" si="48"/>
        <v>0</v>
      </c>
    </row>
    <row r="578" spans="2:8" ht="12.75" hidden="1" customHeight="1">
      <c r="B578" s="46" t="str">
        <f t="shared" si="49"/>
        <v/>
      </c>
      <c r="C578" s="47" t="str">
        <f t="shared" si="50"/>
        <v/>
      </c>
      <c r="D578" s="52" t="str">
        <f t="shared" si="51"/>
        <v/>
      </c>
      <c r="E578" s="53" t="str">
        <f t="shared" si="52"/>
        <v/>
      </c>
      <c r="F578" s="53" t="str">
        <f t="shared" si="53"/>
        <v/>
      </c>
      <c r="G578" s="50"/>
      <c r="H578" s="53">
        <f t="shared" si="48"/>
        <v>0</v>
      </c>
    </row>
    <row r="579" spans="2:8" ht="12.75" hidden="1" customHeight="1">
      <c r="B579" s="46" t="str">
        <f t="shared" si="49"/>
        <v/>
      </c>
      <c r="C579" s="47" t="str">
        <f t="shared" si="50"/>
        <v/>
      </c>
      <c r="D579" s="52" t="str">
        <f t="shared" si="51"/>
        <v/>
      </c>
      <c r="E579" s="53" t="str">
        <f t="shared" si="52"/>
        <v/>
      </c>
      <c r="F579" s="53" t="str">
        <f t="shared" si="53"/>
        <v/>
      </c>
      <c r="G579" s="50"/>
      <c r="H579" s="53">
        <f t="shared" si="48"/>
        <v>0</v>
      </c>
    </row>
    <row r="580" spans="2:8" ht="12.75" hidden="1" customHeight="1">
      <c r="B580" s="46" t="str">
        <f t="shared" si="49"/>
        <v/>
      </c>
      <c r="C580" s="47" t="str">
        <f t="shared" si="50"/>
        <v/>
      </c>
      <c r="D580" s="52" t="str">
        <f t="shared" si="51"/>
        <v/>
      </c>
      <c r="E580" s="53" t="str">
        <f t="shared" si="52"/>
        <v/>
      </c>
      <c r="F580" s="53" t="str">
        <f t="shared" si="53"/>
        <v/>
      </c>
      <c r="G580" s="50"/>
      <c r="H580" s="53">
        <f t="shared" si="48"/>
        <v>0</v>
      </c>
    </row>
    <row r="581" spans="2:8" ht="12.75" hidden="1" customHeight="1">
      <c r="B581" s="46" t="str">
        <f t="shared" si="49"/>
        <v/>
      </c>
      <c r="C581" s="47" t="str">
        <f t="shared" si="50"/>
        <v/>
      </c>
      <c r="D581" s="52" t="str">
        <f t="shared" si="51"/>
        <v/>
      </c>
      <c r="E581" s="53" t="str">
        <f t="shared" si="52"/>
        <v/>
      </c>
      <c r="F581" s="53" t="str">
        <f t="shared" si="53"/>
        <v/>
      </c>
      <c r="G581" s="50"/>
      <c r="H581" s="53">
        <f t="shared" si="48"/>
        <v>0</v>
      </c>
    </row>
    <row r="582" spans="2:8" ht="12.75" hidden="1" customHeight="1">
      <c r="B582" s="46" t="str">
        <f t="shared" si="49"/>
        <v/>
      </c>
      <c r="C582" s="47" t="str">
        <f t="shared" si="50"/>
        <v/>
      </c>
      <c r="D582" s="52" t="str">
        <f t="shared" si="51"/>
        <v/>
      </c>
      <c r="E582" s="53" t="str">
        <f t="shared" si="52"/>
        <v/>
      </c>
      <c r="F582" s="53" t="str">
        <f t="shared" si="53"/>
        <v/>
      </c>
      <c r="G582" s="50"/>
      <c r="H582" s="53">
        <f t="shared" si="48"/>
        <v>0</v>
      </c>
    </row>
    <row r="583" spans="2:8" ht="12.75" hidden="1" customHeight="1">
      <c r="B583" s="46" t="str">
        <f t="shared" si="49"/>
        <v/>
      </c>
      <c r="C583" s="47" t="str">
        <f t="shared" si="50"/>
        <v/>
      </c>
      <c r="D583" s="52" t="str">
        <f t="shared" si="51"/>
        <v/>
      </c>
      <c r="E583" s="53" t="str">
        <f t="shared" si="52"/>
        <v/>
      </c>
      <c r="F583" s="53" t="str">
        <f t="shared" si="53"/>
        <v/>
      </c>
      <c r="G583" s="50"/>
      <c r="H583" s="53">
        <f t="shared" si="48"/>
        <v>0</v>
      </c>
    </row>
    <row r="584" spans="2:8" ht="12.75" hidden="1" customHeight="1">
      <c r="B584" s="46" t="str">
        <f t="shared" si="49"/>
        <v/>
      </c>
      <c r="C584" s="47" t="str">
        <f t="shared" si="50"/>
        <v/>
      </c>
      <c r="D584" s="52" t="str">
        <f t="shared" si="51"/>
        <v/>
      </c>
      <c r="E584" s="53" t="str">
        <f t="shared" si="52"/>
        <v/>
      </c>
      <c r="F584" s="53" t="str">
        <f t="shared" si="53"/>
        <v/>
      </c>
      <c r="G584" s="50"/>
      <c r="H584" s="53">
        <f t="shared" si="48"/>
        <v>0</v>
      </c>
    </row>
    <row r="585" spans="2:8" ht="12.75" hidden="1" customHeight="1">
      <c r="B585" s="46" t="str">
        <f t="shared" si="49"/>
        <v/>
      </c>
      <c r="C585" s="47" t="str">
        <f t="shared" si="50"/>
        <v/>
      </c>
      <c r="D585" s="52" t="str">
        <f t="shared" si="51"/>
        <v/>
      </c>
      <c r="E585" s="53" t="str">
        <f t="shared" si="52"/>
        <v/>
      </c>
      <c r="F585" s="53" t="str">
        <f t="shared" si="53"/>
        <v/>
      </c>
      <c r="G585" s="50"/>
      <c r="H585" s="53">
        <f t="shared" si="48"/>
        <v>0</v>
      </c>
    </row>
    <row r="586" spans="2:8" ht="12.75" hidden="1" customHeight="1">
      <c r="B586" s="46" t="str">
        <f t="shared" si="49"/>
        <v/>
      </c>
      <c r="C586" s="47" t="str">
        <f t="shared" si="50"/>
        <v/>
      </c>
      <c r="D586" s="52" t="str">
        <f t="shared" si="51"/>
        <v/>
      </c>
      <c r="E586" s="53" t="str">
        <f t="shared" si="52"/>
        <v/>
      </c>
      <c r="F586" s="53" t="str">
        <f t="shared" si="53"/>
        <v/>
      </c>
      <c r="G586" s="50"/>
      <c r="H586" s="53">
        <f t="shared" si="48"/>
        <v>0</v>
      </c>
    </row>
    <row r="587" spans="2:8" ht="12.75" hidden="1" customHeight="1">
      <c r="B587" s="46" t="str">
        <f t="shared" si="49"/>
        <v/>
      </c>
      <c r="C587" s="47" t="str">
        <f t="shared" si="50"/>
        <v/>
      </c>
      <c r="D587" s="52" t="str">
        <f t="shared" si="51"/>
        <v/>
      </c>
      <c r="E587" s="53" t="str">
        <f t="shared" si="52"/>
        <v/>
      </c>
      <c r="F587" s="53" t="str">
        <f t="shared" si="53"/>
        <v/>
      </c>
      <c r="G587" s="50"/>
      <c r="H587" s="53">
        <f t="shared" si="48"/>
        <v>0</v>
      </c>
    </row>
    <row r="588" spans="2:8" ht="12.75" hidden="1" customHeight="1">
      <c r="B588" s="46" t="str">
        <f t="shared" si="49"/>
        <v/>
      </c>
      <c r="C588" s="47" t="str">
        <f t="shared" si="50"/>
        <v/>
      </c>
      <c r="D588" s="52" t="str">
        <f t="shared" si="51"/>
        <v/>
      </c>
      <c r="E588" s="53" t="str">
        <f t="shared" si="52"/>
        <v/>
      </c>
      <c r="F588" s="53" t="str">
        <f t="shared" si="53"/>
        <v/>
      </c>
      <c r="G588" s="50"/>
      <c r="H588" s="53">
        <f t="shared" si="48"/>
        <v>0</v>
      </c>
    </row>
    <row r="589" spans="2:8" ht="12.75" hidden="1" customHeight="1">
      <c r="B589" s="46" t="str">
        <f t="shared" si="49"/>
        <v/>
      </c>
      <c r="C589" s="47" t="str">
        <f t="shared" si="50"/>
        <v/>
      </c>
      <c r="D589" s="52" t="str">
        <f t="shared" si="51"/>
        <v/>
      </c>
      <c r="E589" s="53" t="str">
        <f t="shared" si="52"/>
        <v/>
      </c>
      <c r="F589" s="53" t="str">
        <f t="shared" si="53"/>
        <v/>
      </c>
      <c r="G589" s="50"/>
      <c r="H589" s="53">
        <f t="shared" si="48"/>
        <v>0</v>
      </c>
    </row>
    <row r="590" spans="2:8" ht="12.75" hidden="1" customHeight="1">
      <c r="B590" s="46" t="str">
        <f t="shared" si="49"/>
        <v/>
      </c>
      <c r="C590" s="47" t="str">
        <f t="shared" si="50"/>
        <v/>
      </c>
      <c r="D590" s="52" t="str">
        <f t="shared" si="51"/>
        <v/>
      </c>
      <c r="E590" s="53" t="str">
        <f t="shared" si="52"/>
        <v/>
      </c>
      <c r="F590" s="53" t="str">
        <f t="shared" si="53"/>
        <v/>
      </c>
      <c r="G590" s="50"/>
      <c r="H590" s="53">
        <f t="shared" si="48"/>
        <v>0</v>
      </c>
    </row>
    <row r="591" spans="2:8" ht="12.75" hidden="1" customHeight="1">
      <c r="B591" s="46" t="str">
        <f t="shared" si="49"/>
        <v/>
      </c>
      <c r="C591" s="47" t="str">
        <f t="shared" si="50"/>
        <v/>
      </c>
      <c r="D591" s="52" t="str">
        <f t="shared" si="51"/>
        <v/>
      </c>
      <c r="E591" s="53" t="str">
        <f t="shared" si="52"/>
        <v/>
      </c>
      <c r="F591" s="53" t="str">
        <f t="shared" si="53"/>
        <v/>
      </c>
      <c r="G591" s="50"/>
      <c r="H591" s="53">
        <f t="shared" si="48"/>
        <v>0</v>
      </c>
    </row>
    <row r="592" spans="2:8" ht="12.75" hidden="1" customHeight="1">
      <c r="B592" s="46" t="str">
        <f t="shared" si="49"/>
        <v/>
      </c>
      <c r="C592" s="47" t="str">
        <f t="shared" si="50"/>
        <v/>
      </c>
      <c r="D592" s="52" t="str">
        <f t="shared" si="51"/>
        <v/>
      </c>
      <c r="E592" s="53" t="str">
        <f t="shared" si="52"/>
        <v/>
      </c>
      <c r="F592" s="53" t="str">
        <f t="shared" si="53"/>
        <v/>
      </c>
      <c r="G592" s="50"/>
      <c r="H592" s="53">
        <f t="shared" si="48"/>
        <v>0</v>
      </c>
    </row>
    <row r="593" spans="2:8" ht="12.75" hidden="1" customHeight="1">
      <c r="B593" s="46" t="str">
        <f t="shared" si="49"/>
        <v/>
      </c>
      <c r="C593" s="47" t="str">
        <f t="shared" si="50"/>
        <v/>
      </c>
      <c r="D593" s="52" t="str">
        <f t="shared" si="51"/>
        <v/>
      </c>
      <c r="E593" s="53" t="str">
        <f t="shared" si="52"/>
        <v/>
      </c>
      <c r="F593" s="53" t="str">
        <f t="shared" si="53"/>
        <v/>
      </c>
      <c r="G593" s="50"/>
      <c r="H593" s="53">
        <f t="shared" si="48"/>
        <v>0</v>
      </c>
    </row>
    <row r="594" spans="2:8" ht="12.75" hidden="1" customHeight="1">
      <c r="B594" s="46" t="str">
        <f t="shared" si="49"/>
        <v/>
      </c>
      <c r="C594" s="47" t="str">
        <f t="shared" si="50"/>
        <v/>
      </c>
      <c r="D594" s="52" t="str">
        <f t="shared" si="51"/>
        <v/>
      </c>
      <c r="E594" s="53" t="str">
        <f t="shared" si="52"/>
        <v/>
      </c>
      <c r="F594" s="53" t="str">
        <f t="shared" si="53"/>
        <v/>
      </c>
      <c r="G594" s="50"/>
      <c r="H594" s="53">
        <f t="shared" si="48"/>
        <v>0</v>
      </c>
    </row>
    <row r="595" spans="2:8" ht="12.75" hidden="1" customHeight="1">
      <c r="B595" s="46" t="str">
        <f t="shared" si="49"/>
        <v/>
      </c>
      <c r="C595" s="47" t="str">
        <f t="shared" si="50"/>
        <v/>
      </c>
      <c r="D595" s="52" t="str">
        <f t="shared" si="51"/>
        <v/>
      </c>
      <c r="E595" s="53" t="str">
        <f t="shared" si="52"/>
        <v/>
      </c>
      <c r="F595" s="53" t="str">
        <f t="shared" si="53"/>
        <v/>
      </c>
      <c r="G595" s="50"/>
      <c r="H595" s="53">
        <f t="shared" si="48"/>
        <v>0</v>
      </c>
    </row>
    <row r="596" spans="2:8" ht="12.75" hidden="1" customHeight="1">
      <c r="B596" s="46" t="str">
        <f t="shared" si="49"/>
        <v/>
      </c>
      <c r="C596" s="47" t="str">
        <f t="shared" si="50"/>
        <v/>
      </c>
      <c r="D596" s="52" t="str">
        <f t="shared" si="51"/>
        <v/>
      </c>
      <c r="E596" s="53" t="str">
        <f t="shared" si="52"/>
        <v/>
      </c>
      <c r="F596" s="53" t="str">
        <f t="shared" si="53"/>
        <v/>
      </c>
      <c r="G596" s="50"/>
      <c r="H596" s="53">
        <f t="shared" si="48"/>
        <v>0</v>
      </c>
    </row>
    <row r="597" spans="2:8" ht="12.75" hidden="1" customHeight="1">
      <c r="B597" s="46" t="str">
        <f t="shared" si="49"/>
        <v/>
      </c>
      <c r="C597" s="47" t="str">
        <f t="shared" si="50"/>
        <v/>
      </c>
      <c r="D597" s="52" t="str">
        <f t="shared" si="51"/>
        <v/>
      </c>
      <c r="E597" s="53" t="str">
        <f t="shared" si="52"/>
        <v/>
      </c>
      <c r="F597" s="53" t="str">
        <f t="shared" si="53"/>
        <v/>
      </c>
      <c r="G597" s="50"/>
      <c r="H597" s="53">
        <f t="shared" si="48"/>
        <v>0</v>
      </c>
    </row>
    <row r="598" spans="2:8" ht="12.75" hidden="1" customHeight="1">
      <c r="B598" s="46" t="str">
        <f t="shared" si="49"/>
        <v/>
      </c>
      <c r="C598" s="47" t="str">
        <f t="shared" si="50"/>
        <v/>
      </c>
      <c r="D598" s="52" t="str">
        <f t="shared" si="51"/>
        <v/>
      </c>
      <c r="E598" s="53" t="str">
        <f t="shared" si="52"/>
        <v/>
      </c>
      <c r="F598" s="53" t="str">
        <f t="shared" si="53"/>
        <v/>
      </c>
      <c r="G598" s="50"/>
      <c r="H598" s="53">
        <f t="shared" si="48"/>
        <v>0</v>
      </c>
    </row>
    <row r="599" spans="2:8" ht="12.75" hidden="1" customHeight="1">
      <c r="B599" s="46" t="str">
        <f t="shared" si="49"/>
        <v/>
      </c>
      <c r="C599" s="47" t="str">
        <f t="shared" si="50"/>
        <v/>
      </c>
      <c r="D599" s="52" t="str">
        <f t="shared" si="51"/>
        <v/>
      </c>
      <c r="E599" s="53" t="str">
        <f t="shared" si="52"/>
        <v/>
      </c>
      <c r="F599" s="53" t="str">
        <f t="shared" si="53"/>
        <v/>
      </c>
      <c r="G599" s="50"/>
      <c r="H599" s="53">
        <f t="shared" si="48"/>
        <v>0</v>
      </c>
    </row>
    <row r="600" spans="2:8" ht="12.75" hidden="1" customHeight="1">
      <c r="B600" s="46" t="str">
        <f t="shared" si="49"/>
        <v/>
      </c>
      <c r="C600" s="47" t="str">
        <f t="shared" si="50"/>
        <v/>
      </c>
      <c r="D600" s="52" t="str">
        <f t="shared" si="51"/>
        <v/>
      </c>
      <c r="E600" s="53" t="str">
        <f t="shared" si="52"/>
        <v/>
      </c>
      <c r="F600" s="53" t="str">
        <f t="shared" si="53"/>
        <v/>
      </c>
      <c r="G600" s="50"/>
      <c r="H600" s="53">
        <f t="shared" si="48"/>
        <v>0</v>
      </c>
    </row>
    <row r="601" spans="2:8" ht="12.75" hidden="1" customHeight="1">
      <c r="B601" s="46" t="str">
        <f t="shared" si="49"/>
        <v/>
      </c>
      <c r="C601" s="47" t="str">
        <f t="shared" si="50"/>
        <v/>
      </c>
      <c r="D601" s="52" t="str">
        <f t="shared" si="51"/>
        <v/>
      </c>
      <c r="E601" s="53" t="str">
        <f t="shared" si="52"/>
        <v/>
      </c>
      <c r="F601" s="53" t="str">
        <f t="shared" si="53"/>
        <v/>
      </c>
      <c r="G601" s="50"/>
      <c r="H601" s="53">
        <f t="shared" ref="H601:H664" si="54">IF(B601="",0,ROUND(H600-E601-G601,2))</f>
        <v>0</v>
      </c>
    </row>
    <row r="602" spans="2:8" ht="12.75" hidden="1" customHeight="1">
      <c r="B602" s="46" t="str">
        <f t="shared" ref="B602:B665" si="55">IF(B601&lt;$D$16,IF(H601&gt;0,B601+1,""),"")</f>
        <v/>
      </c>
      <c r="C602" s="47" t="str">
        <f t="shared" ref="C602:C665" si="56">IF(B602="","",IF(B602&lt;=$D$16,IF(payments_per_year=26,DATE(YEAR(start_date),MONTH(start_date),DAY(start_date)+14*B602),IF(payments_per_year=52,DATE(YEAR(start_date),MONTH(start_date),DAY(start_date)+7*B602),DATE(YEAR(start_date),MONTH(start_date)+B602*12/$D$11,DAY(start_date)))),""))</f>
        <v/>
      </c>
      <c r="D602" s="52" t="str">
        <f t="shared" ref="D602:D665" si="57">IF(C602="","",IF($D$15+F602&gt;H601,ROUND(H601+F602,2),$D$15))</f>
        <v/>
      </c>
      <c r="E602" s="53" t="str">
        <f t="shared" ref="E602:E665" si="58">IF(C602="","",D602-F602)</f>
        <v/>
      </c>
      <c r="F602" s="53" t="str">
        <f t="shared" ref="F602:F665" si="59">IF(C602="","",ROUND(H601*$D$9/payments_per_year,2))</f>
        <v/>
      </c>
      <c r="G602" s="50"/>
      <c r="H602" s="53">
        <f t="shared" si="54"/>
        <v>0</v>
      </c>
    </row>
    <row r="603" spans="2:8" ht="12.75" hidden="1" customHeight="1">
      <c r="B603" s="46" t="str">
        <f t="shared" si="55"/>
        <v/>
      </c>
      <c r="C603" s="47" t="str">
        <f t="shared" si="56"/>
        <v/>
      </c>
      <c r="D603" s="52" t="str">
        <f t="shared" si="57"/>
        <v/>
      </c>
      <c r="E603" s="53" t="str">
        <f t="shared" si="58"/>
        <v/>
      </c>
      <c r="F603" s="53" t="str">
        <f t="shared" si="59"/>
        <v/>
      </c>
      <c r="G603" s="50"/>
      <c r="H603" s="53">
        <f t="shared" si="54"/>
        <v>0</v>
      </c>
    </row>
    <row r="604" spans="2:8" ht="12.75" hidden="1" customHeight="1">
      <c r="B604" s="46" t="str">
        <f t="shared" si="55"/>
        <v/>
      </c>
      <c r="C604" s="47" t="str">
        <f t="shared" si="56"/>
        <v/>
      </c>
      <c r="D604" s="52" t="str">
        <f t="shared" si="57"/>
        <v/>
      </c>
      <c r="E604" s="53" t="str">
        <f t="shared" si="58"/>
        <v/>
      </c>
      <c r="F604" s="53" t="str">
        <f t="shared" si="59"/>
        <v/>
      </c>
      <c r="G604" s="50"/>
      <c r="H604" s="53">
        <f t="shared" si="54"/>
        <v>0</v>
      </c>
    </row>
    <row r="605" spans="2:8" ht="12.75" hidden="1" customHeight="1">
      <c r="B605" s="46" t="str">
        <f t="shared" si="55"/>
        <v/>
      </c>
      <c r="C605" s="47" t="str">
        <f t="shared" si="56"/>
        <v/>
      </c>
      <c r="D605" s="52" t="str">
        <f t="shared" si="57"/>
        <v/>
      </c>
      <c r="E605" s="53" t="str">
        <f t="shared" si="58"/>
        <v/>
      </c>
      <c r="F605" s="53" t="str">
        <f t="shared" si="59"/>
        <v/>
      </c>
      <c r="G605" s="50"/>
      <c r="H605" s="53">
        <f t="shared" si="54"/>
        <v>0</v>
      </c>
    </row>
    <row r="606" spans="2:8" ht="12.75" hidden="1" customHeight="1">
      <c r="B606" s="46" t="str">
        <f t="shared" si="55"/>
        <v/>
      </c>
      <c r="C606" s="47" t="str">
        <f t="shared" si="56"/>
        <v/>
      </c>
      <c r="D606" s="52" t="str">
        <f t="shared" si="57"/>
        <v/>
      </c>
      <c r="E606" s="53" t="str">
        <f t="shared" si="58"/>
        <v/>
      </c>
      <c r="F606" s="53" t="str">
        <f t="shared" si="59"/>
        <v/>
      </c>
      <c r="G606" s="50"/>
      <c r="H606" s="53">
        <f t="shared" si="54"/>
        <v>0</v>
      </c>
    </row>
    <row r="607" spans="2:8" ht="12.75" hidden="1" customHeight="1">
      <c r="B607" s="46" t="str">
        <f t="shared" si="55"/>
        <v/>
      </c>
      <c r="C607" s="47" t="str">
        <f t="shared" si="56"/>
        <v/>
      </c>
      <c r="D607" s="52" t="str">
        <f t="shared" si="57"/>
        <v/>
      </c>
      <c r="E607" s="53" t="str">
        <f t="shared" si="58"/>
        <v/>
      </c>
      <c r="F607" s="53" t="str">
        <f t="shared" si="59"/>
        <v/>
      </c>
      <c r="G607" s="50"/>
      <c r="H607" s="53">
        <f t="shared" si="54"/>
        <v>0</v>
      </c>
    </row>
    <row r="608" spans="2:8" ht="12.75" hidden="1" customHeight="1">
      <c r="B608" s="46" t="str">
        <f t="shared" si="55"/>
        <v/>
      </c>
      <c r="C608" s="47" t="str">
        <f t="shared" si="56"/>
        <v/>
      </c>
      <c r="D608" s="52" t="str">
        <f t="shared" si="57"/>
        <v/>
      </c>
      <c r="E608" s="53" t="str">
        <f t="shared" si="58"/>
        <v/>
      </c>
      <c r="F608" s="53" t="str">
        <f t="shared" si="59"/>
        <v/>
      </c>
      <c r="G608" s="50"/>
      <c r="H608" s="53">
        <f t="shared" si="54"/>
        <v>0</v>
      </c>
    </row>
    <row r="609" spans="2:8" ht="12.75" hidden="1" customHeight="1">
      <c r="B609" s="46" t="str">
        <f t="shared" si="55"/>
        <v/>
      </c>
      <c r="C609" s="47" t="str">
        <f t="shared" si="56"/>
        <v/>
      </c>
      <c r="D609" s="52" t="str">
        <f t="shared" si="57"/>
        <v/>
      </c>
      <c r="E609" s="53" t="str">
        <f t="shared" si="58"/>
        <v/>
      </c>
      <c r="F609" s="53" t="str">
        <f t="shared" si="59"/>
        <v/>
      </c>
      <c r="G609" s="50"/>
      <c r="H609" s="53">
        <f t="shared" si="54"/>
        <v>0</v>
      </c>
    </row>
    <row r="610" spans="2:8" ht="12.75" hidden="1" customHeight="1">
      <c r="B610" s="46" t="str">
        <f t="shared" si="55"/>
        <v/>
      </c>
      <c r="C610" s="47" t="str">
        <f t="shared" si="56"/>
        <v/>
      </c>
      <c r="D610" s="52" t="str">
        <f t="shared" si="57"/>
        <v/>
      </c>
      <c r="E610" s="53" t="str">
        <f t="shared" si="58"/>
        <v/>
      </c>
      <c r="F610" s="53" t="str">
        <f t="shared" si="59"/>
        <v/>
      </c>
      <c r="G610" s="50"/>
      <c r="H610" s="53">
        <f t="shared" si="54"/>
        <v>0</v>
      </c>
    </row>
    <row r="611" spans="2:8" ht="12.75" hidden="1" customHeight="1">
      <c r="B611" s="46" t="str">
        <f t="shared" si="55"/>
        <v/>
      </c>
      <c r="C611" s="47" t="str">
        <f t="shared" si="56"/>
        <v/>
      </c>
      <c r="D611" s="52" t="str">
        <f t="shared" si="57"/>
        <v/>
      </c>
      <c r="E611" s="53" t="str">
        <f t="shared" si="58"/>
        <v/>
      </c>
      <c r="F611" s="53" t="str">
        <f t="shared" si="59"/>
        <v/>
      </c>
      <c r="G611" s="50"/>
      <c r="H611" s="53">
        <f t="shared" si="54"/>
        <v>0</v>
      </c>
    </row>
    <row r="612" spans="2:8" ht="12.75" hidden="1" customHeight="1">
      <c r="B612" s="46" t="str">
        <f t="shared" si="55"/>
        <v/>
      </c>
      <c r="C612" s="47" t="str">
        <f t="shared" si="56"/>
        <v/>
      </c>
      <c r="D612" s="52" t="str">
        <f t="shared" si="57"/>
        <v/>
      </c>
      <c r="E612" s="53" t="str">
        <f t="shared" si="58"/>
        <v/>
      </c>
      <c r="F612" s="53" t="str">
        <f t="shared" si="59"/>
        <v/>
      </c>
      <c r="G612" s="50"/>
      <c r="H612" s="53">
        <f t="shared" si="54"/>
        <v>0</v>
      </c>
    </row>
    <row r="613" spans="2:8" ht="12.75" hidden="1" customHeight="1">
      <c r="B613" s="46" t="str">
        <f t="shared" si="55"/>
        <v/>
      </c>
      <c r="C613" s="47" t="str">
        <f t="shared" si="56"/>
        <v/>
      </c>
      <c r="D613" s="52" t="str">
        <f t="shared" si="57"/>
        <v/>
      </c>
      <c r="E613" s="53" t="str">
        <f t="shared" si="58"/>
        <v/>
      </c>
      <c r="F613" s="53" t="str">
        <f t="shared" si="59"/>
        <v/>
      </c>
      <c r="G613" s="50"/>
      <c r="H613" s="53">
        <f t="shared" si="54"/>
        <v>0</v>
      </c>
    </row>
    <row r="614" spans="2:8" ht="12.75" hidden="1" customHeight="1">
      <c r="B614" s="46" t="str">
        <f t="shared" si="55"/>
        <v/>
      </c>
      <c r="C614" s="47" t="str">
        <f t="shared" si="56"/>
        <v/>
      </c>
      <c r="D614" s="52" t="str">
        <f t="shared" si="57"/>
        <v/>
      </c>
      <c r="E614" s="53" t="str">
        <f t="shared" si="58"/>
        <v/>
      </c>
      <c r="F614" s="53" t="str">
        <f t="shared" si="59"/>
        <v/>
      </c>
      <c r="G614" s="50"/>
      <c r="H614" s="53">
        <f t="shared" si="54"/>
        <v>0</v>
      </c>
    </row>
    <row r="615" spans="2:8" ht="12.75" hidden="1" customHeight="1">
      <c r="B615" s="46" t="str">
        <f t="shared" si="55"/>
        <v/>
      </c>
      <c r="C615" s="47" t="str">
        <f t="shared" si="56"/>
        <v/>
      </c>
      <c r="D615" s="52" t="str">
        <f t="shared" si="57"/>
        <v/>
      </c>
      <c r="E615" s="53" t="str">
        <f t="shared" si="58"/>
        <v/>
      </c>
      <c r="F615" s="53" t="str">
        <f t="shared" si="59"/>
        <v/>
      </c>
      <c r="G615" s="50"/>
      <c r="H615" s="53">
        <f t="shared" si="54"/>
        <v>0</v>
      </c>
    </row>
    <row r="616" spans="2:8" ht="12.75" hidden="1" customHeight="1">
      <c r="B616" s="46" t="str">
        <f t="shared" si="55"/>
        <v/>
      </c>
      <c r="C616" s="47" t="str">
        <f t="shared" si="56"/>
        <v/>
      </c>
      <c r="D616" s="52" t="str">
        <f t="shared" si="57"/>
        <v/>
      </c>
      <c r="E616" s="53" t="str">
        <f t="shared" si="58"/>
        <v/>
      </c>
      <c r="F616" s="53" t="str">
        <f t="shared" si="59"/>
        <v/>
      </c>
      <c r="G616" s="50"/>
      <c r="H616" s="53">
        <f t="shared" si="54"/>
        <v>0</v>
      </c>
    </row>
    <row r="617" spans="2:8" ht="12.75" hidden="1" customHeight="1">
      <c r="B617" s="46" t="str">
        <f t="shared" si="55"/>
        <v/>
      </c>
      <c r="C617" s="47" t="str">
        <f t="shared" si="56"/>
        <v/>
      </c>
      <c r="D617" s="52" t="str">
        <f t="shared" si="57"/>
        <v/>
      </c>
      <c r="E617" s="53" t="str">
        <f t="shared" si="58"/>
        <v/>
      </c>
      <c r="F617" s="53" t="str">
        <f t="shared" si="59"/>
        <v/>
      </c>
      <c r="G617" s="50"/>
      <c r="H617" s="53">
        <f t="shared" si="54"/>
        <v>0</v>
      </c>
    </row>
    <row r="618" spans="2:8" ht="12.75" hidden="1" customHeight="1">
      <c r="B618" s="46" t="str">
        <f t="shared" si="55"/>
        <v/>
      </c>
      <c r="C618" s="47" t="str">
        <f t="shared" si="56"/>
        <v/>
      </c>
      <c r="D618" s="52" t="str">
        <f t="shared" si="57"/>
        <v/>
      </c>
      <c r="E618" s="53" t="str">
        <f t="shared" si="58"/>
        <v/>
      </c>
      <c r="F618" s="53" t="str">
        <f t="shared" si="59"/>
        <v/>
      </c>
      <c r="G618" s="50"/>
      <c r="H618" s="53">
        <f t="shared" si="54"/>
        <v>0</v>
      </c>
    </row>
    <row r="619" spans="2:8" ht="12.75" hidden="1" customHeight="1">
      <c r="B619" s="46" t="str">
        <f t="shared" si="55"/>
        <v/>
      </c>
      <c r="C619" s="47" t="str">
        <f t="shared" si="56"/>
        <v/>
      </c>
      <c r="D619" s="52" t="str">
        <f t="shared" si="57"/>
        <v/>
      </c>
      <c r="E619" s="53" t="str">
        <f t="shared" si="58"/>
        <v/>
      </c>
      <c r="F619" s="53" t="str">
        <f t="shared" si="59"/>
        <v/>
      </c>
      <c r="G619" s="50"/>
      <c r="H619" s="53">
        <f t="shared" si="54"/>
        <v>0</v>
      </c>
    </row>
    <row r="620" spans="2:8" ht="12.75" hidden="1" customHeight="1">
      <c r="B620" s="46" t="str">
        <f t="shared" si="55"/>
        <v/>
      </c>
      <c r="C620" s="47" t="str">
        <f t="shared" si="56"/>
        <v/>
      </c>
      <c r="D620" s="52" t="str">
        <f t="shared" si="57"/>
        <v/>
      </c>
      <c r="E620" s="53" t="str">
        <f t="shared" si="58"/>
        <v/>
      </c>
      <c r="F620" s="53" t="str">
        <f t="shared" si="59"/>
        <v/>
      </c>
      <c r="G620" s="50"/>
      <c r="H620" s="53">
        <f t="shared" si="54"/>
        <v>0</v>
      </c>
    </row>
    <row r="621" spans="2:8" ht="12.75" hidden="1" customHeight="1">
      <c r="B621" s="46" t="str">
        <f t="shared" si="55"/>
        <v/>
      </c>
      <c r="C621" s="47" t="str">
        <f t="shared" si="56"/>
        <v/>
      </c>
      <c r="D621" s="52" t="str">
        <f t="shared" si="57"/>
        <v/>
      </c>
      <c r="E621" s="53" t="str">
        <f t="shared" si="58"/>
        <v/>
      </c>
      <c r="F621" s="53" t="str">
        <f t="shared" si="59"/>
        <v/>
      </c>
      <c r="G621" s="50"/>
      <c r="H621" s="53">
        <f t="shared" si="54"/>
        <v>0</v>
      </c>
    </row>
    <row r="622" spans="2:8" ht="12.75" hidden="1" customHeight="1">
      <c r="B622" s="46" t="str">
        <f t="shared" si="55"/>
        <v/>
      </c>
      <c r="C622" s="47" t="str">
        <f t="shared" si="56"/>
        <v/>
      </c>
      <c r="D622" s="52" t="str">
        <f t="shared" si="57"/>
        <v/>
      </c>
      <c r="E622" s="53" t="str">
        <f t="shared" si="58"/>
        <v/>
      </c>
      <c r="F622" s="53" t="str">
        <f t="shared" si="59"/>
        <v/>
      </c>
      <c r="G622" s="50"/>
      <c r="H622" s="53">
        <f t="shared" si="54"/>
        <v>0</v>
      </c>
    </row>
    <row r="623" spans="2:8" ht="12.75" hidden="1" customHeight="1">
      <c r="B623" s="46" t="str">
        <f t="shared" si="55"/>
        <v/>
      </c>
      <c r="C623" s="47" t="str">
        <f t="shared" si="56"/>
        <v/>
      </c>
      <c r="D623" s="52" t="str">
        <f t="shared" si="57"/>
        <v/>
      </c>
      <c r="E623" s="53" t="str">
        <f t="shared" si="58"/>
        <v/>
      </c>
      <c r="F623" s="53" t="str">
        <f t="shared" si="59"/>
        <v/>
      </c>
      <c r="G623" s="50"/>
      <c r="H623" s="53">
        <f t="shared" si="54"/>
        <v>0</v>
      </c>
    </row>
    <row r="624" spans="2:8" ht="12.75" hidden="1" customHeight="1">
      <c r="B624" s="46" t="str">
        <f t="shared" si="55"/>
        <v/>
      </c>
      <c r="C624" s="47" t="str">
        <f t="shared" si="56"/>
        <v/>
      </c>
      <c r="D624" s="52" t="str">
        <f t="shared" si="57"/>
        <v/>
      </c>
      <c r="E624" s="53" t="str">
        <f t="shared" si="58"/>
        <v/>
      </c>
      <c r="F624" s="53" t="str">
        <f t="shared" si="59"/>
        <v/>
      </c>
      <c r="G624" s="50"/>
      <c r="H624" s="53">
        <f t="shared" si="54"/>
        <v>0</v>
      </c>
    </row>
    <row r="625" spans="2:8" ht="12.75" hidden="1" customHeight="1">
      <c r="B625" s="46" t="str">
        <f t="shared" si="55"/>
        <v/>
      </c>
      <c r="C625" s="47" t="str">
        <f t="shared" si="56"/>
        <v/>
      </c>
      <c r="D625" s="52" t="str">
        <f t="shared" si="57"/>
        <v/>
      </c>
      <c r="E625" s="53" t="str">
        <f t="shared" si="58"/>
        <v/>
      </c>
      <c r="F625" s="53" t="str">
        <f t="shared" si="59"/>
        <v/>
      </c>
      <c r="G625" s="50"/>
      <c r="H625" s="53">
        <f t="shared" si="54"/>
        <v>0</v>
      </c>
    </row>
    <row r="626" spans="2:8" ht="12.75" hidden="1" customHeight="1">
      <c r="B626" s="46" t="str">
        <f t="shared" si="55"/>
        <v/>
      </c>
      <c r="C626" s="47" t="str">
        <f t="shared" si="56"/>
        <v/>
      </c>
      <c r="D626" s="52" t="str">
        <f t="shared" si="57"/>
        <v/>
      </c>
      <c r="E626" s="53" t="str">
        <f t="shared" si="58"/>
        <v/>
      </c>
      <c r="F626" s="53" t="str">
        <f t="shared" si="59"/>
        <v/>
      </c>
      <c r="G626" s="50"/>
      <c r="H626" s="53">
        <f t="shared" si="54"/>
        <v>0</v>
      </c>
    </row>
    <row r="627" spans="2:8" ht="12.75" hidden="1" customHeight="1">
      <c r="B627" s="46" t="str">
        <f t="shared" si="55"/>
        <v/>
      </c>
      <c r="C627" s="47" t="str">
        <f t="shared" si="56"/>
        <v/>
      </c>
      <c r="D627" s="52" t="str">
        <f t="shared" si="57"/>
        <v/>
      </c>
      <c r="E627" s="53" t="str">
        <f t="shared" si="58"/>
        <v/>
      </c>
      <c r="F627" s="53" t="str">
        <f t="shared" si="59"/>
        <v/>
      </c>
      <c r="G627" s="50"/>
      <c r="H627" s="53">
        <f t="shared" si="54"/>
        <v>0</v>
      </c>
    </row>
    <row r="628" spans="2:8" ht="12.75" hidden="1" customHeight="1">
      <c r="B628" s="46" t="str">
        <f t="shared" si="55"/>
        <v/>
      </c>
      <c r="C628" s="47" t="str">
        <f t="shared" si="56"/>
        <v/>
      </c>
      <c r="D628" s="52" t="str">
        <f t="shared" si="57"/>
        <v/>
      </c>
      <c r="E628" s="53" t="str">
        <f t="shared" si="58"/>
        <v/>
      </c>
      <c r="F628" s="53" t="str">
        <f t="shared" si="59"/>
        <v/>
      </c>
      <c r="G628" s="50"/>
      <c r="H628" s="53">
        <f t="shared" si="54"/>
        <v>0</v>
      </c>
    </row>
    <row r="629" spans="2:8" ht="12.75" hidden="1" customHeight="1">
      <c r="B629" s="46" t="str">
        <f t="shared" si="55"/>
        <v/>
      </c>
      <c r="C629" s="47" t="str">
        <f t="shared" si="56"/>
        <v/>
      </c>
      <c r="D629" s="52" t="str">
        <f t="shared" si="57"/>
        <v/>
      </c>
      <c r="E629" s="53" t="str">
        <f t="shared" si="58"/>
        <v/>
      </c>
      <c r="F629" s="53" t="str">
        <f t="shared" si="59"/>
        <v/>
      </c>
      <c r="G629" s="50"/>
      <c r="H629" s="53">
        <f t="shared" si="54"/>
        <v>0</v>
      </c>
    </row>
    <row r="630" spans="2:8" ht="12.75" hidden="1" customHeight="1">
      <c r="B630" s="46" t="str">
        <f t="shared" si="55"/>
        <v/>
      </c>
      <c r="C630" s="47" t="str">
        <f t="shared" si="56"/>
        <v/>
      </c>
      <c r="D630" s="52" t="str">
        <f t="shared" si="57"/>
        <v/>
      </c>
      <c r="E630" s="53" t="str">
        <f t="shared" si="58"/>
        <v/>
      </c>
      <c r="F630" s="53" t="str">
        <f t="shared" si="59"/>
        <v/>
      </c>
      <c r="G630" s="50"/>
      <c r="H630" s="53">
        <f t="shared" si="54"/>
        <v>0</v>
      </c>
    </row>
    <row r="631" spans="2:8" ht="12.75" hidden="1" customHeight="1">
      <c r="B631" s="46" t="str">
        <f t="shared" si="55"/>
        <v/>
      </c>
      <c r="C631" s="47" t="str">
        <f t="shared" si="56"/>
        <v/>
      </c>
      <c r="D631" s="52" t="str">
        <f t="shared" si="57"/>
        <v/>
      </c>
      <c r="E631" s="53" t="str">
        <f t="shared" si="58"/>
        <v/>
      </c>
      <c r="F631" s="53" t="str">
        <f t="shared" si="59"/>
        <v/>
      </c>
      <c r="G631" s="50"/>
      <c r="H631" s="53">
        <f t="shared" si="54"/>
        <v>0</v>
      </c>
    </row>
    <row r="632" spans="2:8" ht="12.75" hidden="1" customHeight="1">
      <c r="B632" s="46" t="str">
        <f t="shared" si="55"/>
        <v/>
      </c>
      <c r="C632" s="47" t="str">
        <f t="shared" si="56"/>
        <v/>
      </c>
      <c r="D632" s="52" t="str">
        <f t="shared" si="57"/>
        <v/>
      </c>
      <c r="E632" s="53" t="str">
        <f t="shared" si="58"/>
        <v/>
      </c>
      <c r="F632" s="53" t="str">
        <f t="shared" si="59"/>
        <v/>
      </c>
      <c r="G632" s="50"/>
      <c r="H632" s="53">
        <f t="shared" si="54"/>
        <v>0</v>
      </c>
    </row>
    <row r="633" spans="2:8" ht="12.75" hidden="1" customHeight="1">
      <c r="B633" s="46" t="str">
        <f t="shared" si="55"/>
        <v/>
      </c>
      <c r="C633" s="47" t="str">
        <f t="shared" si="56"/>
        <v/>
      </c>
      <c r="D633" s="52" t="str">
        <f t="shared" si="57"/>
        <v/>
      </c>
      <c r="E633" s="53" t="str">
        <f t="shared" si="58"/>
        <v/>
      </c>
      <c r="F633" s="53" t="str">
        <f t="shared" si="59"/>
        <v/>
      </c>
      <c r="G633" s="50"/>
      <c r="H633" s="53">
        <f t="shared" si="54"/>
        <v>0</v>
      </c>
    </row>
    <row r="634" spans="2:8" ht="12.75" hidden="1" customHeight="1">
      <c r="B634" s="46" t="str">
        <f t="shared" si="55"/>
        <v/>
      </c>
      <c r="C634" s="47" t="str">
        <f t="shared" si="56"/>
        <v/>
      </c>
      <c r="D634" s="52" t="str">
        <f t="shared" si="57"/>
        <v/>
      </c>
      <c r="E634" s="53" t="str">
        <f t="shared" si="58"/>
        <v/>
      </c>
      <c r="F634" s="53" t="str">
        <f t="shared" si="59"/>
        <v/>
      </c>
      <c r="G634" s="50"/>
      <c r="H634" s="53">
        <f t="shared" si="54"/>
        <v>0</v>
      </c>
    </row>
    <row r="635" spans="2:8" ht="12.75" hidden="1" customHeight="1">
      <c r="B635" s="46" t="str">
        <f t="shared" si="55"/>
        <v/>
      </c>
      <c r="C635" s="47" t="str">
        <f t="shared" si="56"/>
        <v/>
      </c>
      <c r="D635" s="52" t="str">
        <f t="shared" si="57"/>
        <v/>
      </c>
      <c r="E635" s="53" t="str">
        <f t="shared" si="58"/>
        <v/>
      </c>
      <c r="F635" s="53" t="str">
        <f t="shared" si="59"/>
        <v/>
      </c>
      <c r="G635" s="50"/>
      <c r="H635" s="53">
        <f t="shared" si="54"/>
        <v>0</v>
      </c>
    </row>
    <row r="636" spans="2:8" ht="12.75" hidden="1" customHeight="1">
      <c r="B636" s="46" t="str">
        <f t="shared" si="55"/>
        <v/>
      </c>
      <c r="C636" s="47" t="str">
        <f t="shared" si="56"/>
        <v/>
      </c>
      <c r="D636" s="52" t="str">
        <f t="shared" si="57"/>
        <v/>
      </c>
      <c r="E636" s="53" t="str">
        <f t="shared" si="58"/>
        <v/>
      </c>
      <c r="F636" s="53" t="str">
        <f t="shared" si="59"/>
        <v/>
      </c>
      <c r="G636" s="50"/>
      <c r="H636" s="53">
        <f t="shared" si="54"/>
        <v>0</v>
      </c>
    </row>
    <row r="637" spans="2:8" ht="12.75" hidden="1" customHeight="1">
      <c r="B637" s="46" t="str">
        <f t="shared" si="55"/>
        <v/>
      </c>
      <c r="C637" s="47" t="str">
        <f t="shared" si="56"/>
        <v/>
      </c>
      <c r="D637" s="52" t="str">
        <f t="shared" si="57"/>
        <v/>
      </c>
      <c r="E637" s="53" t="str">
        <f t="shared" si="58"/>
        <v/>
      </c>
      <c r="F637" s="53" t="str">
        <f t="shared" si="59"/>
        <v/>
      </c>
      <c r="G637" s="50"/>
      <c r="H637" s="53">
        <f t="shared" si="54"/>
        <v>0</v>
      </c>
    </row>
    <row r="638" spans="2:8" ht="12.75" hidden="1" customHeight="1">
      <c r="B638" s="46" t="str">
        <f t="shared" si="55"/>
        <v/>
      </c>
      <c r="C638" s="47" t="str">
        <f t="shared" si="56"/>
        <v/>
      </c>
      <c r="D638" s="52" t="str">
        <f t="shared" si="57"/>
        <v/>
      </c>
      <c r="E638" s="53" t="str">
        <f t="shared" si="58"/>
        <v/>
      </c>
      <c r="F638" s="53" t="str">
        <f t="shared" si="59"/>
        <v/>
      </c>
      <c r="G638" s="50"/>
      <c r="H638" s="53">
        <f t="shared" si="54"/>
        <v>0</v>
      </c>
    </row>
    <row r="639" spans="2:8" ht="12.75" hidden="1" customHeight="1">
      <c r="B639" s="46" t="str">
        <f t="shared" si="55"/>
        <v/>
      </c>
      <c r="C639" s="47" t="str">
        <f t="shared" si="56"/>
        <v/>
      </c>
      <c r="D639" s="52" t="str">
        <f t="shared" si="57"/>
        <v/>
      </c>
      <c r="E639" s="53" t="str">
        <f t="shared" si="58"/>
        <v/>
      </c>
      <c r="F639" s="53" t="str">
        <f t="shared" si="59"/>
        <v/>
      </c>
      <c r="G639" s="50"/>
      <c r="H639" s="53">
        <f t="shared" si="54"/>
        <v>0</v>
      </c>
    </row>
    <row r="640" spans="2:8" ht="12.75" hidden="1" customHeight="1">
      <c r="B640" s="46" t="str">
        <f t="shared" si="55"/>
        <v/>
      </c>
      <c r="C640" s="47" t="str">
        <f t="shared" si="56"/>
        <v/>
      </c>
      <c r="D640" s="52" t="str">
        <f t="shared" si="57"/>
        <v/>
      </c>
      <c r="E640" s="53" t="str">
        <f t="shared" si="58"/>
        <v/>
      </c>
      <c r="F640" s="53" t="str">
        <f t="shared" si="59"/>
        <v/>
      </c>
      <c r="G640" s="50"/>
      <c r="H640" s="53">
        <f t="shared" si="54"/>
        <v>0</v>
      </c>
    </row>
    <row r="641" spans="2:8" ht="12.75" hidden="1" customHeight="1">
      <c r="B641" s="46" t="str">
        <f t="shared" si="55"/>
        <v/>
      </c>
      <c r="C641" s="47" t="str">
        <f t="shared" si="56"/>
        <v/>
      </c>
      <c r="D641" s="52" t="str">
        <f t="shared" si="57"/>
        <v/>
      </c>
      <c r="E641" s="53" t="str">
        <f t="shared" si="58"/>
        <v/>
      </c>
      <c r="F641" s="53" t="str">
        <f t="shared" si="59"/>
        <v/>
      </c>
      <c r="G641" s="50"/>
      <c r="H641" s="53">
        <f t="shared" si="54"/>
        <v>0</v>
      </c>
    </row>
    <row r="642" spans="2:8" ht="12.75" hidden="1" customHeight="1">
      <c r="B642" s="46" t="str">
        <f t="shared" si="55"/>
        <v/>
      </c>
      <c r="C642" s="47" t="str">
        <f t="shared" si="56"/>
        <v/>
      </c>
      <c r="D642" s="52" t="str">
        <f t="shared" si="57"/>
        <v/>
      </c>
      <c r="E642" s="53" t="str">
        <f t="shared" si="58"/>
        <v/>
      </c>
      <c r="F642" s="53" t="str">
        <f t="shared" si="59"/>
        <v/>
      </c>
      <c r="G642" s="50"/>
      <c r="H642" s="53">
        <f t="shared" si="54"/>
        <v>0</v>
      </c>
    </row>
    <row r="643" spans="2:8" ht="12.75" hidden="1" customHeight="1">
      <c r="B643" s="46" t="str">
        <f t="shared" si="55"/>
        <v/>
      </c>
      <c r="C643" s="47" t="str">
        <f t="shared" si="56"/>
        <v/>
      </c>
      <c r="D643" s="52" t="str">
        <f t="shared" si="57"/>
        <v/>
      </c>
      <c r="E643" s="53" t="str">
        <f t="shared" si="58"/>
        <v/>
      </c>
      <c r="F643" s="53" t="str">
        <f t="shared" si="59"/>
        <v/>
      </c>
      <c r="G643" s="50"/>
      <c r="H643" s="53">
        <f t="shared" si="54"/>
        <v>0</v>
      </c>
    </row>
    <row r="644" spans="2:8" ht="12.75" hidden="1" customHeight="1">
      <c r="B644" s="46" t="str">
        <f t="shared" si="55"/>
        <v/>
      </c>
      <c r="C644" s="47" t="str">
        <f t="shared" si="56"/>
        <v/>
      </c>
      <c r="D644" s="52" t="str">
        <f t="shared" si="57"/>
        <v/>
      </c>
      <c r="E644" s="53" t="str">
        <f t="shared" si="58"/>
        <v/>
      </c>
      <c r="F644" s="53" t="str">
        <f t="shared" si="59"/>
        <v/>
      </c>
      <c r="G644" s="50"/>
      <c r="H644" s="53">
        <f t="shared" si="54"/>
        <v>0</v>
      </c>
    </row>
    <row r="645" spans="2:8" ht="12.75" hidden="1" customHeight="1">
      <c r="B645" s="46" t="str">
        <f t="shared" si="55"/>
        <v/>
      </c>
      <c r="C645" s="47" t="str">
        <f t="shared" si="56"/>
        <v/>
      </c>
      <c r="D645" s="52" t="str">
        <f t="shared" si="57"/>
        <v/>
      </c>
      <c r="E645" s="53" t="str">
        <f t="shared" si="58"/>
        <v/>
      </c>
      <c r="F645" s="53" t="str">
        <f t="shared" si="59"/>
        <v/>
      </c>
      <c r="G645" s="50"/>
      <c r="H645" s="53">
        <f t="shared" si="54"/>
        <v>0</v>
      </c>
    </row>
    <row r="646" spans="2:8" ht="12.75" hidden="1" customHeight="1">
      <c r="B646" s="46" t="str">
        <f t="shared" si="55"/>
        <v/>
      </c>
      <c r="C646" s="47" t="str">
        <f t="shared" si="56"/>
        <v/>
      </c>
      <c r="D646" s="52" t="str">
        <f t="shared" si="57"/>
        <v/>
      </c>
      <c r="E646" s="53" t="str">
        <f t="shared" si="58"/>
        <v/>
      </c>
      <c r="F646" s="53" t="str">
        <f t="shared" si="59"/>
        <v/>
      </c>
      <c r="G646" s="50"/>
      <c r="H646" s="53">
        <f t="shared" si="54"/>
        <v>0</v>
      </c>
    </row>
    <row r="647" spans="2:8" ht="12.75" hidden="1" customHeight="1">
      <c r="B647" s="46" t="str">
        <f t="shared" si="55"/>
        <v/>
      </c>
      <c r="C647" s="47" t="str">
        <f t="shared" si="56"/>
        <v/>
      </c>
      <c r="D647" s="52" t="str">
        <f t="shared" si="57"/>
        <v/>
      </c>
      <c r="E647" s="53" t="str">
        <f t="shared" si="58"/>
        <v/>
      </c>
      <c r="F647" s="53" t="str">
        <f t="shared" si="59"/>
        <v/>
      </c>
      <c r="G647" s="50"/>
      <c r="H647" s="53">
        <f t="shared" si="54"/>
        <v>0</v>
      </c>
    </row>
    <row r="648" spans="2:8" ht="12.75" hidden="1" customHeight="1">
      <c r="B648" s="46" t="str">
        <f t="shared" si="55"/>
        <v/>
      </c>
      <c r="C648" s="47" t="str">
        <f t="shared" si="56"/>
        <v/>
      </c>
      <c r="D648" s="52" t="str">
        <f t="shared" si="57"/>
        <v/>
      </c>
      <c r="E648" s="53" t="str">
        <f t="shared" si="58"/>
        <v/>
      </c>
      <c r="F648" s="53" t="str">
        <f t="shared" si="59"/>
        <v/>
      </c>
      <c r="G648" s="50"/>
      <c r="H648" s="53">
        <f t="shared" si="54"/>
        <v>0</v>
      </c>
    </row>
    <row r="649" spans="2:8" ht="12.75" hidden="1" customHeight="1">
      <c r="B649" s="46" t="str">
        <f t="shared" si="55"/>
        <v/>
      </c>
      <c r="C649" s="47" t="str">
        <f t="shared" si="56"/>
        <v/>
      </c>
      <c r="D649" s="52" t="str">
        <f t="shared" si="57"/>
        <v/>
      </c>
      <c r="E649" s="53" t="str">
        <f t="shared" si="58"/>
        <v/>
      </c>
      <c r="F649" s="53" t="str">
        <f t="shared" si="59"/>
        <v/>
      </c>
      <c r="G649" s="50"/>
      <c r="H649" s="53">
        <f t="shared" si="54"/>
        <v>0</v>
      </c>
    </row>
    <row r="650" spans="2:8" ht="12.75" hidden="1" customHeight="1">
      <c r="B650" s="46" t="str">
        <f t="shared" si="55"/>
        <v/>
      </c>
      <c r="C650" s="47" t="str">
        <f t="shared" si="56"/>
        <v/>
      </c>
      <c r="D650" s="52" t="str">
        <f t="shared" si="57"/>
        <v/>
      </c>
      <c r="E650" s="53" t="str">
        <f t="shared" si="58"/>
        <v/>
      </c>
      <c r="F650" s="53" t="str">
        <f t="shared" si="59"/>
        <v/>
      </c>
      <c r="G650" s="50"/>
      <c r="H650" s="53">
        <f t="shared" si="54"/>
        <v>0</v>
      </c>
    </row>
    <row r="651" spans="2:8" ht="12.75" hidden="1" customHeight="1">
      <c r="B651" s="46" t="str">
        <f t="shared" si="55"/>
        <v/>
      </c>
      <c r="C651" s="47" t="str">
        <f t="shared" si="56"/>
        <v/>
      </c>
      <c r="D651" s="52" t="str">
        <f t="shared" si="57"/>
        <v/>
      </c>
      <c r="E651" s="53" t="str">
        <f t="shared" si="58"/>
        <v/>
      </c>
      <c r="F651" s="53" t="str">
        <f t="shared" si="59"/>
        <v/>
      </c>
      <c r="G651" s="50"/>
      <c r="H651" s="53">
        <f t="shared" si="54"/>
        <v>0</v>
      </c>
    </row>
    <row r="652" spans="2:8" ht="12.75" hidden="1" customHeight="1">
      <c r="B652" s="46" t="str">
        <f t="shared" si="55"/>
        <v/>
      </c>
      <c r="C652" s="47" t="str">
        <f t="shared" si="56"/>
        <v/>
      </c>
      <c r="D652" s="52" t="str">
        <f t="shared" si="57"/>
        <v/>
      </c>
      <c r="E652" s="53" t="str">
        <f t="shared" si="58"/>
        <v/>
      </c>
      <c r="F652" s="53" t="str">
        <f t="shared" si="59"/>
        <v/>
      </c>
      <c r="G652" s="50"/>
      <c r="H652" s="53">
        <f t="shared" si="54"/>
        <v>0</v>
      </c>
    </row>
    <row r="653" spans="2:8" ht="12.75" hidden="1" customHeight="1">
      <c r="B653" s="46" t="str">
        <f t="shared" si="55"/>
        <v/>
      </c>
      <c r="C653" s="47" t="str">
        <f t="shared" si="56"/>
        <v/>
      </c>
      <c r="D653" s="52" t="str">
        <f t="shared" si="57"/>
        <v/>
      </c>
      <c r="E653" s="53" t="str">
        <f t="shared" si="58"/>
        <v/>
      </c>
      <c r="F653" s="53" t="str">
        <f t="shared" si="59"/>
        <v/>
      </c>
      <c r="G653" s="50"/>
      <c r="H653" s="53">
        <f t="shared" si="54"/>
        <v>0</v>
      </c>
    </row>
    <row r="654" spans="2:8" ht="12.75" hidden="1" customHeight="1">
      <c r="B654" s="46" t="str">
        <f t="shared" si="55"/>
        <v/>
      </c>
      <c r="C654" s="47" t="str">
        <f t="shared" si="56"/>
        <v/>
      </c>
      <c r="D654" s="52" t="str">
        <f t="shared" si="57"/>
        <v/>
      </c>
      <c r="E654" s="53" t="str">
        <f t="shared" si="58"/>
        <v/>
      </c>
      <c r="F654" s="53" t="str">
        <f t="shared" si="59"/>
        <v/>
      </c>
      <c r="G654" s="50"/>
      <c r="H654" s="53">
        <f t="shared" si="54"/>
        <v>0</v>
      </c>
    </row>
    <row r="655" spans="2:8" ht="12.75" hidden="1" customHeight="1">
      <c r="B655" s="46" t="str">
        <f t="shared" si="55"/>
        <v/>
      </c>
      <c r="C655" s="47" t="str">
        <f t="shared" si="56"/>
        <v/>
      </c>
      <c r="D655" s="52" t="str">
        <f t="shared" si="57"/>
        <v/>
      </c>
      <c r="E655" s="53" t="str">
        <f t="shared" si="58"/>
        <v/>
      </c>
      <c r="F655" s="53" t="str">
        <f t="shared" si="59"/>
        <v/>
      </c>
      <c r="G655" s="50"/>
      <c r="H655" s="53">
        <f t="shared" si="54"/>
        <v>0</v>
      </c>
    </row>
    <row r="656" spans="2:8" ht="12.75" hidden="1" customHeight="1">
      <c r="B656" s="46" t="str">
        <f t="shared" si="55"/>
        <v/>
      </c>
      <c r="C656" s="47" t="str">
        <f t="shared" si="56"/>
        <v/>
      </c>
      <c r="D656" s="52" t="str">
        <f t="shared" si="57"/>
        <v/>
      </c>
      <c r="E656" s="53" t="str">
        <f t="shared" si="58"/>
        <v/>
      </c>
      <c r="F656" s="53" t="str">
        <f t="shared" si="59"/>
        <v/>
      </c>
      <c r="G656" s="50"/>
      <c r="H656" s="53">
        <f t="shared" si="54"/>
        <v>0</v>
      </c>
    </row>
    <row r="657" spans="2:8" ht="12.75" hidden="1" customHeight="1">
      <c r="B657" s="46" t="str">
        <f t="shared" si="55"/>
        <v/>
      </c>
      <c r="C657" s="47" t="str">
        <f t="shared" si="56"/>
        <v/>
      </c>
      <c r="D657" s="52" t="str">
        <f t="shared" si="57"/>
        <v/>
      </c>
      <c r="E657" s="53" t="str">
        <f t="shared" si="58"/>
        <v/>
      </c>
      <c r="F657" s="53" t="str">
        <f t="shared" si="59"/>
        <v/>
      </c>
      <c r="G657" s="50"/>
      <c r="H657" s="53">
        <f t="shared" si="54"/>
        <v>0</v>
      </c>
    </row>
    <row r="658" spans="2:8" ht="12.75" hidden="1" customHeight="1">
      <c r="B658" s="46" t="str">
        <f t="shared" si="55"/>
        <v/>
      </c>
      <c r="C658" s="47" t="str">
        <f t="shared" si="56"/>
        <v/>
      </c>
      <c r="D658" s="52" t="str">
        <f t="shared" si="57"/>
        <v/>
      </c>
      <c r="E658" s="53" t="str">
        <f t="shared" si="58"/>
        <v/>
      </c>
      <c r="F658" s="53" t="str">
        <f t="shared" si="59"/>
        <v/>
      </c>
      <c r="G658" s="50"/>
      <c r="H658" s="53">
        <f t="shared" si="54"/>
        <v>0</v>
      </c>
    </row>
    <row r="659" spans="2:8" ht="12.75" hidden="1" customHeight="1">
      <c r="B659" s="46" t="str">
        <f t="shared" si="55"/>
        <v/>
      </c>
      <c r="C659" s="47" t="str">
        <f t="shared" si="56"/>
        <v/>
      </c>
      <c r="D659" s="52" t="str">
        <f t="shared" si="57"/>
        <v/>
      </c>
      <c r="E659" s="53" t="str">
        <f t="shared" si="58"/>
        <v/>
      </c>
      <c r="F659" s="53" t="str">
        <f t="shared" si="59"/>
        <v/>
      </c>
      <c r="G659" s="50"/>
      <c r="H659" s="53">
        <f t="shared" si="54"/>
        <v>0</v>
      </c>
    </row>
    <row r="660" spans="2:8" ht="12.75" hidden="1" customHeight="1">
      <c r="B660" s="46" t="str">
        <f t="shared" si="55"/>
        <v/>
      </c>
      <c r="C660" s="47" t="str">
        <f t="shared" si="56"/>
        <v/>
      </c>
      <c r="D660" s="52" t="str">
        <f t="shared" si="57"/>
        <v/>
      </c>
      <c r="E660" s="53" t="str">
        <f t="shared" si="58"/>
        <v/>
      </c>
      <c r="F660" s="53" t="str">
        <f t="shared" si="59"/>
        <v/>
      </c>
      <c r="G660" s="50"/>
      <c r="H660" s="53">
        <f t="shared" si="54"/>
        <v>0</v>
      </c>
    </row>
    <row r="661" spans="2:8" ht="12.75" hidden="1" customHeight="1">
      <c r="B661" s="46" t="str">
        <f t="shared" si="55"/>
        <v/>
      </c>
      <c r="C661" s="47" t="str">
        <f t="shared" si="56"/>
        <v/>
      </c>
      <c r="D661" s="52" t="str">
        <f t="shared" si="57"/>
        <v/>
      </c>
      <c r="E661" s="53" t="str">
        <f t="shared" si="58"/>
        <v/>
      </c>
      <c r="F661" s="53" t="str">
        <f t="shared" si="59"/>
        <v/>
      </c>
      <c r="G661" s="50"/>
      <c r="H661" s="53">
        <f t="shared" si="54"/>
        <v>0</v>
      </c>
    </row>
    <row r="662" spans="2:8" ht="12.75" hidden="1" customHeight="1">
      <c r="B662" s="46" t="str">
        <f t="shared" si="55"/>
        <v/>
      </c>
      <c r="C662" s="47" t="str">
        <f t="shared" si="56"/>
        <v/>
      </c>
      <c r="D662" s="52" t="str">
        <f t="shared" si="57"/>
        <v/>
      </c>
      <c r="E662" s="53" t="str">
        <f t="shared" si="58"/>
        <v/>
      </c>
      <c r="F662" s="53" t="str">
        <f t="shared" si="59"/>
        <v/>
      </c>
      <c r="G662" s="50"/>
      <c r="H662" s="53">
        <f t="shared" si="54"/>
        <v>0</v>
      </c>
    </row>
    <row r="663" spans="2:8" ht="12.75" hidden="1" customHeight="1">
      <c r="B663" s="46" t="str">
        <f t="shared" si="55"/>
        <v/>
      </c>
      <c r="C663" s="47" t="str">
        <f t="shared" si="56"/>
        <v/>
      </c>
      <c r="D663" s="52" t="str">
        <f t="shared" si="57"/>
        <v/>
      </c>
      <c r="E663" s="53" t="str">
        <f t="shared" si="58"/>
        <v/>
      </c>
      <c r="F663" s="53" t="str">
        <f t="shared" si="59"/>
        <v/>
      </c>
      <c r="G663" s="50"/>
      <c r="H663" s="53">
        <f t="shared" si="54"/>
        <v>0</v>
      </c>
    </row>
    <row r="664" spans="2:8" ht="12.75" hidden="1" customHeight="1">
      <c r="B664" s="46" t="str">
        <f t="shared" si="55"/>
        <v/>
      </c>
      <c r="C664" s="47" t="str">
        <f t="shared" si="56"/>
        <v/>
      </c>
      <c r="D664" s="52" t="str">
        <f t="shared" si="57"/>
        <v/>
      </c>
      <c r="E664" s="53" t="str">
        <f t="shared" si="58"/>
        <v/>
      </c>
      <c r="F664" s="53" t="str">
        <f t="shared" si="59"/>
        <v/>
      </c>
      <c r="G664" s="50"/>
      <c r="H664" s="53">
        <f t="shared" si="54"/>
        <v>0</v>
      </c>
    </row>
    <row r="665" spans="2:8" ht="12.75" hidden="1" customHeight="1">
      <c r="B665" s="46" t="str">
        <f t="shared" si="55"/>
        <v/>
      </c>
      <c r="C665" s="47" t="str">
        <f t="shared" si="56"/>
        <v/>
      </c>
      <c r="D665" s="52" t="str">
        <f t="shared" si="57"/>
        <v/>
      </c>
      <c r="E665" s="53" t="str">
        <f t="shared" si="58"/>
        <v/>
      </c>
      <c r="F665" s="53" t="str">
        <f t="shared" si="59"/>
        <v/>
      </c>
      <c r="G665" s="50"/>
      <c r="H665" s="53">
        <f t="shared" ref="H665:H728" si="60">IF(B665="",0,ROUND(H664-E665-G665,2))</f>
        <v>0</v>
      </c>
    </row>
    <row r="666" spans="2:8" ht="12.75" hidden="1" customHeight="1">
      <c r="B666" s="46" t="str">
        <f t="shared" ref="B666:B729" si="61">IF(B665&lt;$D$16,IF(H665&gt;0,B665+1,""),"")</f>
        <v/>
      </c>
      <c r="C666" s="47" t="str">
        <f t="shared" ref="C666:C729" si="62">IF(B666="","",IF(B666&lt;=$D$16,IF(payments_per_year=26,DATE(YEAR(start_date),MONTH(start_date),DAY(start_date)+14*B666),IF(payments_per_year=52,DATE(YEAR(start_date),MONTH(start_date),DAY(start_date)+7*B666),DATE(YEAR(start_date),MONTH(start_date)+B666*12/$D$11,DAY(start_date)))),""))</f>
        <v/>
      </c>
      <c r="D666" s="52" t="str">
        <f t="shared" ref="D666:D729" si="63">IF(C666="","",IF($D$15+F666&gt;H665,ROUND(H665+F666,2),$D$15))</f>
        <v/>
      </c>
      <c r="E666" s="53" t="str">
        <f t="shared" ref="E666:E729" si="64">IF(C666="","",D666-F666)</f>
        <v/>
      </c>
      <c r="F666" s="53" t="str">
        <f t="shared" ref="F666:F729" si="65">IF(C666="","",ROUND(H665*$D$9/payments_per_year,2))</f>
        <v/>
      </c>
      <c r="G666" s="50"/>
      <c r="H666" s="53">
        <f t="shared" si="60"/>
        <v>0</v>
      </c>
    </row>
    <row r="667" spans="2:8" ht="12.75" hidden="1" customHeight="1">
      <c r="B667" s="46" t="str">
        <f t="shared" si="61"/>
        <v/>
      </c>
      <c r="C667" s="47" t="str">
        <f t="shared" si="62"/>
        <v/>
      </c>
      <c r="D667" s="52" t="str">
        <f t="shared" si="63"/>
        <v/>
      </c>
      <c r="E667" s="53" t="str">
        <f t="shared" si="64"/>
        <v/>
      </c>
      <c r="F667" s="53" t="str">
        <f t="shared" si="65"/>
        <v/>
      </c>
      <c r="G667" s="50"/>
      <c r="H667" s="53">
        <f t="shared" si="60"/>
        <v>0</v>
      </c>
    </row>
    <row r="668" spans="2:8" ht="12.75" hidden="1" customHeight="1">
      <c r="B668" s="46" t="str">
        <f t="shared" si="61"/>
        <v/>
      </c>
      <c r="C668" s="47" t="str">
        <f t="shared" si="62"/>
        <v/>
      </c>
      <c r="D668" s="52" t="str">
        <f t="shared" si="63"/>
        <v/>
      </c>
      <c r="E668" s="53" t="str">
        <f t="shared" si="64"/>
        <v/>
      </c>
      <c r="F668" s="53" t="str">
        <f t="shared" si="65"/>
        <v/>
      </c>
      <c r="G668" s="50"/>
      <c r="H668" s="53">
        <f t="shared" si="60"/>
        <v>0</v>
      </c>
    </row>
    <row r="669" spans="2:8" ht="12.75" hidden="1" customHeight="1">
      <c r="B669" s="46" t="str">
        <f t="shared" si="61"/>
        <v/>
      </c>
      <c r="C669" s="47" t="str">
        <f t="shared" si="62"/>
        <v/>
      </c>
      <c r="D669" s="52" t="str">
        <f t="shared" si="63"/>
        <v/>
      </c>
      <c r="E669" s="53" t="str">
        <f t="shared" si="64"/>
        <v/>
      </c>
      <c r="F669" s="53" t="str">
        <f t="shared" si="65"/>
        <v/>
      </c>
      <c r="G669" s="50"/>
      <c r="H669" s="53">
        <f t="shared" si="60"/>
        <v>0</v>
      </c>
    </row>
    <row r="670" spans="2:8" ht="12.75" hidden="1" customHeight="1">
      <c r="B670" s="46" t="str">
        <f t="shared" si="61"/>
        <v/>
      </c>
      <c r="C670" s="47" t="str">
        <f t="shared" si="62"/>
        <v/>
      </c>
      <c r="D670" s="52" t="str">
        <f t="shared" si="63"/>
        <v/>
      </c>
      <c r="E670" s="53" t="str">
        <f t="shared" si="64"/>
        <v/>
      </c>
      <c r="F670" s="53" t="str">
        <f t="shared" si="65"/>
        <v/>
      </c>
      <c r="G670" s="50"/>
      <c r="H670" s="53">
        <f t="shared" si="60"/>
        <v>0</v>
      </c>
    </row>
    <row r="671" spans="2:8" ht="12.75" hidden="1" customHeight="1">
      <c r="B671" s="46" t="str">
        <f t="shared" si="61"/>
        <v/>
      </c>
      <c r="C671" s="47" t="str">
        <f t="shared" si="62"/>
        <v/>
      </c>
      <c r="D671" s="52" t="str">
        <f t="shared" si="63"/>
        <v/>
      </c>
      <c r="E671" s="53" t="str">
        <f t="shared" si="64"/>
        <v/>
      </c>
      <c r="F671" s="53" t="str">
        <f t="shared" si="65"/>
        <v/>
      </c>
      <c r="G671" s="50"/>
      <c r="H671" s="53">
        <f t="shared" si="60"/>
        <v>0</v>
      </c>
    </row>
    <row r="672" spans="2:8" ht="12.75" hidden="1" customHeight="1">
      <c r="B672" s="46" t="str">
        <f t="shared" si="61"/>
        <v/>
      </c>
      <c r="C672" s="47" t="str">
        <f t="shared" si="62"/>
        <v/>
      </c>
      <c r="D672" s="52" t="str">
        <f t="shared" si="63"/>
        <v/>
      </c>
      <c r="E672" s="53" t="str">
        <f t="shared" si="64"/>
        <v/>
      </c>
      <c r="F672" s="53" t="str">
        <f t="shared" si="65"/>
        <v/>
      </c>
      <c r="G672" s="50"/>
      <c r="H672" s="53">
        <f t="shared" si="60"/>
        <v>0</v>
      </c>
    </row>
    <row r="673" spans="2:8" ht="12.75" hidden="1" customHeight="1">
      <c r="B673" s="46" t="str">
        <f t="shared" si="61"/>
        <v/>
      </c>
      <c r="C673" s="47" t="str">
        <f t="shared" si="62"/>
        <v/>
      </c>
      <c r="D673" s="52" t="str">
        <f t="shared" si="63"/>
        <v/>
      </c>
      <c r="E673" s="53" t="str">
        <f t="shared" si="64"/>
        <v/>
      </c>
      <c r="F673" s="53" t="str">
        <f t="shared" si="65"/>
        <v/>
      </c>
      <c r="G673" s="50"/>
      <c r="H673" s="53">
        <f t="shared" si="60"/>
        <v>0</v>
      </c>
    </row>
    <row r="674" spans="2:8" ht="12.75" hidden="1" customHeight="1">
      <c r="B674" s="46" t="str">
        <f t="shared" si="61"/>
        <v/>
      </c>
      <c r="C674" s="47" t="str">
        <f t="shared" si="62"/>
        <v/>
      </c>
      <c r="D674" s="52" t="str">
        <f t="shared" si="63"/>
        <v/>
      </c>
      <c r="E674" s="53" t="str">
        <f t="shared" si="64"/>
        <v/>
      </c>
      <c r="F674" s="53" t="str">
        <f t="shared" si="65"/>
        <v/>
      </c>
      <c r="G674" s="50"/>
      <c r="H674" s="53">
        <f t="shared" si="60"/>
        <v>0</v>
      </c>
    </row>
    <row r="675" spans="2:8" ht="12.75" hidden="1" customHeight="1">
      <c r="B675" s="46" t="str">
        <f t="shared" si="61"/>
        <v/>
      </c>
      <c r="C675" s="47" t="str">
        <f t="shared" si="62"/>
        <v/>
      </c>
      <c r="D675" s="52" t="str">
        <f t="shared" si="63"/>
        <v/>
      </c>
      <c r="E675" s="53" t="str">
        <f t="shared" si="64"/>
        <v/>
      </c>
      <c r="F675" s="53" t="str">
        <f t="shared" si="65"/>
        <v/>
      </c>
      <c r="G675" s="50"/>
      <c r="H675" s="53">
        <f t="shared" si="60"/>
        <v>0</v>
      </c>
    </row>
    <row r="676" spans="2:8" ht="12.75" hidden="1" customHeight="1">
      <c r="B676" s="46" t="str">
        <f t="shared" si="61"/>
        <v/>
      </c>
      <c r="C676" s="47" t="str">
        <f t="shared" si="62"/>
        <v/>
      </c>
      <c r="D676" s="52" t="str">
        <f t="shared" si="63"/>
        <v/>
      </c>
      <c r="E676" s="53" t="str">
        <f t="shared" si="64"/>
        <v/>
      </c>
      <c r="F676" s="53" t="str">
        <f t="shared" si="65"/>
        <v/>
      </c>
      <c r="G676" s="50"/>
      <c r="H676" s="53">
        <f t="shared" si="60"/>
        <v>0</v>
      </c>
    </row>
    <row r="677" spans="2:8" ht="12.75" hidden="1" customHeight="1">
      <c r="B677" s="46" t="str">
        <f t="shared" si="61"/>
        <v/>
      </c>
      <c r="C677" s="47" t="str">
        <f t="shared" si="62"/>
        <v/>
      </c>
      <c r="D677" s="52" t="str">
        <f t="shared" si="63"/>
        <v/>
      </c>
      <c r="E677" s="53" t="str">
        <f t="shared" si="64"/>
        <v/>
      </c>
      <c r="F677" s="53" t="str">
        <f t="shared" si="65"/>
        <v/>
      </c>
      <c r="G677" s="50"/>
      <c r="H677" s="53">
        <f t="shared" si="60"/>
        <v>0</v>
      </c>
    </row>
    <row r="678" spans="2:8" ht="12.75" hidden="1" customHeight="1">
      <c r="B678" s="46" t="str">
        <f t="shared" si="61"/>
        <v/>
      </c>
      <c r="C678" s="47" t="str">
        <f t="shared" si="62"/>
        <v/>
      </c>
      <c r="D678" s="52" t="str">
        <f t="shared" si="63"/>
        <v/>
      </c>
      <c r="E678" s="53" t="str">
        <f t="shared" si="64"/>
        <v/>
      </c>
      <c r="F678" s="53" t="str">
        <f t="shared" si="65"/>
        <v/>
      </c>
      <c r="G678" s="50"/>
      <c r="H678" s="53">
        <f t="shared" si="60"/>
        <v>0</v>
      </c>
    </row>
    <row r="679" spans="2:8" ht="12.75" hidden="1" customHeight="1">
      <c r="B679" s="46" t="str">
        <f t="shared" si="61"/>
        <v/>
      </c>
      <c r="C679" s="47" t="str">
        <f t="shared" si="62"/>
        <v/>
      </c>
      <c r="D679" s="52" t="str">
        <f t="shared" si="63"/>
        <v/>
      </c>
      <c r="E679" s="53" t="str">
        <f t="shared" si="64"/>
        <v/>
      </c>
      <c r="F679" s="53" t="str">
        <f t="shared" si="65"/>
        <v/>
      </c>
      <c r="G679" s="50"/>
      <c r="H679" s="53">
        <f t="shared" si="60"/>
        <v>0</v>
      </c>
    </row>
    <row r="680" spans="2:8" ht="12.75" hidden="1" customHeight="1">
      <c r="B680" s="46" t="str">
        <f t="shared" si="61"/>
        <v/>
      </c>
      <c r="C680" s="47" t="str">
        <f t="shared" si="62"/>
        <v/>
      </c>
      <c r="D680" s="52" t="str">
        <f t="shared" si="63"/>
        <v/>
      </c>
      <c r="E680" s="53" t="str">
        <f t="shared" si="64"/>
        <v/>
      </c>
      <c r="F680" s="53" t="str">
        <f t="shared" si="65"/>
        <v/>
      </c>
      <c r="G680" s="50"/>
      <c r="H680" s="53">
        <f t="shared" si="60"/>
        <v>0</v>
      </c>
    </row>
    <row r="681" spans="2:8" ht="12.75" hidden="1" customHeight="1">
      <c r="B681" s="46" t="str">
        <f t="shared" si="61"/>
        <v/>
      </c>
      <c r="C681" s="47" t="str">
        <f t="shared" si="62"/>
        <v/>
      </c>
      <c r="D681" s="52" t="str">
        <f t="shared" si="63"/>
        <v/>
      </c>
      <c r="E681" s="53" t="str">
        <f t="shared" si="64"/>
        <v/>
      </c>
      <c r="F681" s="53" t="str">
        <f t="shared" si="65"/>
        <v/>
      </c>
      <c r="G681" s="50"/>
      <c r="H681" s="53">
        <f t="shared" si="60"/>
        <v>0</v>
      </c>
    </row>
    <row r="682" spans="2:8" ht="12.75" hidden="1" customHeight="1">
      <c r="B682" s="46" t="str">
        <f t="shared" si="61"/>
        <v/>
      </c>
      <c r="C682" s="47" t="str">
        <f t="shared" si="62"/>
        <v/>
      </c>
      <c r="D682" s="52" t="str">
        <f t="shared" si="63"/>
        <v/>
      </c>
      <c r="E682" s="53" t="str">
        <f t="shared" si="64"/>
        <v/>
      </c>
      <c r="F682" s="53" t="str">
        <f t="shared" si="65"/>
        <v/>
      </c>
      <c r="G682" s="50"/>
      <c r="H682" s="53">
        <f t="shared" si="60"/>
        <v>0</v>
      </c>
    </row>
    <row r="683" spans="2:8" ht="12.75" hidden="1" customHeight="1">
      <c r="B683" s="46" t="str">
        <f t="shared" si="61"/>
        <v/>
      </c>
      <c r="C683" s="47" t="str">
        <f t="shared" si="62"/>
        <v/>
      </c>
      <c r="D683" s="52" t="str">
        <f t="shared" si="63"/>
        <v/>
      </c>
      <c r="E683" s="53" t="str">
        <f t="shared" si="64"/>
        <v/>
      </c>
      <c r="F683" s="53" t="str">
        <f t="shared" si="65"/>
        <v/>
      </c>
      <c r="G683" s="50"/>
      <c r="H683" s="53">
        <f t="shared" si="60"/>
        <v>0</v>
      </c>
    </row>
    <row r="684" spans="2:8" ht="12.75" hidden="1" customHeight="1">
      <c r="B684" s="46" t="str">
        <f t="shared" si="61"/>
        <v/>
      </c>
      <c r="C684" s="47" t="str">
        <f t="shared" si="62"/>
        <v/>
      </c>
      <c r="D684" s="52" t="str">
        <f t="shared" si="63"/>
        <v/>
      </c>
      <c r="E684" s="53" t="str">
        <f t="shared" si="64"/>
        <v/>
      </c>
      <c r="F684" s="53" t="str">
        <f t="shared" si="65"/>
        <v/>
      </c>
      <c r="G684" s="50"/>
      <c r="H684" s="53">
        <f t="shared" si="60"/>
        <v>0</v>
      </c>
    </row>
    <row r="685" spans="2:8" ht="12.75" hidden="1" customHeight="1">
      <c r="B685" s="46" t="str">
        <f t="shared" si="61"/>
        <v/>
      </c>
      <c r="C685" s="47" t="str">
        <f t="shared" si="62"/>
        <v/>
      </c>
      <c r="D685" s="52" t="str">
        <f t="shared" si="63"/>
        <v/>
      </c>
      <c r="E685" s="53" t="str">
        <f t="shared" si="64"/>
        <v/>
      </c>
      <c r="F685" s="53" t="str">
        <f t="shared" si="65"/>
        <v/>
      </c>
      <c r="G685" s="50"/>
      <c r="H685" s="53">
        <f t="shared" si="60"/>
        <v>0</v>
      </c>
    </row>
    <row r="686" spans="2:8" ht="12.75" hidden="1" customHeight="1">
      <c r="B686" s="46" t="str">
        <f t="shared" si="61"/>
        <v/>
      </c>
      <c r="C686" s="47" t="str">
        <f t="shared" si="62"/>
        <v/>
      </c>
      <c r="D686" s="52" t="str">
        <f t="shared" si="63"/>
        <v/>
      </c>
      <c r="E686" s="53" t="str">
        <f t="shared" si="64"/>
        <v/>
      </c>
      <c r="F686" s="53" t="str">
        <f t="shared" si="65"/>
        <v/>
      </c>
      <c r="G686" s="50"/>
      <c r="H686" s="53">
        <f t="shared" si="60"/>
        <v>0</v>
      </c>
    </row>
    <row r="687" spans="2:8" ht="12.75" hidden="1" customHeight="1">
      <c r="B687" s="46" t="str">
        <f t="shared" si="61"/>
        <v/>
      </c>
      <c r="C687" s="47" t="str">
        <f t="shared" si="62"/>
        <v/>
      </c>
      <c r="D687" s="52" t="str">
        <f t="shared" si="63"/>
        <v/>
      </c>
      <c r="E687" s="53" t="str">
        <f t="shared" si="64"/>
        <v/>
      </c>
      <c r="F687" s="53" t="str">
        <f t="shared" si="65"/>
        <v/>
      </c>
      <c r="G687" s="50"/>
      <c r="H687" s="53">
        <f t="shared" si="60"/>
        <v>0</v>
      </c>
    </row>
    <row r="688" spans="2:8" ht="12.75" hidden="1" customHeight="1">
      <c r="B688" s="46" t="str">
        <f t="shared" si="61"/>
        <v/>
      </c>
      <c r="C688" s="47" t="str">
        <f t="shared" si="62"/>
        <v/>
      </c>
      <c r="D688" s="52" t="str">
        <f t="shared" si="63"/>
        <v/>
      </c>
      <c r="E688" s="53" t="str">
        <f t="shared" si="64"/>
        <v/>
      </c>
      <c r="F688" s="53" t="str">
        <f t="shared" si="65"/>
        <v/>
      </c>
      <c r="G688" s="50"/>
      <c r="H688" s="53">
        <f t="shared" si="60"/>
        <v>0</v>
      </c>
    </row>
    <row r="689" spans="2:8" ht="12.75" hidden="1" customHeight="1">
      <c r="B689" s="46" t="str">
        <f t="shared" si="61"/>
        <v/>
      </c>
      <c r="C689" s="47" t="str">
        <f t="shared" si="62"/>
        <v/>
      </c>
      <c r="D689" s="52" t="str">
        <f t="shared" si="63"/>
        <v/>
      </c>
      <c r="E689" s="53" t="str">
        <f t="shared" si="64"/>
        <v/>
      </c>
      <c r="F689" s="53" t="str">
        <f t="shared" si="65"/>
        <v/>
      </c>
      <c r="G689" s="50"/>
      <c r="H689" s="53">
        <f t="shared" si="60"/>
        <v>0</v>
      </c>
    </row>
    <row r="690" spans="2:8" ht="12.75" hidden="1" customHeight="1">
      <c r="B690" s="46" t="str">
        <f t="shared" si="61"/>
        <v/>
      </c>
      <c r="C690" s="47" t="str">
        <f t="shared" si="62"/>
        <v/>
      </c>
      <c r="D690" s="52" t="str">
        <f t="shared" si="63"/>
        <v/>
      </c>
      <c r="E690" s="53" t="str">
        <f t="shared" si="64"/>
        <v/>
      </c>
      <c r="F690" s="53" t="str">
        <f t="shared" si="65"/>
        <v/>
      </c>
      <c r="G690" s="50"/>
      <c r="H690" s="53">
        <f t="shared" si="60"/>
        <v>0</v>
      </c>
    </row>
    <row r="691" spans="2:8" ht="12.75" hidden="1" customHeight="1">
      <c r="B691" s="46" t="str">
        <f t="shared" si="61"/>
        <v/>
      </c>
      <c r="C691" s="47" t="str">
        <f t="shared" si="62"/>
        <v/>
      </c>
      <c r="D691" s="52" t="str">
        <f t="shared" si="63"/>
        <v/>
      </c>
      <c r="E691" s="53" t="str">
        <f t="shared" si="64"/>
        <v/>
      </c>
      <c r="F691" s="53" t="str">
        <f t="shared" si="65"/>
        <v/>
      </c>
      <c r="G691" s="50"/>
      <c r="H691" s="53">
        <f t="shared" si="60"/>
        <v>0</v>
      </c>
    </row>
    <row r="692" spans="2:8" ht="12.75" hidden="1" customHeight="1">
      <c r="B692" s="46" t="str">
        <f t="shared" si="61"/>
        <v/>
      </c>
      <c r="C692" s="47" t="str">
        <f t="shared" si="62"/>
        <v/>
      </c>
      <c r="D692" s="52" t="str">
        <f t="shared" si="63"/>
        <v/>
      </c>
      <c r="E692" s="53" t="str">
        <f t="shared" si="64"/>
        <v/>
      </c>
      <c r="F692" s="53" t="str">
        <f t="shared" si="65"/>
        <v/>
      </c>
      <c r="G692" s="50"/>
      <c r="H692" s="53">
        <f t="shared" si="60"/>
        <v>0</v>
      </c>
    </row>
    <row r="693" spans="2:8" ht="12.75" hidden="1" customHeight="1">
      <c r="B693" s="46" t="str">
        <f t="shared" si="61"/>
        <v/>
      </c>
      <c r="C693" s="47" t="str">
        <f t="shared" si="62"/>
        <v/>
      </c>
      <c r="D693" s="52" t="str">
        <f t="shared" si="63"/>
        <v/>
      </c>
      <c r="E693" s="53" t="str">
        <f t="shared" si="64"/>
        <v/>
      </c>
      <c r="F693" s="53" t="str">
        <f t="shared" si="65"/>
        <v/>
      </c>
      <c r="G693" s="50"/>
      <c r="H693" s="53">
        <f t="shared" si="60"/>
        <v>0</v>
      </c>
    </row>
    <row r="694" spans="2:8" ht="12.75" hidden="1" customHeight="1">
      <c r="B694" s="46" t="str">
        <f t="shared" si="61"/>
        <v/>
      </c>
      <c r="C694" s="47" t="str">
        <f t="shared" si="62"/>
        <v/>
      </c>
      <c r="D694" s="52" t="str">
        <f t="shared" si="63"/>
        <v/>
      </c>
      <c r="E694" s="53" t="str">
        <f t="shared" si="64"/>
        <v/>
      </c>
      <c r="F694" s="53" t="str">
        <f t="shared" si="65"/>
        <v/>
      </c>
      <c r="G694" s="50"/>
      <c r="H694" s="53">
        <f t="shared" si="60"/>
        <v>0</v>
      </c>
    </row>
    <row r="695" spans="2:8" ht="12.75" hidden="1" customHeight="1">
      <c r="B695" s="46" t="str">
        <f t="shared" si="61"/>
        <v/>
      </c>
      <c r="C695" s="47" t="str">
        <f t="shared" si="62"/>
        <v/>
      </c>
      <c r="D695" s="52" t="str">
        <f t="shared" si="63"/>
        <v/>
      </c>
      <c r="E695" s="53" t="str">
        <f t="shared" si="64"/>
        <v/>
      </c>
      <c r="F695" s="53" t="str">
        <f t="shared" si="65"/>
        <v/>
      </c>
      <c r="G695" s="50"/>
      <c r="H695" s="53">
        <f t="shared" si="60"/>
        <v>0</v>
      </c>
    </row>
    <row r="696" spans="2:8" ht="12.75" hidden="1" customHeight="1">
      <c r="B696" s="46" t="str">
        <f t="shared" si="61"/>
        <v/>
      </c>
      <c r="C696" s="47" t="str">
        <f t="shared" si="62"/>
        <v/>
      </c>
      <c r="D696" s="52" t="str">
        <f t="shared" si="63"/>
        <v/>
      </c>
      <c r="E696" s="53" t="str">
        <f t="shared" si="64"/>
        <v/>
      </c>
      <c r="F696" s="53" t="str">
        <f t="shared" si="65"/>
        <v/>
      </c>
      <c r="G696" s="50"/>
      <c r="H696" s="53">
        <f t="shared" si="60"/>
        <v>0</v>
      </c>
    </row>
    <row r="697" spans="2:8" ht="12.75" hidden="1" customHeight="1">
      <c r="B697" s="46" t="str">
        <f t="shared" si="61"/>
        <v/>
      </c>
      <c r="C697" s="47" t="str">
        <f t="shared" si="62"/>
        <v/>
      </c>
      <c r="D697" s="52" t="str">
        <f t="shared" si="63"/>
        <v/>
      </c>
      <c r="E697" s="53" t="str">
        <f t="shared" si="64"/>
        <v/>
      </c>
      <c r="F697" s="53" t="str">
        <f t="shared" si="65"/>
        <v/>
      </c>
      <c r="G697" s="50"/>
      <c r="H697" s="53">
        <f t="shared" si="60"/>
        <v>0</v>
      </c>
    </row>
    <row r="698" spans="2:8" ht="12.75" hidden="1" customHeight="1">
      <c r="B698" s="46" t="str">
        <f t="shared" si="61"/>
        <v/>
      </c>
      <c r="C698" s="47" t="str">
        <f t="shared" si="62"/>
        <v/>
      </c>
      <c r="D698" s="52" t="str">
        <f t="shared" si="63"/>
        <v/>
      </c>
      <c r="E698" s="53" t="str">
        <f t="shared" si="64"/>
        <v/>
      </c>
      <c r="F698" s="53" t="str">
        <f t="shared" si="65"/>
        <v/>
      </c>
      <c r="G698" s="50"/>
      <c r="H698" s="53">
        <f t="shared" si="60"/>
        <v>0</v>
      </c>
    </row>
    <row r="699" spans="2:8" ht="12.75" hidden="1" customHeight="1">
      <c r="B699" s="46" t="str">
        <f t="shared" si="61"/>
        <v/>
      </c>
      <c r="C699" s="47" t="str">
        <f t="shared" si="62"/>
        <v/>
      </c>
      <c r="D699" s="52" t="str">
        <f t="shared" si="63"/>
        <v/>
      </c>
      <c r="E699" s="53" t="str">
        <f t="shared" si="64"/>
        <v/>
      </c>
      <c r="F699" s="53" t="str">
        <f t="shared" si="65"/>
        <v/>
      </c>
      <c r="G699" s="50"/>
      <c r="H699" s="53">
        <f t="shared" si="60"/>
        <v>0</v>
      </c>
    </row>
    <row r="700" spans="2:8" ht="12.75" hidden="1" customHeight="1">
      <c r="B700" s="46" t="str">
        <f t="shared" si="61"/>
        <v/>
      </c>
      <c r="C700" s="47" t="str">
        <f t="shared" si="62"/>
        <v/>
      </c>
      <c r="D700" s="52" t="str">
        <f t="shared" si="63"/>
        <v/>
      </c>
      <c r="E700" s="53" t="str">
        <f t="shared" si="64"/>
        <v/>
      </c>
      <c r="F700" s="53" t="str">
        <f t="shared" si="65"/>
        <v/>
      </c>
      <c r="G700" s="50"/>
      <c r="H700" s="53">
        <f t="shared" si="60"/>
        <v>0</v>
      </c>
    </row>
    <row r="701" spans="2:8" ht="12.75" hidden="1" customHeight="1">
      <c r="B701" s="46" t="str">
        <f t="shared" si="61"/>
        <v/>
      </c>
      <c r="C701" s="47" t="str">
        <f t="shared" si="62"/>
        <v/>
      </c>
      <c r="D701" s="52" t="str">
        <f t="shared" si="63"/>
        <v/>
      </c>
      <c r="E701" s="53" t="str">
        <f t="shared" si="64"/>
        <v/>
      </c>
      <c r="F701" s="53" t="str">
        <f t="shared" si="65"/>
        <v/>
      </c>
      <c r="G701" s="50"/>
      <c r="H701" s="53">
        <f t="shared" si="60"/>
        <v>0</v>
      </c>
    </row>
    <row r="702" spans="2:8" ht="12.75" hidden="1" customHeight="1">
      <c r="B702" s="46" t="str">
        <f t="shared" si="61"/>
        <v/>
      </c>
      <c r="C702" s="47" t="str">
        <f t="shared" si="62"/>
        <v/>
      </c>
      <c r="D702" s="52" t="str">
        <f t="shared" si="63"/>
        <v/>
      </c>
      <c r="E702" s="53" t="str">
        <f t="shared" si="64"/>
        <v/>
      </c>
      <c r="F702" s="53" t="str">
        <f t="shared" si="65"/>
        <v/>
      </c>
      <c r="G702" s="50"/>
      <c r="H702" s="53">
        <f t="shared" si="60"/>
        <v>0</v>
      </c>
    </row>
    <row r="703" spans="2:8" ht="12.75" hidden="1" customHeight="1">
      <c r="B703" s="46" t="str">
        <f t="shared" si="61"/>
        <v/>
      </c>
      <c r="C703" s="47" t="str">
        <f t="shared" si="62"/>
        <v/>
      </c>
      <c r="D703" s="52" t="str">
        <f t="shared" si="63"/>
        <v/>
      </c>
      <c r="E703" s="53" t="str">
        <f t="shared" si="64"/>
        <v/>
      </c>
      <c r="F703" s="53" t="str">
        <f t="shared" si="65"/>
        <v/>
      </c>
      <c r="G703" s="50"/>
      <c r="H703" s="53">
        <f t="shared" si="60"/>
        <v>0</v>
      </c>
    </row>
    <row r="704" spans="2:8" ht="12.75" hidden="1" customHeight="1">
      <c r="B704" s="46" t="str">
        <f t="shared" si="61"/>
        <v/>
      </c>
      <c r="C704" s="47" t="str">
        <f t="shared" si="62"/>
        <v/>
      </c>
      <c r="D704" s="52" t="str">
        <f t="shared" si="63"/>
        <v/>
      </c>
      <c r="E704" s="53" t="str">
        <f t="shared" si="64"/>
        <v/>
      </c>
      <c r="F704" s="53" t="str">
        <f t="shared" si="65"/>
        <v/>
      </c>
      <c r="G704" s="50"/>
      <c r="H704" s="53">
        <f t="shared" si="60"/>
        <v>0</v>
      </c>
    </row>
    <row r="705" spans="2:8" ht="12.75" hidden="1" customHeight="1">
      <c r="B705" s="46" t="str">
        <f t="shared" si="61"/>
        <v/>
      </c>
      <c r="C705" s="47" t="str">
        <f t="shared" si="62"/>
        <v/>
      </c>
      <c r="D705" s="52" t="str">
        <f t="shared" si="63"/>
        <v/>
      </c>
      <c r="E705" s="53" t="str">
        <f t="shared" si="64"/>
        <v/>
      </c>
      <c r="F705" s="53" t="str">
        <f t="shared" si="65"/>
        <v/>
      </c>
      <c r="G705" s="50"/>
      <c r="H705" s="53">
        <f t="shared" si="60"/>
        <v>0</v>
      </c>
    </row>
    <row r="706" spans="2:8" ht="12.75" hidden="1" customHeight="1">
      <c r="B706" s="46" t="str">
        <f t="shared" si="61"/>
        <v/>
      </c>
      <c r="C706" s="47" t="str">
        <f t="shared" si="62"/>
        <v/>
      </c>
      <c r="D706" s="52" t="str">
        <f t="shared" si="63"/>
        <v/>
      </c>
      <c r="E706" s="53" t="str">
        <f t="shared" si="64"/>
        <v/>
      </c>
      <c r="F706" s="53" t="str">
        <f t="shared" si="65"/>
        <v/>
      </c>
      <c r="G706" s="50"/>
      <c r="H706" s="53">
        <f t="shared" si="60"/>
        <v>0</v>
      </c>
    </row>
    <row r="707" spans="2:8" ht="12.75" hidden="1" customHeight="1">
      <c r="B707" s="46" t="str">
        <f t="shared" si="61"/>
        <v/>
      </c>
      <c r="C707" s="47" t="str">
        <f t="shared" si="62"/>
        <v/>
      </c>
      <c r="D707" s="52" t="str">
        <f t="shared" si="63"/>
        <v/>
      </c>
      <c r="E707" s="53" t="str">
        <f t="shared" si="64"/>
        <v/>
      </c>
      <c r="F707" s="53" t="str">
        <f t="shared" si="65"/>
        <v/>
      </c>
      <c r="G707" s="50"/>
      <c r="H707" s="53">
        <f t="shared" si="60"/>
        <v>0</v>
      </c>
    </row>
    <row r="708" spans="2:8" ht="12.75" hidden="1" customHeight="1">
      <c r="B708" s="46" t="str">
        <f t="shared" si="61"/>
        <v/>
      </c>
      <c r="C708" s="47" t="str">
        <f t="shared" si="62"/>
        <v/>
      </c>
      <c r="D708" s="52" t="str">
        <f t="shared" si="63"/>
        <v/>
      </c>
      <c r="E708" s="53" t="str">
        <f t="shared" si="64"/>
        <v/>
      </c>
      <c r="F708" s="53" t="str">
        <f t="shared" si="65"/>
        <v/>
      </c>
      <c r="G708" s="50"/>
      <c r="H708" s="53">
        <f t="shared" si="60"/>
        <v>0</v>
      </c>
    </row>
    <row r="709" spans="2:8" ht="12.75" hidden="1" customHeight="1">
      <c r="B709" s="46" t="str">
        <f t="shared" si="61"/>
        <v/>
      </c>
      <c r="C709" s="47" t="str">
        <f t="shared" si="62"/>
        <v/>
      </c>
      <c r="D709" s="52" t="str">
        <f t="shared" si="63"/>
        <v/>
      </c>
      <c r="E709" s="53" t="str">
        <f t="shared" si="64"/>
        <v/>
      </c>
      <c r="F709" s="53" t="str">
        <f t="shared" si="65"/>
        <v/>
      </c>
      <c r="G709" s="50"/>
      <c r="H709" s="53">
        <f t="shared" si="60"/>
        <v>0</v>
      </c>
    </row>
    <row r="710" spans="2:8" ht="12.75" hidden="1" customHeight="1">
      <c r="B710" s="46" t="str">
        <f t="shared" si="61"/>
        <v/>
      </c>
      <c r="C710" s="47" t="str">
        <f t="shared" si="62"/>
        <v/>
      </c>
      <c r="D710" s="52" t="str">
        <f t="shared" si="63"/>
        <v/>
      </c>
      <c r="E710" s="53" t="str">
        <f t="shared" si="64"/>
        <v/>
      </c>
      <c r="F710" s="53" t="str">
        <f t="shared" si="65"/>
        <v/>
      </c>
      <c r="G710" s="50"/>
      <c r="H710" s="53">
        <f t="shared" si="60"/>
        <v>0</v>
      </c>
    </row>
    <row r="711" spans="2:8" ht="12.75" hidden="1" customHeight="1">
      <c r="B711" s="46" t="str">
        <f t="shared" si="61"/>
        <v/>
      </c>
      <c r="C711" s="47" t="str">
        <f t="shared" si="62"/>
        <v/>
      </c>
      <c r="D711" s="52" t="str">
        <f t="shared" si="63"/>
        <v/>
      </c>
      <c r="E711" s="53" t="str">
        <f t="shared" si="64"/>
        <v/>
      </c>
      <c r="F711" s="53" t="str">
        <f t="shared" si="65"/>
        <v/>
      </c>
      <c r="G711" s="50"/>
      <c r="H711" s="53">
        <f t="shared" si="60"/>
        <v>0</v>
      </c>
    </row>
    <row r="712" spans="2:8" ht="12.75" hidden="1" customHeight="1">
      <c r="B712" s="46" t="str">
        <f t="shared" si="61"/>
        <v/>
      </c>
      <c r="C712" s="47" t="str">
        <f t="shared" si="62"/>
        <v/>
      </c>
      <c r="D712" s="52" t="str">
        <f t="shared" si="63"/>
        <v/>
      </c>
      <c r="E712" s="53" t="str">
        <f t="shared" si="64"/>
        <v/>
      </c>
      <c r="F712" s="53" t="str">
        <f t="shared" si="65"/>
        <v/>
      </c>
      <c r="G712" s="50"/>
      <c r="H712" s="53">
        <f t="shared" si="60"/>
        <v>0</v>
      </c>
    </row>
    <row r="713" spans="2:8" ht="12.75" hidden="1" customHeight="1">
      <c r="B713" s="46" t="str">
        <f t="shared" si="61"/>
        <v/>
      </c>
      <c r="C713" s="47" t="str">
        <f t="shared" si="62"/>
        <v/>
      </c>
      <c r="D713" s="52" t="str">
        <f t="shared" si="63"/>
        <v/>
      </c>
      <c r="E713" s="53" t="str">
        <f t="shared" si="64"/>
        <v/>
      </c>
      <c r="F713" s="53" t="str">
        <f t="shared" si="65"/>
        <v/>
      </c>
      <c r="G713" s="50"/>
      <c r="H713" s="53">
        <f t="shared" si="60"/>
        <v>0</v>
      </c>
    </row>
    <row r="714" spans="2:8" ht="12.75" hidden="1" customHeight="1">
      <c r="B714" s="46" t="str">
        <f t="shared" si="61"/>
        <v/>
      </c>
      <c r="C714" s="47" t="str">
        <f t="shared" si="62"/>
        <v/>
      </c>
      <c r="D714" s="52" t="str">
        <f t="shared" si="63"/>
        <v/>
      </c>
      <c r="E714" s="53" t="str">
        <f t="shared" si="64"/>
        <v/>
      </c>
      <c r="F714" s="53" t="str">
        <f t="shared" si="65"/>
        <v/>
      </c>
      <c r="G714" s="50"/>
      <c r="H714" s="53">
        <f t="shared" si="60"/>
        <v>0</v>
      </c>
    </row>
    <row r="715" spans="2:8" ht="12.75" hidden="1" customHeight="1">
      <c r="B715" s="46" t="str">
        <f t="shared" si="61"/>
        <v/>
      </c>
      <c r="C715" s="47" t="str">
        <f t="shared" si="62"/>
        <v/>
      </c>
      <c r="D715" s="52" t="str">
        <f t="shared" si="63"/>
        <v/>
      </c>
      <c r="E715" s="53" t="str">
        <f t="shared" si="64"/>
        <v/>
      </c>
      <c r="F715" s="53" t="str">
        <f t="shared" si="65"/>
        <v/>
      </c>
      <c r="G715" s="50"/>
      <c r="H715" s="53">
        <f t="shared" si="60"/>
        <v>0</v>
      </c>
    </row>
    <row r="716" spans="2:8" ht="12.75" hidden="1" customHeight="1">
      <c r="B716" s="46" t="str">
        <f t="shared" si="61"/>
        <v/>
      </c>
      <c r="C716" s="47" t="str">
        <f t="shared" si="62"/>
        <v/>
      </c>
      <c r="D716" s="52" t="str">
        <f t="shared" si="63"/>
        <v/>
      </c>
      <c r="E716" s="53" t="str">
        <f t="shared" si="64"/>
        <v/>
      </c>
      <c r="F716" s="53" t="str">
        <f t="shared" si="65"/>
        <v/>
      </c>
      <c r="G716" s="50"/>
      <c r="H716" s="53">
        <f t="shared" si="60"/>
        <v>0</v>
      </c>
    </row>
    <row r="717" spans="2:8" ht="12.75" hidden="1" customHeight="1">
      <c r="B717" s="46" t="str">
        <f t="shared" si="61"/>
        <v/>
      </c>
      <c r="C717" s="47" t="str">
        <f t="shared" si="62"/>
        <v/>
      </c>
      <c r="D717" s="52" t="str">
        <f t="shared" si="63"/>
        <v/>
      </c>
      <c r="E717" s="53" t="str">
        <f t="shared" si="64"/>
        <v/>
      </c>
      <c r="F717" s="53" t="str">
        <f t="shared" si="65"/>
        <v/>
      </c>
      <c r="G717" s="50"/>
      <c r="H717" s="53">
        <f t="shared" si="60"/>
        <v>0</v>
      </c>
    </row>
    <row r="718" spans="2:8" ht="12.75" hidden="1" customHeight="1">
      <c r="B718" s="46" t="str">
        <f t="shared" si="61"/>
        <v/>
      </c>
      <c r="C718" s="47" t="str">
        <f t="shared" si="62"/>
        <v/>
      </c>
      <c r="D718" s="52" t="str">
        <f t="shared" si="63"/>
        <v/>
      </c>
      <c r="E718" s="53" t="str">
        <f t="shared" si="64"/>
        <v/>
      </c>
      <c r="F718" s="53" t="str">
        <f t="shared" si="65"/>
        <v/>
      </c>
      <c r="G718" s="50"/>
      <c r="H718" s="53">
        <f t="shared" si="60"/>
        <v>0</v>
      </c>
    </row>
    <row r="719" spans="2:8" ht="12.75" hidden="1" customHeight="1">
      <c r="B719" s="46" t="str">
        <f t="shared" si="61"/>
        <v/>
      </c>
      <c r="C719" s="47" t="str">
        <f t="shared" si="62"/>
        <v/>
      </c>
      <c r="D719" s="52" t="str">
        <f t="shared" si="63"/>
        <v/>
      </c>
      <c r="E719" s="53" t="str">
        <f t="shared" si="64"/>
        <v/>
      </c>
      <c r="F719" s="53" t="str">
        <f t="shared" si="65"/>
        <v/>
      </c>
      <c r="G719" s="50"/>
      <c r="H719" s="53">
        <f t="shared" si="60"/>
        <v>0</v>
      </c>
    </row>
    <row r="720" spans="2:8" ht="12.75" hidden="1" customHeight="1">
      <c r="B720" s="46" t="str">
        <f t="shared" si="61"/>
        <v/>
      </c>
      <c r="C720" s="47" t="str">
        <f t="shared" si="62"/>
        <v/>
      </c>
      <c r="D720" s="52" t="str">
        <f t="shared" si="63"/>
        <v/>
      </c>
      <c r="E720" s="53" t="str">
        <f t="shared" si="64"/>
        <v/>
      </c>
      <c r="F720" s="53" t="str">
        <f t="shared" si="65"/>
        <v/>
      </c>
      <c r="G720" s="50"/>
      <c r="H720" s="53">
        <f t="shared" si="60"/>
        <v>0</v>
      </c>
    </row>
    <row r="721" spans="2:8" ht="12.75" hidden="1" customHeight="1">
      <c r="B721" s="46" t="str">
        <f t="shared" si="61"/>
        <v/>
      </c>
      <c r="C721" s="47" t="str">
        <f t="shared" si="62"/>
        <v/>
      </c>
      <c r="D721" s="52" t="str">
        <f t="shared" si="63"/>
        <v/>
      </c>
      <c r="E721" s="53" t="str">
        <f t="shared" si="64"/>
        <v/>
      </c>
      <c r="F721" s="53" t="str">
        <f t="shared" si="65"/>
        <v/>
      </c>
      <c r="G721" s="50"/>
      <c r="H721" s="53">
        <f t="shared" si="60"/>
        <v>0</v>
      </c>
    </row>
    <row r="722" spans="2:8" ht="12.75" hidden="1" customHeight="1">
      <c r="B722" s="46" t="str">
        <f t="shared" si="61"/>
        <v/>
      </c>
      <c r="C722" s="47" t="str">
        <f t="shared" si="62"/>
        <v/>
      </c>
      <c r="D722" s="52" t="str">
        <f t="shared" si="63"/>
        <v/>
      </c>
      <c r="E722" s="53" t="str">
        <f t="shared" si="64"/>
        <v/>
      </c>
      <c r="F722" s="53" t="str">
        <f t="shared" si="65"/>
        <v/>
      </c>
      <c r="G722" s="50"/>
      <c r="H722" s="53">
        <f t="shared" si="60"/>
        <v>0</v>
      </c>
    </row>
    <row r="723" spans="2:8" ht="12.75" hidden="1" customHeight="1">
      <c r="B723" s="46" t="str">
        <f t="shared" si="61"/>
        <v/>
      </c>
      <c r="C723" s="47" t="str">
        <f t="shared" si="62"/>
        <v/>
      </c>
      <c r="D723" s="52" t="str">
        <f t="shared" si="63"/>
        <v/>
      </c>
      <c r="E723" s="53" t="str">
        <f t="shared" si="64"/>
        <v/>
      </c>
      <c r="F723" s="53" t="str">
        <f t="shared" si="65"/>
        <v/>
      </c>
      <c r="G723" s="50"/>
      <c r="H723" s="53">
        <f t="shared" si="60"/>
        <v>0</v>
      </c>
    </row>
    <row r="724" spans="2:8" ht="12.75" hidden="1" customHeight="1">
      <c r="B724" s="46" t="str">
        <f t="shared" si="61"/>
        <v/>
      </c>
      <c r="C724" s="47" t="str">
        <f t="shared" si="62"/>
        <v/>
      </c>
      <c r="D724" s="52" t="str">
        <f t="shared" si="63"/>
        <v/>
      </c>
      <c r="E724" s="53" t="str">
        <f t="shared" si="64"/>
        <v/>
      </c>
      <c r="F724" s="53" t="str">
        <f t="shared" si="65"/>
        <v/>
      </c>
      <c r="G724" s="50"/>
      <c r="H724" s="53">
        <f t="shared" si="60"/>
        <v>0</v>
      </c>
    </row>
    <row r="725" spans="2:8" ht="12.75" hidden="1" customHeight="1">
      <c r="B725" s="46" t="str">
        <f t="shared" si="61"/>
        <v/>
      </c>
      <c r="C725" s="47" t="str">
        <f t="shared" si="62"/>
        <v/>
      </c>
      <c r="D725" s="52" t="str">
        <f t="shared" si="63"/>
        <v/>
      </c>
      <c r="E725" s="53" t="str">
        <f t="shared" si="64"/>
        <v/>
      </c>
      <c r="F725" s="53" t="str">
        <f t="shared" si="65"/>
        <v/>
      </c>
      <c r="G725" s="50"/>
      <c r="H725" s="53">
        <f t="shared" si="60"/>
        <v>0</v>
      </c>
    </row>
    <row r="726" spans="2:8" ht="12.75" hidden="1" customHeight="1">
      <c r="B726" s="46" t="str">
        <f t="shared" si="61"/>
        <v/>
      </c>
      <c r="C726" s="47" t="str">
        <f t="shared" si="62"/>
        <v/>
      </c>
      <c r="D726" s="52" t="str">
        <f t="shared" si="63"/>
        <v/>
      </c>
      <c r="E726" s="53" t="str">
        <f t="shared" si="64"/>
        <v/>
      </c>
      <c r="F726" s="53" t="str">
        <f t="shared" si="65"/>
        <v/>
      </c>
      <c r="G726" s="50"/>
      <c r="H726" s="53">
        <f t="shared" si="60"/>
        <v>0</v>
      </c>
    </row>
    <row r="727" spans="2:8" ht="12.75" hidden="1" customHeight="1">
      <c r="B727" s="46" t="str">
        <f t="shared" si="61"/>
        <v/>
      </c>
      <c r="C727" s="47" t="str">
        <f t="shared" si="62"/>
        <v/>
      </c>
      <c r="D727" s="52" t="str">
        <f t="shared" si="63"/>
        <v/>
      </c>
      <c r="E727" s="53" t="str">
        <f t="shared" si="64"/>
        <v/>
      </c>
      <c r="F727" s="53" t="str">
        <f t="shared" si="65"/>
        <v/>
      </c>
      <c r="G727" s="50"/>
      <c r="H727" s="53">
        <f t="shared" si="60"/>
        <v>0</v>
      </c>
    </row>
    <row r="728" spans="2:8" ht="12.75" hidden="1" customHeight="1">
      <c r="B728" s="46" t="str">
        <f t="shared" si="61"/>
        <v/>
      </c>
      <c r="C728" s="47" t="str">
        <f t="shared" si="62"/>
        <v/>
      </c>
      <c r="D728" s="52" t="str">
        <f t="shared" si="63"/>
        <v/>
      </c>
      <c r="E728" s="53" t="str">
        <f t="shared" si="64"/>
        <v/>
      </c>
      <c r="F728" s="53" t="str">
        <f t="shared" si="65"/>
        <v/>
      </c>
      <c r="G728" s="50"/>
      <c r="H728" s="53">
        <f t="shared" si="60"/>
        <v>0</v>
      </c>
    </row>
    <row r="729" spans="2:8" ht="12.75" hidden="1" customHeight="1">
      <c r="B729" s="46" t="str">
        <f t="shared" si="61"/>
        <v/>
      </c>
      <c r="C729" s="47" t="str">
        <f t="shared" si="62"/>
        <v/>
      </c>
      <c r="D729" s="52" t="str">
        <f t="shared" si="63"/>
        <v/>
      </c>
      <c r="E729" s="53" t="str">
        <f t="shared" si="64"/>
        <v/>
      </c>
      <c r="F729" s="53" t="str">
        <f t="shared" si="65"/>
        <v/>
      </c>
      <c r="G729" s="50"/>
      <c r="H729" s="53">
        <f t="shared" ref="H729:H792" si="66">IF(B729="",0,ROUND(H728-E729-G729,2))</f>
        <v>0</v>
      </c>
    </row>
    <row r="730" spans="2:8" ht="12.75" hidden="1" customHeight="1">
      <c r="B730" s="46" t="str">
        <f t="shared" ref="B730:B793" si="67">IF(B729&lt;$D$16,IF(H729&gt;0,B729+1,""),"")</f>
        <v/>
      </c>
      <c r="C730" s="47" t="str">
        <f t="shared" ref="C730:C793" si="68">IF(B730="","",IF(B730&lt;=$D$16,IF(payments_per_year=26,DATE(YEAR(start_date),MONTH(start_date),DAY(start_date)+14*B730),IF(payments_per_year=52,DATE(YEAR(start_date),MONTH(start_date),DAY(start_date)+7*B730),DATE(YEAR(start_date),MONTH(start_date)+B730*12/$D$11,DAY(start_date)))),""))</f>
        <v/>
      </c>
      <c r="D730" s="52" t="str">
        <f t="shared" ref="D730:D793" si="69">IF(C730="","",IF($D$15+F730&gt;H729,ROUND(H729+F730,2),$D$15))</f>
        <v/>
      </c>
      <c r="E730" s="53" t="str">
        <f t="shared" ref="E730:E793" si="70">IF(C730="","",D730-F730)</f>
        <v/>
      </c>
      <c r="F730" s="53" t="str">
        <f t="shared" ref="F730:F793" si="71">IF(C730="","",ROUND(H729*$D$9/payments_per_year,2))</f>
        <v/>
      </c>
      <c r="G730" s="50"/>
      <c r="H730" s="53">
        <f t="shared" si="66"/>
        <v>0</v>
      </c>
    </row>
    <row r="731" spans="2:8" ht="12.75" hidden="1" customHeight="1">
      <c r="B731" s="46" t="str">
        <f t="shared" si="67"/>
        <v/>
      </c>
      <c r="C731" s="47" t="str">
        <f t="shared" si="68"/>
        <v/>
      </c>
      <c r="D731" s="52" t="str">
        <f t="shared" si="69"/>
        <v/>
      </c>
      <c r="E731" s="53" t="str">
        <f t="shared" si="70"/>
        <v/>
      </c>
      <c r="F731" s="53" t="str">
        <f t="shared" si="71"/>
        <v/>
      </c>
      <c r="G731" s="50"/>
      <c r="H731" s="53">
        <f t="shared" si="66"/>
        <v>0</v>
      </c>
    </row>
    <row r="732" spans="2:8" ht="12.75" hidden="1" customHeight="1">
      <c r="B732" s="46" t="str">
        <f t="shared" si="67"/>
        <v/>
      </c>
      <c r="C732" s="47" t="str">
        <f t="shared" si="68"/>
        <v/>
      </c>
      <c r="D732" s="52" t="str">
        <f t="shared" si="69"/>
        <v/>
      </c>
      <c r="E732" s="53" t="str">
        <f t="shared" si="70"/>
        <v/>
      </c>
      <c r="F732" s="53" t="str">
        <f t="shared" si="71"/>
        <v/>
      </c>
      <c r="G732" s="50"/>
      <c r="H732" s="53">
        <f t="shared" si="66"/>
        <v>0</v>
      </c>
    </row>
    <row r="733" spans="2:8" ht="12.75" hidden="1" customHeight="1">
      <c r="B733" s="46" t="str">
        <f t="shared" si="67"/>
        <v/>
      </c>
      <c r="C733" s="47" t="str">
        <f t="shared" si="68"/>
        <v/>
      </c>
      <c r="D733" s="52" t="str">
        <f t="shared" si="69"/>
        <v/>
      </c>
      <c r="E733" s="53" t="str">
        <f t="shared" si="70"/>
        <v/>
      </c>
      <c r="F733" s="53" t="str">
        <f t="shared" si="71"/>
        <v/>
      </c>
      <c r="G733" s="50"/>
      <c r="H733" s="53">
        <f t="shared" si="66"/>
        <v>0</v>
      </c>
    </row>
    <row r="734" spans="2:8" ht="12.75" hidden="1" customHeight="1">
      <c r="B734" s="46" t="str">
        <f t="shared" si="67"/>
        <v/>
      </c>
      <c r="C734" s="47" t="str">
        <f t="shared" si="68"/>
        <v/>
      </c>
      <c r="D734" s="52" t="str">
        <f t="shared" si="69"/>
        <v/>
      </c>
      <c r="E734" s="53" t="str">
        <f t="shared" si="70"/>
        <v/>
      </c>
      <c r="F734" s="53" t="str">
        <f t="shared" si="71"/>
        <v/>
      </c>
      <c r="G734" s="50"/>
      <c r="H734" s="53">
        <f t="shared" si="66"/>
        <v>0</v>
      </c>
    </row>
    <row r="735" spans="2:8" ht="12.75" hidden="1" customHeight="1">
      <c r="B735" s="46" t="str">
        <f t="shared" si="67"/>
        <v/>
      </c>
      <c r="C735" s="47" t="str">
        <f t="shared" si="68"/>
        <v/>
      </c>
      <c r="D735" s="52" t="str">
        <f t="shared" si="69"/>
        <v/>
      </c>
      <c r="E735" s="53" t="str">
        <f t="shared" si="70"/>
        <v/>
      </c>
      <c r="F735" s="53" t="str">
        <f t="shared" si="71"/>
        <v/>
      </c>
      <c r="G735" s="50"/>
      <c r="H735" s="53">
        <f t="shared" si="66"/>
        <v>0</v>
      </c>
    </row>
    <row r="736" spans="2:8" ht="12.75" hidden="1" customHeight="1">
      <c r="B736" s="46" t="str">
        <f t="shared" si="67"/>
        <v/>
      </c>
      <c r="C736" s="47" t="str">
        <f t="shared" si="68"/>
        <v/>
      </c>
      <c r="D736" s="52" t="str">
        <f t="shared" si="69"/>
        <v/>
      </c>
      <c r="E736" s="53" t="str">
        <f t="shared" si="70"/>
        <v/>
      </c>
      <c r="F736" s="53" t="str">
        <f t="shared" si="71"/>
        <v/>
      </c>
      <c r="G736" s="50"/>
      <c r="H736" s="53">
        <f t="shared" si="66"/>
        <v>0</v>
      </c>
    </row>
    <row r="737" spans="2:8" ht="12.75" hidden="1" customHeight="1">
      <c r="B737" s="46" t="str">
        <f t="shared" si="67"/>
        <v/>
      </c>
      <c r="C737" s="47" t="str">
        <f t="shared" si="68"/>
        <v/>
      </c>
      <c r="D737" s="52" t="str">
        <f t="shared" si="69"/>
        <v/>
      </c>
      <c r="E737" s="53" t="str">
        <f t="shared" si="70"/>
        <v/>
      </c>
      <c r="F737" s="53" t="str">
        <f t="shared" si="71"/>
        <v/>
      </c>
      <c r="G737" s="50"/>
      <c r="H737" s="53">
        <f t="shared" si="66"/>
        <v>0</v>
      </c>
    </row>
    <row r="738" spans="2:8" ht="12.75" hidden="1" customHeight="1">
      <c r="B738" s="46" t="str">
        <f t="shared" si="67"/>
        <v/>
      </c>
      <c r="C738" s="47" t="str">
        <f t="shared" si="68"/>
        <v/>
      </c>
      <c r="D738" s="52" t="str">
        <f t="shared" si="69"/>
        <v/>
      </c>
      <c r="E738" s="53" t="str">
        <f t="shared" si="70"/>
        <v/>
      </c>
      <c r="F738" s="53" t="str">
        <f t="shared" si="71"/>
        <v/>
      </c>
      <c r="G738" s="50"/>
      <c r="H738" s="53">
        <f t="shared" si="66"/>
        <v>0</v>
      </c>
    </row>
    <row r="739" spans="2:8" ht="12.75" hidden="1" customHeight="1">
      <c r="B739" s="46" t="str">
        <f t="shared" si="67"/>
        <v/>
      </c>
      <c r="C739" s="47" t="str">
        <f t="shared" si="68"/>
        <v/>
      </c>
      <c r="D739" s="52" t="str">
        <f t="shared" si="69"/>
        <v/>
      </c>
      <c r="E739" s="53" t="str">
        <f t="shared" si="70"/>
        <v/>
      </c>
      <c r="F739" s="53" t="str">
        <f t="shared" si="71"/>
        <v/>
      </c>
      <c r="G739" s="50"/>
      <c r="H739" s="53">
        <f t="shared" si="66"/>
        <v>0</v>
      </c>
    </row>
    <row r="740" spans="2:8" ht="12.75" hidden="1" customHeight="1">
      <c r="B740" s="46" t="str">
        <f t="shared" si="67"/>
        <v/>
      </c>
      <c r="C740" s="47" t="str">
        <f t="shared" si="68"/>
        <v/>
      </c>
      <c r="D740" s="52" t="str">
        <f t="shared" si="69"/>
        <v/>
      </c>
      <c r="E740" s="53" t="str">
        <f t="shared" si="70"/>
        <v/>
      </c>
      <c r="F740" s="53" t="str">
        <f t="shared" si="71"/>
        <v/>
      </c>
      <c r="G740" s="50"/>
      <c r="H740" s="53">
        <f t="shared" si="66"/>
        <v>0</v>
      </c>
    </row>
    <row r="741" spans="2:8" ht="12.75" hidden="1" customHeight="1">
      <c r="B741" s="46" t="str">
        <f t="shared" si="67"/>
        <v/>
      </c>
      <c r="C741" s="47" t="str">
        <f t="shared" si="68"/>
        <v/>
      </c>
      <c r="D741" s="52" t="str">
        <f t="shared" si="69"/>
        <v/>
      </c>
      <c r="E741" s="53" t="str">
        <f t="shared" si="70"/>
        <v/>
      </c>
      <c r="F741" s="53" t="str">
        <f t="shared" si="71"/>
        <v/>
      </c>
      <c r="G741" s="50"/>
      <c r="H741" s="53">
        <f t="shared" si="66"/>
        <v>0</v>
      </c>
    </row>
    <row r="742" spans="2:8" ht="12.75" hidden="1" customHeight="1">
      <c r="B742" s="46" t="str">
        <f t="shared" si="67"/>
        <v/>
      </c>
      <c r="C742" s="47" t="str">
        <f t="shared" si="68"/>
        <v/>
      </c>
      <c r="D742" s="52" t="str">
        <f t="shared" si="69"/>
        <v/>
      </c>
      <c r="E742" s="53" t="str">
        <f t="shared" si="70"/>
        <v/>
      </c>
      <c r="F742" s="53" t="str">
        <f t="shared" si="71"/>
        <v/>
      </c>
      <c r="G742" s="50"/>
      <c r="H742" s="53">
        <f t="shared" si="66"/>
        <v>0</v>
      </c>
    </row>
    <row r="743" spans="2:8" ht="12.75" hidden="1" customHeight="1">
      <c r="B743" s="46" t="str">
        <f t="shared" si="67"/>
        <v/>
      </c>
      <c r="C743" s="47" t="str">
        <f t="shared" si="68"/>
        <v/>
      </c>
      <c r="D743" s="52" t="str">
        <f t="shared" si="69"/>
        <v/>
      </c>
      <c r="E743" s="53" t="str">
        <f t="shared" si="70"/>
        <v/>
      </c>
      <c r="F743" s="53" t="str">
        <f t="shared" si="71"/>
        <v/>
      </c>
      <c r="G743" s="50"/>
      <c r="H743" s="53">
        <f t="shared" si="66"/>
        <v>0</v>
      </c>
    </row>
    <row r="744" spans="2:8" ht="12.75" hidden="1" customHeight="1">
      <c r="B744" s="46" t="str">
        <f t="shared" si="67"/>
        <v/>
      </c>
      <c r="C744" s="47" t="str">
        <f t="shared" si="68"/>
        <v/>
      </c>
      <c r="D744" s="52" t="str">
        <f t="shared" si="69"/>
        <v/>
      </c>
      <c r="E744" s="53" t="str">
        <f t="shared" si="70"/>
        <v/>
      </c>
      <c r="F744" s="53" t="str">
        <f t="shared" si="71"/>
        <v/>
      </c>
      <c r="G744" s="50"/>
      <c r="H744" s="53">
        <f t="shared" si="66"/>
        <v>0</v>
      </c>
    </row>
    <row r="745" spans="2:8" ht="12.75" hidden="1" customHeight="1">
      <c r="B745" s="46" t="str">
        <f t="shared" si="67"/>
        <v/>
      </c>
      <c r="C745" s="47" t="str">
        <f t="shared" si="68"/>
        <v/>
      </c>
      <c r="D745" s="52" t="str">
        <f t="shared" si="69"/>
        <v/>
      </c>
      <c r="E745" s="53" t="str">
        <f t="shared" si="70"/>
        <v/>
      </c>
      <c r="F745" s="53" t="str">
        <f t="shared" si="71"/>
        <v/>
      </c>
      <c r="G745" s="50"/>
      <c r="H745" s="53">
        <f t="shared" si="66"/>
        <v>0</v>
      </c>
    </row>
    <row r="746" spans="2:8" ht="12.75" hidden="1" customHeight="1">
      <c r="B746" s="46" t="str">
        <f t="shared" si="67"/>
        <v/>
      </c>
      <c r="C746" s="47" t="str">
        <f t="shared" si="68"/>
        <v/>
      </c>
      <c r="D746" s="52" t="str">
        <f t="shared" si="69"/>
        <v/>
      </c>
      <c r="E746" s="53" t="str">
        <f t="shared" si="70"/>
        <v/>
      </c>
      <c r="F746" s="53" t="str">
        <f t="shared" si="71"/>
        <v/>
      </c>
      <c r="G746" s="50"/>
      <c r="H746" s="53">
        <f t="shared" si="66"/>
        <v>0</v>
      </c>
    </row>
    <row r="747" spans="2:8" ht="12.75" hidden="1" customHeight="1">
      <c r="B747" s="46" t="str">
        <f t="shared" si="67"/>
        <v/>
      </c>
      <c r="C747" s="47" t="str">
        <f t="shared" si="68"/>
        <v/>
      </c>
      <c r="D747" s="52" t="str">
        <f t="shared" si="69"/>
        <v/>
      </c>
      <c r="E747" s="53" t="str">
        <f t="shared" si="70"/>
        <v/>
      </c>
      <c r="F747" s="53" t="str">
        <f t="shared" si="71"/>
        <v/>
      </c>
      <c r="G747" s="50"/>
      <c r="H747" s="53">
        <f t="shared" si="66"/>
        <v>0</v>
      </c>
    </row>
    <row r="748" spans="2:8" ht="12.75" hidden="1" customHeight="1">
      <c r="B748" s="46" t="str">
        <f t="shared" si="67"/>
        <v/>
      </c>
      <c r="C748" s="47" t="str">
        <f t="shared" si="68"/>
        <v/>
      </c>
      <c r="D748" s="52" t="str">
        <f t="shared" si="69"/>
        <v/>
      </c>
      <c r="E748" s="53" t="str">
        <f t="shared" si="70"/>
        <v/>
      </c>
      <c r="F748" s="53" t="str">
        <f t="shared" si="71"/>
        <v/>
      </c>
      <c r="G748" s="50"/>
      <c r="H748" s="53">
        <f t="shared" si="66"/>
        <v>0</v>
      </c>
    </row>
    <row r="749" spans="2:8" ht="12.75" hidden="1" customHeight="1">
      <c r="B749" s="46" t="str">
        <f t="shared" si="67"/>
        <v/>
      </c>
      <c r="C749" s="47" t="str">
        <f t="shared" si="68"/>
        <v/>
      </c>
      <c r="D749" s="52" t="str">
        <f t="shared" si="69"/>
        <v/>
      </c>
      <c r="E749" s="53" t="str">
        <f t="shared" si="70"/>
        <v/>
      </c>
      <c r="F749" s="53" t="str">
        <f t="shared" si="71"/>
        <v/>
      </c>
      <c r="G749" s="50"/>
      <c r="H749" s="53">
        <f t="shared" si="66"/>
        <v>0</v>
      </c>
    </row>
    <row r="750" spans="2:8" ht="12.75" hidden="1" customHeight="1">
      <c r="B750" s="46" t="str">
        <f t="shared" si="67"/>
        <v/>
      </c>
      <c r="C750" s="47" t="str">
        <f t="shared" si="68"/>
        <v/>
      </c>
      <c r="D750" s="52" t="str">
        <f t="shared" si="69"/>
        <v/>
      </c>
      <c r="E750" s="53" t="str">
        <f t="shared" si="70"/>
        <v/>
      </c>
      <c r="F750" s="53" t="str">
        <f t="shared" si="71"/>
        <v/>
      </c>
      <c r="G750" s="50"/>
      <c r="H750" s="53">
        <f t="shared" si="66"/>
        <v>0</v>
      </c>
    </row>
    <row r="751" spans="2:8" ht="12.75" hidden="1" customHeight="1">
      <c r="B751" s="46" t="str">
        <f t="shared" si="67"/>
        <v/>
      </c>
      <c r="C751" s="47" t="str">
        <f t="shared" si="68"/>
        <v/>
      </c>
      <c r="D751" s="52" t="str">
        <f t="shared" si="69"/>
        <v/>
      </c>
      <c r="E751" s="53" t="str">
        <f t="shared" si="70"/>
        <v/>
      </c>
      <c r="F751" s="53" t="str">
        <f t="shared" si="71"/>
        <v/>
      </c>
      <c r="G751" s="50"/>
      <c r="H751" s="53">
        <f t="shared" si="66"/>
        <v>0</v>
      </c>
    </row>
    <row r="752" spans="2:8" ht="12.75" hidden="1" customHeight="1">
      <c r="B752" s="46" t="str">
        <f t="shared" si="67"/>
        <v/>
      </c>
      <c r="C752" s="47" t="str">
        <f t="shared" si="68"/>
        <v/>
      </c>
      <c r="D752" s="52" t="str">
        <f t="shared" si="69"/>
        <v/>
      </c>
      <c r="E752" s="53" t="str">
        <f t="shared" si="70"/>
        <v/>
      </c>
      <c r="F752" s="53" t="str">
        <f t="shared" si="71"/>
        <v/>
      </c>
      <c r="G752" s="50"/>
      <c r="H752" s="53">
        <f t="shared" si="66"/>
        <v>0</v>
      </c>
    </row>
    <row r="753" spans="2:8" ht="12.75" hidden="1" customHeight="1">
      <c r="B753" s="46" t="str">
        <f t="shared" si="67"/>
        <v/>
      </c>
      <c r="C753" s="47" t="str">
        <f t="shared" si="68"/>
        <v/>
      </c>
      <c r="D753" s="52" t="str">
        <f t="shared" si="69"/>
        <v/>
      </c>
      <c r="E753" s="53" t="str">
        <f t="shared" si="70"/>
        <v/>
      </c>
      <c r="F753" s="53" t="str">
        <f t="shared" si="71"/>
        <v/>
      </c>
      <c r="G753" s="50"/>
      <c r="H753" s="53">
        <f t="shared" si="66"/>
        <v>0</v>
      </c>
    </row>
    <row r="754" spans="2:8" ht="12.75" hidden="1" customHeight="1">
      <c r="B754" s="46" t="str">
        <f t="shared" si="67"/>
        <v/>
      </c>
      <c r="C754" s="47" t="str">
        <f t="shared" si="68"/>
        <v/>
      </c>
      <c r="D754" s="52" t="str">
        <f t="shared" si="69"/>
        <v/>
      </c>
      <c r="E754" s="53" t="str">
        <f t="shared" si="70"/>
        <v/>
      </c>
      <c r="F754" s="53" t="str">
        <f t="shared" si="71"/>
        <v/>
      </c>
      <c r="G754" s="50"/>
      <c r="H754" s="53">
        <f t="shared" si="66"/>
        <v>0</v>
      </c>
    </row>
    <row r="755" spans="2:8" ht="12.75" hidden="1" customHeight="1">
      <c r="B755" s="46" t="str">
        <f t="shared" si="67"/>
        <v/>
      </c>
      <c r="C755" s="47" t="str">
        <f t="shared" si="68"/>
        <v/>
      </c>
      <c r="D755" s="52" t="str">
        <f t="shared" si="69"/>
        <v/>
      </c>
      <c r="E755" s="53" t="str">
        <f t="shared" si="70"/>
        <v/>
      </c>
      <c r="F755" s="53" t="str">
        <f t="shared" si="71"/>
        <v/>
      </c>
      <c r="G755" s="50"/>
      <c r="H755" s="53">
        <f t="shared" si="66"/>
        <v>0</v>
      </c>
    </row>
    <row r="756" spans="2:8" ht="12.75" hidden="1" customHeight="1">
      <c r="B756" s="46" t="str">
        <f t="shared" si="67"/>
        <v/>
      </c>
      <c r="C756" s="47" t="str">
        <f t="shared" si="68"/>
        <v/>
      </c>
      <c r="D756" s="52" t="str">
        <f t="shared" si="69"/>
        <v/>
      </c>
      <c r="E756" s="53" t="str">
        <f t="shared" si="70"/>
        <v/>
      </c>
      <c r="F756" s="53" t="str">
        <f t="shared" si="71"/>
        <v/>
      </c>
      <c r="G756" s="50"/>
      <c r="H756" s="53">
        <f t="shared" si="66"/>
        <v>0</v>
      </c>
    </row>
    <row r="757" spans="2:8" ht="12.75" hidden="1" customHeight="1">
      <c r="B757" s="46" t="str">
        <f t="shared" si="67"/>
        <v/>
      </c>
      <c r="C757" s="47" t="str">
        <f t="shared" si="68"/>
        <v/>
      </c>
      <c r="D757" s="52" t="str">
        <f t="shared" si="69"/>
        <v/>
      </c>
      <c r="E757" s="53" t="str">
        <f t="shared" si="70"/>
        <v/>
      </c>
      <c r="F757" s="53" t="str">
        <f t="shared" si="71"/>
        <v/>
      </c>
      <c r="G757" s="50"/>
      <c r="H757" s="53">
        <f t="shared" si="66"/>
        <v>0</v>
      </c>
    </row>
    <row r="758" spans="2:8" ht="12.75" hidden="1" customHeight="1">
      <c r="B758" s="46" t="str">
        <f t="shared" si="67"/>
        <v/>
      </c>
      <c r="C758" s="47" t="str">
        <f t="shared" si="68"/>
        <v/>
      </c>
      <c r="D758" s="52" t="str">
        <f t="shared" si="69"/>
        <v/>
      </c>
      <c r="E758" s="53" t="str">
        <f t="shared" si="70"/>
        <v/>
      </c>
      <c r="F758" s="53" t="str">
        <f t="shared" si="71"/>
        <v/>
      </c>
      <c r="G758" s="50"/>
      <c r="H758" s="53">
        <f t="shared" si="66"/>
        <v>0</v>
      </c>
    </row>
    <row r="759" spans="2:8" ht="12.75" hidden="1" customHeight="1">
      <c r="B759" s="46" t="str">
        <f t="shared" si="67"/>
        <v/>
      </c>
      <c r="C759" s="47" t="str">
        <f t="shared" si="68"/>
        <v/>
      </c>
      <c r="D759" s="52" t="str">
        <f t="shared" si="69"/>
        <v/>
      </c>
      <c r="E759" s="53" t="str">
        <f t="shared" si="70"/>
        <v/>
      </c>
      <c r="F759" s="53" t="str">
        <f t="shared" si="71"/>
        <v/>
      </c>
      <c r="G759" s="50"/>
      <c r="H759" s="53">
        <f t="shared" si="66"/>
        <v>0</v>
      </c>
    </row>
    <row r="760" spans="2:8" ht="12.75" hidden="1" customHeight="1">
      <c r="B760" s="46" t="str">
        <f t="shared" si="67"/>
        <v/>
      </c>
      <c r="C760" s="47" t="str">
        <f t="shared" si="68"/>
        <v/>
      </c>
      <c r="D760" s="52" t="str">
        <f t="shared" si="69"/>
        <v/>
      </c>
      <c r="E760" s="53" t="str">
        <f t="shared" si="70"/>
        <v/>
      </c>
      <c r="F760" s="53" t="str">
        <f t="shared" si="71"/>
        <v/>
      </c>
      <c r="G760" s="50"/>
      <c r="H760" s="53">
        <f t="shared" si="66"/>
        <v>0</v>
      </c>
    </row>
    <row r="761" spans="2:8" ht="12.75" hidden="1" customHeight="1">
      <c r="B761" s="46" t="str">
        <f t="shared" si="67"/>
        <v/>
      </c>
      <c r="C761" s="47" t="str">
        <f t="shared" si="68"/>
        <v/>
      </c>
      <c r="D761" s="52" t="str">
        <f t="shared" si="69"/>
        <v/>
      </c>
      <c r="E761" s="53" t="str">
        <f t="shared" si="70"/>
        <v/>
      </c>
      <c r="F761" s="53" t="str">
        <f t="shared" si="71"/>
        <v/>
      </c>
      <c r="G761" s="50"/>
      <c r="H761" s="53">
        <f t="shared" si="66"/>
        <v>0</v>
      </c>
    </row>
    <row r="762" spans="2:8" ht="12.75" hidden="1" customHeight="1">
      <c r="B762" s="46" t="str">
        <f t="shared" si="67"/>
        <v/>
      </c>
      <c r="C762" s="47" t="str">
        <f t="shared" si="68"/>
        <v/>
      </c>
      <c r="D762" s="52" t="str">
        <f t="shared" si="69"/>
        <v/>
      </c>
      <c r="E762" s="53" t="str">
        <f t="shared" si="70"/>
        <v/>
      </c>
      <c r="F762" s="53" t="str">
        <f t="shared" si="71"/>
        <v/>
      </c>
      <c r="G762" s="50"/>
      <c r="H762" s="53">
        <f t="shared" si="66"/>
        <v>0</v>
      </c>
    </row>
    <row r="763" spans="2:8" ht="12.75" hidden="1" customHeight="1">
      <c r="B763" s="46" t="str">
        <f t="shared" si="67"/>
        <v/>
      </c>
      <c r="C763" s="47" t="str">
        <f t="shared" si="68"/>
        <v/>
      </c>
      <c r="D763" s="52" t="str">
        <f t="shared" si="69"/>
        <v/>
      </c>
      <c r="E763" s="53" t="str">
        <f t="shared" si="70"/>
        <v/>
      </c>
      <c r="F763" s="53" t="str">
        <f t="shared" si="71"/>
        <v/>
      </c>
      <c r="G763" s="50"/>
      <c r="H763" s="53">
        <f t="shared" si="66"/>
        <v>0</v>
      </c>
    </row>
    <row r="764" spans="2:8" ht="12.75" hidden="1" customHeight="1">
      <c r="B764" s="46" t="str">
        <f t="shared" si="67"/>
        <v/>
      </c>
      <c r="C764" s="47" t="str">
        <f t="shared" si="68"/>
        <v/>
      </c>
      <c r="D764" s="52" t="str">
        <f t="shared" si="69"/>
        <v/>
      </c>
      <c r="E764" s="53" t="str">
        <f t="shared" si="70"/>
        <v/>
      </c>
      <c r="F764" s="53" t="str">
        <f t="shared" si="71"/>
        <v/>
      </c>
      <c r="G764" s="50"/>
      <c r="H764" s="53">
        <f t="shared" si="66"/>
        <v>0</v>
      </c>
    </row>
    <row r="765" spans="2:8" ht="12.75" hidden="1" customHeight="1">
      <c r="B765" s="46" t="str">
        <f t="shared" si="67"/>
        <v/>
      </c>
      <c r="C765" s="47" t="str">
        <f t="shared" si="68"/>
        <v/>
      </c>
      <c r="D765" s="52" t="str">
        <f t="shared" si="69"/>
        <v/>
      </c>
      <c r="E765" s="53" t="str">
        <f t="shared" si="70"/>
        <v/>
      </c>
      <c r="F765" s="53" t="str">
        <f t="shared" si="71"/>
        <v/>
      </c>
      <c r="G765" s="50"/>
      <c r="H765" s="53">
        <f t="shared" si="66"/>
        <v>0</v>
      </c>
    </row>
    <row r="766" spans="2:8" ht="12.75" hidden="1" customHeight="1">
      <c r="B766" s="46" t="str">
        <f t="shared" si="67"/>
        <v/>
      </c>
      <c r="C766" s="47" t="str">
        <f t="shared" si="68"/>
        <v/>
      </c>
      <c r="D766" s="52" t="str">
        <f t="shared" si="69"/>
        <v/>
      </c>
      <c r="E766" s="53" t="str">
        <f t="shared" si="70"/>
        <v/>
      </c>
      <c r="F766" s="53" t="str">
        <f t="shared" si="71"/>
        <v/>
      </c>
      <c r="G766" s="50"/>
      <c r="H766" s="53">
        <f t="shared" si="66"/>
        <v>0</v>
      </c>
    </row>
    <row r="767" spans="2:8" ht="12.75" hidden="1" customHeight="1">
      <c r="B767" s="46" t="str">
        <f t="shared" si="67"/>
        <v/>
      </c>
      <c r="C767" s="47" t="str">
        <f t="shared" si="68"/>
        <v/>
      </c>
      <c r="D767" s="52" t="str">
        <f t="shared" si="69"/>
        <v/>
      </c>
      <c r="E767" s="53" t="str">
        <f t="shared" si="70"/>
        <v/>
      </c>
      <c r="F767" s="53" t="str">
        <f t="shared" si="71"/>
        <v/>
      </c>
      <c r="G767" s="50"/>
      <c r="H767" s="53">
        <f t="shared" si="66"/>
        <v>0</v>
      </c>
    </row>
    <row r="768" spans="2:8" ht="12.75" hidden="1" customHeight="1">
      <c r="B768" s="46" t="str">
        <f t="shared" si="67"/>
        <v/>
      </c>
      <c r="C768" s="47" t="str">
        <f t="shared" si="68"/>
        <v/>
      </c>
      <c r="D768" s="52" t="str">
        <f t="shared" si="69"/>
        <v/>
      </c>
      <c r="E768" s="53" t="str">
        <f t="shared" si="70"/>
        <v/>
      </c>
      <c r="F768" s="53" t="str">
        <f t="shared" si="71"/>
        <v/>
      </c>
      <c r="G768" s="50"/>
      <c r="H768" s="53">
        <f t="shared" si="66"/>
        <v>0</v>
      </c>
    </row>
    <row r="769" spans="2:8" ht="12.75" hidden="1" customHeight="1">
      <c r="B769" s="46" t="str">
        <f t="shared" si="67"/>
        <v/>
      </c>
      <c r="C769" s="47" t="str">
        <f t="shared" si="68"/>
        <v/>
      </c>
      <c r="D769" s="52" t="str">
        <f t="shared" si="69"/>
        <v/>
      </c>
      <c r="E769" s="53" t="str">
        <f t="shared" si="70"/>
        <v/>
      </c>
      <c r="F769" s="53" t="str">
        <f t="shared" si="71"/>
        <v/>
      </c>
      <c r="G769" s="50"/>
      <c r="H769" s="53">
        <f t="shared" si="66"/>
        <v>0</v>
      </c>
    </row>
    <row r="770" spans="2:8" ht="12.75" hidden="1" customHeight="1">
      <c r="B770" s="46" t="str">
        <f t="shared" si="67"/>
        <v/>
      </c>
      <c r="C770" s="47" t="str">
        <f t="shared" si="68"/>
        <v/>
      </c>
      <c r="D770" s="52" t="str">
        <f t="shared" si="69"/>
        <v/>
      </c>
      <c r="E770" s="53" t="str">
        <f t="shared" si="70"/>
        <v/>
      </c>
      <c r="F770" s="53" t="str">
        <f t="shared" si="71"/>
        <v/>
      </c>
      <c r="G770" s="50"/>
      <c r="H770" s="53">
        <f t="shared" si="66"/>
        <v>0</v>
      </c>
    </row>
    <row r="771" spans="2:8" ht="12.75" hidden="1" customHeight="1">
      <c r="B771" s="46" t="str">
        <f t="shared" si="67"/>
        <v/>
      </c>
      <c r="C771" s="47" t="str">
        <f t="shared" si="68"/>
        <v/>
      </c>
      <c r="D771" s="52" t="str">
        <f t="shared" si="69"/>
        <v/>
      </c>
      <c r="E771" s="53" t="str">
        <f t="shared" si="70"/>
        <v/>
      </c>
      <c r="F771" s="53" t="str">
        <f t="shared" si="71"/>
        <v/>
      </c>
      <c r="G771" s="50"/>
      <c r="H771" s="53">
        <f t="shared" si="66"/>
        <v>0</v>
      </c>
    </row>
    <row r="772" spans="2:8" ht="12.75" hidden="1" customHeight="1">
      <c r="B772" s="46" t="str">
        <f t="shared" si="67"/>
        <v/>
      </c>
      <c r="C772" s="47" t="str">
        <f t="shared" si="68"/>
        <v/>
      </c>
      <c r="D772" s="52" t="str">
        <f t="shared" si="69"/>
        <v/>
      </c>
      <c r="E772" s="53" t="str">
        <f t="shared" si="70"/>
        <v/>
      </c>
      <c r="F772" s="53" t="str">
        <f t="shared" si="71"/>
        <v/>
      </c>
      <c r="G772" s="50"/>
      <c r="H772" s="53">
        <f t="shared" si="66"/>
        <v>0</v>
      </c>
    </row>
    <row r="773" spans="2:8" ht="12.75" hidden="1" customHeight="1">
      <c r="B773" s="46" t="str">
        <f t="shared" si="67"/>
        <v/>
      </c>
      <c r="C773" s="47" t="str">
        <f t="shared" si="68"/>
        <v/>
      </c>
      <c r="D773" s="52" t="str">
        <f t="shared" si="69"/>
        <v/>
      </c>
      <c r="E773" s="53" t="str">
        <f t="shared" si="70"/>
        <v/>
      </c>
      <c r="F773" s="53" t="str">
        <f t="shared" si="71"/>
        <v/>
      </c>
      <c r="G773" s="50"/>
      <c r="H773" s="53">
        <f t="shared" si="66"/>
        <v>0</v>
      </c>
    </row>
    <row r="774" spans="2:8" ht="12.75" hidden="1" customHeight="1">
      <c r="B774" s="46" t="str">
        <f t="shared" si="67"/>
        <v/>
      </c>
      <c r="C774" s="47" t="str">
        <f t="shared" si="68"/>
        <v/>
      </c>
      <c r="D774" s="52" t="str">
        <f t="shared" si="69"/>
        <v/>
      </c>
      <c r="E774" s="53" t="str">
        <f t="shared" si="70"/>
        <v/>
      </c>
      <c r="F774" s="53" t="str">
        <f t="shared" si="71"/>
        <v/>
      </c>
      <c r="G774" s="50"/>
      <c r="H774" s="53">
        <f t="shared" si="66"/>
        <v>0</v>
      </c>
    </row>
    <row r="775" spans="2:8" ht="12.75" hidden="1" customHeight="1">
      <c r="B775" s="46" t="str">
        <f t="shared" si="67"/>
        <v/>
      </c>
      <c r="C775" s="47" t="str">
        <f t="shared" si="68"/>
        <v/>
      </c>
      <c r="D775" s="52" t="str">
        <f t="shared" si="69"/>
        <v/>
      </c>
      <c r="E775" s="53" t="str">
        <f t="shared" si="70"/>
        <v/>
      </c>
      <c r="F775" s="53" t="str">
        <f t="shared" si="71"/>
        <v/>
      </c>
      <c r="G775" s="50"/>
      <c r="H775" s="53">
        <f t="shared" si="66"/>
        <v>0</v>
      </c>
    </row>
    <row r="776" spans="2:8" ht="12.75" hidden="1" customHeight="1">
      <c r="B776" s="46" t="str">
        <f t="shared" si="67"/>
        <v/>
      </c>
      <c r="C776" s="47" t="str">
        <f t="shared" si="68"/>
        <v/>
      </c>
      <c r="D776" s="52" t="str">
        <f t="shared" si="69"/>
        <v/>
      </c>
      <c r="E776" s="53" t="str">
        <f t="shared" si="70"/>
        <v/>
      </c>
      <c r="F776" s="53" t="str">
        <f t="shared" si="71"/>
        <v/>
      </c>
      <c r="G776" s="50"/>
      <c r="H776" s="53">
        <f t="shared" si="66"/>
        <v>0</v>
      </c>
    </row>
    <row r="777" spans="2:8" ht="12.75" hidden="1" customHeight="1">
      <c r="B777" s="46" t="str">
        <f t="shared" si="67"/>
        <v/>
      </c>
      <c r="C777" s="47" t="str">
        <f t="shared" si="68"/>
        <v/>
      </c>
      <c r="D777" s="52" t="str">
        <f t="shared" si="69"/>
        <v/>
      </c>
      <c r="E777" s="53" t="str">
        <f t="shared" si="70"/>
        <v/>
      </c>
      <c r="F777" s="53" t="str">
        <f t="shared" si="71"/>
        <v/>
      </c>
      <c r="G777" s="50"/>
      <c r="H777" s="53">
        <f t="shared" si="66"/>
        <v>0</v>
      </c>
    </row>
    <row r="778" spans="2:8" ht="12.75" hidden="1" customHeight="1">
      <c r="B778" s="46" t="str">
        <f t="shared" si="67"/>
        <v/>
      </c>
      <c r="C778" s="47" t="str">
        <f t="shared" si="68"/>
        <v/>
      </c>
      <c r="D778" s="52" t="str">
        <f t="shared" si="69"/>
        <v/>
      </c>
      <c r="E778" s="53" t="str">
        <f t="shared" si="70"/>
        <v/>
      </c>
      <c r="F778" s="53" t="str">
        <f t="shared" si="71"/>
        <v/>
      </c>
      <c r="G778" s="50"/>
      <c r="H778" s="53">
        <f t="shared" si="66"/>
        <v>0</v>
      </c>
    </row>
    <row r="779" spans="2:8" ht="12.75" hidden="1" customHeight="1">
      <c r="B779" s="46" t="str">
        <f t="shared" si="67"/>
        <v/>
      </c>
      <c r="C779" s="47" t="str">
        <f t="shared" si="68"/>
        <v/>
      </c>
      <c r="D779" s="52" t="str">
        <f t="shared" si="69"/>
        <v/>
      </c>
      <c r="E779" s="53" t="str">
        <f t="shared" si="70"/>
        <v/>
      </c>
      <c r="F779" s="53" t="str">
        <f t="shared" si="71"/>
        <v/>
      </c>
      <c r="G779" s="50"/>
      <c r="H779" s="53">
        <f t="shared" si="66"/>
        <v>0</v>
      </c>
    </row>
    <row r="780" spans="2:8" ht="12.75" hidden="1" customHeight="1">
      <c r="B780" s="46" t="str">
        <f t="shared" si="67"/>
        <v/>
      </c>
      <c r="C780" s="47" t="str">
        <f t="shared" si="68"/>
        <v/>
      </c>
      <c r="D780" s="52" t="str">
        <f t="shared" si="69"/>
        <v/>
      </c>
      <c r="E780" s="53" t="str">
        <f t="shared" si="70"/>
        <v/>
      </c>
      <c r="F780" s="53" t="str">
        <f t="shared" si="71"/>
        <v/>
      </c>
      <c r="G780" s="50"/>
      <c r="H780" s="53">
        <f t="shared" si="66"/>
        <v>0</v>
      </c>
    </row>
    <row r="781" spans="2:8" ht="12.75" hidden="1" customHeight="1">
      <c r="B781" s="46" t="str">
        <f t="shared" si="67"/>
        <v/>
      </c>
      <c r="C781" s="47" t="str">
        <f t="shared" si="68"/>
        <v/>
      </c>
      <c r="D781" s="52" t="str">
        <f t="shared" si="69"/>
        <v/>
      </c>
      <c r="E781" s="53" t="str">
        <f t="shared" si="70"/>
        <v/>
      </c>
      <c r="F781" s="53" t="str">
        <f t="shared" si="71"/>
        <v/>
      </c>
      <c r="G781" s="50"/>
      <c r="H781" s="53">
        <f t="shared" si="66"/>
        <v>0</v>
      </c>
    </row>
    <row r="782" spans="2:8" ht="12.75" hidden="1" customHeight="1">
      <c r="B782" s="46" t="str">
        <f t="shared" si="67"/>
        <v/>
      </c>
      <c r="C782" s="47" t="str">
        <f t="shared" si="68"/>
        <v/>
      </c>
      <c r="D782" s="52" t="str">
        <f t="shared" si="69"/>
        <v/>
      </c>
      <c r="E782" s="53" t="str">
        <f t="shared" si="70"/>
        <v/>
      </c>
      <c r="F782" s="53" t="str">
        <f t="shared" si="71"/>
        <v/>
      </c>
      <c r="G782" s="50"/>
      <c r="H782" s="53">
        <f t="shared" si="66"/>
        <v>0</v>
      </c>
    </row>
    <row r="783" spans="2:8" ht="12.75" hidden="1" customHeight="1">
      <c r="B783" s="46" t="str">
        <f t="shared" si="67"/>
        <v/>
      </c>
      <c r="C783" s="47" t="str">
        <f t="shared" si="68"/>
        <v/>
      </c>
      <c r="D783" s="52" t="str">
        <f t="shared" si="69"/>
        <v/>
      </c>
      <c r="E783" s="53" t="str">
        <f t="shared" si="70"/>
        <v/>
      </c>
      <c r="F783" s="53" t="str">
        <f t="shared" si="71"/>
        <v/>
      </c>
      <c r="G783" s="50"/>
      <c r="H783" s="53">
        <f t="shared" si="66"/>
        <v>0</v>
      </c>
    </row>
    <row r="784" spans="2:8" ht="12.75" hidden="1" customHeight="1">
      <c r="B784" s="46" t="str">
        <f t="shared" si="67"/>
        <v/>
      </c>
      <c r="C784" s="47" t="str">
        <f t="shared" si="68"/>
        <v/>
      </c>
      <c r="D784" s="52" t="str">
        <f t="shared" si="69"/>
        <v/>
      </c>
      <c r="E784" s="53" t="str">
        <f t="shared" si="70"/>
        <v/>
      </c>
      <c r="F784" s="53" t="str">
        <f t="shared" si="71"/>
        <v/>
      </c>
      <c r="G784" s="50"/>
      <c r="H784" s="53">
        <f t="shared" si="66"/>
        <v>0</v>
      </c>
    </row>
    <row r="785" spans="2:8" ht="12.75" hidden="1" customHeight="1">
      <c r="B785" s="46" t="str">
        <f t="shared" si="67"/>
        <v/>
      </c>
      <c r="C785" s="47" t="str">
        <f t="shared" si="68"/>
        <v/>
      </c>
      <c r="D785" s="52" t="str">
        <f t="shared" si="69"/>
        <v/>
      </c>
      <c r="E785" s="53" t="str">
        <f t="shared" si="70"/>
        <v/>
      </c>
      <c r="F785" s="53" t="str">
        <f t="shared" si="71"/>
        <v/>
      </c>
      <c r="G785" s="50"/>
      <c r="H785" s="53">
        <f t="shared" si="66"/>
        <v>0</v>
      </c>
    </row>
    <row r="786" spans="2:8" ht="12.75" hidden="1" customHeight="1">
      <c r="B786" s="46" t="str">
        <f t="shared" si="67"/>
        <v/>
      </c>
      <c r="C786" s="47" t="str">
        <f t="shared" si="68"/>
        <v/>
      </c>
      <c r="D786" s="52" t="str">
        <f t="shared" si="69"/>
        <v/>
      </c>
      <c r="E786" s="53" t="str">
        <f t="shared" si="70"/>
        <v/>
      </c>
      <c r="F786" s="53" t="str">
        <f t="shared" si="71"/>
        <v/>
      </c>
      <c r="G786" s="50"/>
      <c r="H786" s="53">
        <f t="shared" si="66"/>
        <v>0</v>
      </c>
    </row>
    <row r="787" spans="2:8" ht="12.75" hidden="1" customHeight="1">
      <c r="B787" s="46" t="str">
        <f t="shared" si="67"/>
        <v/>
      </c>
      <c r="C787" s="47" t="str">
        <f t="shared" si="68"/>
        <v/>
      </c>
      <c r="D787" s="52" t="str">
        <f t="shared" si="69"/>
        <v/>
      </c>
      <c r="E787" s="53" t="str">
        <f t="shared" si="70"/>
        <v/>
      </c>
      <c r="F787" s="53" t="str">
        <f t="shared" si="71"/>
        <v/>
      </c>
      <c r="G787" s="50"/>
      <c r="H787" s="53">
        <f t="shared" si="66"/>
        <v>0</v>
      </c>
    </row>
    <row r="788" spans="2:8" ht="12.75" hidden="1" customHeight="1">
      <c r="B788" s="46" t="str">
        <f t="shared" si="67"/>
        <v/>
      </c>
      <c r="C788" s="47" t="str">
        <f t="shared" si="68"/>
        <v/>
      </c>
      <c r="D788" s="52" t="str">
        <f t="shared" si="69"/>
        <v/>
      </c>
      <c r="E788" s="53" t="str">
        <f t="shared" si="70"/>
        <v/>
      </c>
      <c r="F788" s="53" t="str">
        <f t="shared" si="71"/>
        <v/>
      </c>
      <c r="G788" s="50"/>
      <c r="H788" s="53">
        <f t="shared" si="66"/>
        <v>0</v>
      </c>
    </row>
    <row r="789" spans="2:8" ht="12.75" hidden="1" customHeight="1">
      <c r="B789" s="46" t="str">
        <f t="shared" si="67"/>
        <v/>
      </c>
      <c r="C789" s="47" t="str">
        <f t="shared" si="68"/>
        <v/>
      </c>
      <c r="D789" s="52" t="str">
        <f t="shared" si="69"/>
        <v/>
      </c>
      <c r="E789" s="53" t="str">
        <f t="shared" si="70"/>
        <v/>
      </c>
      <c r="F789" s="53" t="str">
        <f t="shared" si="71"/>
        <v/>
      </c>
      <c r="G789" s="50"/>
      <c r="H789" s="53">
        <f t="shared" si="66"/>
        <v>0</v>
      </c>
    </row>
    <row r="790" spans="2:8" ht="12.75" hidden="1" customHeight="1">
      <c r="B790" s="46" t="str">
        <f t="shared" si="67"/>
        <v/>
      </c>
      <c r="C790" s="47" t="str">
        <f t="shared" si="68"/>
        <v/>
      </c>
      <c r="D790" s="52" t="str">
        <f t="shared" si="69"/>
        <v/>
      </c>
      <c r="E790" s="53" t="str">
        <f t="shared" si="70"/>
        <v/>
      </c>
      <c r="F790" s="53" t="str">
        <f t="shared" si="71"/>
        <v/>
      </c>
      <c r="G790" s="50"/>
      <c r="H790" s="53">
        <f t="shared" si="66"/>
        <v>0</v>
      </c>
    </row>
    <row r="791" spans="2:8" ht="12.75" hidden="1" customHeight="1">
      <c r="B791" s="46" t="str">
        <f t="shared" si="67"/>
        <v/>
      </c>
      <c r="C791" s="47" t="str">
        <f t="shared" si="68"/>
        <v/>
      </c>
      <c r="D791" s="52" t="str">
        <f t="shared" si="69"/>
        <v/>
      </c>
      <c r="E791" s="53" t="str">
        <f t="shared" si="70"/>
        <v/>
      </c>
      <c r="F791" s="53" t="str">
        <f t="shared" si="71"/>
        <v/>
      </c>
      <c r="G791" s="50"/>
      <c r="H791" s="53">
        <f t="shared" si="66"/>
        <v>0</v>
      </c>
    </row>
    <row r="792" spans="2:8" ht="12.75" hidden="1" customHeight="1">
      <c r="B792" s="46" t="str">
        <f t="shared" si="67"/>
        <v/>
      </c>
      <c r="C792" s="47" t="str">
        <f t="shared" si="68"/>
        <v/>
      </c>
      <c r="D792" s="52" t="str">
        <f t="shared" si="69"/>
        <v/>
      </c>
      <c r="E792" s="53" t="str">
        <f t="shared" si="70"/>
        <v/>
      </c>
      <c r="F792" s="53" t="str">
        <f t="shared" si="71"/>
        <v/>
      </c>
      <c r="G792" s="50"/>
      <c r="H792" s="53">
        <f t="shared" si="66"/>
        <v>0</v>
      </c>
    </row>
    <row r="793" spans="2:8" ht="12.75" hidden="1" customHeight="1">
      <c r="B793" s="46" t="str">
        <f t="shared" si="67"/>
        <v/>
      </c>
      <c r="C793" s="47" t="str">
        <f t="shared" si="68"/>
        <v/>
      </c>
      <c r="D793" s="52" t="str">
        <f t="shared" si="69"/>
        <v/>
      </c>
      <c r="E793" s="53" t="str">
        <f t="shared" si="70"/>
        <v/>
      </c>
      <c r="F793" s="53" t="str">
        <f t="shared" si="71"/>
        <v/>
      </c>
      <c r="G793" s="50"/>
      <c r="H793" s="53">
        <f t="shared" ref="H793:H856" si="72">IF(B793="",0,ROUND(H792-E793-G793,2))</f>
        <v>0</v>
      </c>
    </row>
    <row r="794" spans="2:8" ht="12.75" hidden="1" customHeight="1">
      <c r="B794" s="46" t="str">
        <f t="shared" ref="B794:B857" si="73">IF(B793&lt;$D$16,IF(H793&gt;0,B793+1,""),"")</f>
        <v/>
      </c>
      <c r="C794" s="47" t="str">
        <f t="shared" ref="C794:C857" si="74">IF(B794="","",IF(B794&lt;=$D$16,IF(payments_per_year=26,DATE(YEAR(start_date),MONTH(start_date),DAY(start_date)+14*B794),IF(payments_per_year=52,DATE(YEAR(start_date),MONTH(start_date),DAY(start_date)+7*B794),DATE(YEAR(start_date),MONTH(start_date)+B794*12/$D$11,DAY(start_date)))),""))</f>
        <v/>
      </c>
      <c r="D794" s="52" t="str">
        <f t="shared" ref="D794:D857" si="75">IF(C794="","",IF($D$15+F794&gt;H793,ROUND(H793+F794,2),$D$15))</f>
        <v/>
      </c>
      <c r="E794" s="53" t="str">
        <f t="shared" ref="E794:E857" si="76">IF(C794="","",D794-F794)</f>
        <v/>
      </c>
      <c r="F794" s="53" t="str">
        <f t="shared" ref="F794:F857" si="77">IF(C794="","",ROUND(H793*$D$9/payments_per_year,2))</f>
        <v/>
      </c>
      <c r="G794" s="50"/>
      <c r="H794" s="53">
        <f t="shared" si="72"/>
        <v>0</v>
      </c>
    </row>
    <row r="795" spans="2:8" ht="12.75" hidden="1" customHeight="1">
      <c r="B795" s="46" t="str">
        <f t="shared" si="73"/>
        <v/>
      </c>
      <c r="C795" s="47" t="str">
        <f t="shared" si="74"/>
        <v/>
      </c>
      <c r="D795" s="52" t="str">
        <f t="shared" si="75"/>
        <v/>
      </c>
      <c r="E795" s="53" t="str">
        <f t="shared" si="76"/>
        <v/>
      </c>
      <c r="F795" s="53" t="str">
        <f t="shared" si="77"/>
        <v/>
      </c>
      <c r="G795" s="50"/>
      <c r="H795" s="53">
        <f t="shared" si="72"/>
        <v>0</v>
      </c>
    </row>
    <row r="796" spans="2:8" ht="12.75" hidden="1" customHeight="1">
      <c r="B796" s="46" t="str">
        <f t="shared" si="73"/>
        <v/>
      </c>
      <c r="C796" s="47" t="str">
        <f t="shared" si="74"/>
        <v/>
      </c>
      <c r="D796" s="52" t="str">
        <f t="shared" si="75"/>
        <v/>
      </c>
      <c r="E796" s="53" t="str">
        <f t="shared" si="76"/>
        <v/>
      </c>
      <c r="F796" s="53" t="str">
        <f t="shared" si="77"/>
        <v/>
      </c>
      <c r="G796" s="50"/>
      <c r="H796" s="53">
        <f t="shared" si="72"/>
        <v>0</v>
      </c>
    </row>
    <row r="797" spans="2:8" ht="12.75" hidden="1" customHeight="1">
      <c r="B797" s="46" t="str">
        <f t="shared" si="73"/>
        <v/>
      </c>
      <c r="C797" s="47" t="str">
        <f t="shared" si="74"/>
        <v/>
      </c>
      <c r="D797" s="52" t="str">
        <f t="shared" si="75"/>
        <v/>
      </c>
      <c r="E797" s="53" t="str">
        <f t="shared" si="76"/>
        <v/>
      </c>
      <c r="F797" s="53" t="str">
        <f t="shared" si="77"/>
        <v/>
      </c>
      <c r="G797" s="50"/>
      <c r="H797" s="53">
        <f t="shared" si="72"/>
        <v>0</v>
      </c>
    </row>
    <row r="798" spans="2:8" ht="12.75" hidden="1" customHeight="1">
      <c r="B798" s="46" t="str">
        <f t="shared" si="73"/>
        <v/>
      </c>
      <c r="C798" s="47" t="str">
        <f t="shared" si="74"/>
        <v/>
      </c>
      <c r="D798" s="52" t="str">
        <f t="shared" si="75"/>
        <v/>
      </c>
      <c r="E798" s="53" t="str">
        <f t="shared" si="76"/>
        <v/>
      </c>
      <c r="F798" s="53" t="str">
        <f t="shared" si="77"/>
        <v/>
      </c>
      <c r="G798" s="50"/>
      <c r="H798" s="53">
        <f t="shared" si="72"/>
        <v>0</v>
      </c>
    </row>
    <row r="799" spans="2:8" ht="12.75" hidden="1" customHeight="1">
      <c r="B799" s="46" t="str">
        <f t="shared" si="73"/>
        <v/>
      </c>
      <c r="C799" s="47" t="str">
        <f t="shared" si="74"/>
        <v/>
      </c>
      <c r="D799" s="52" t="str">
        <f t="shared" si="75"/>
        <v/>
      </c>
      <c r="E799" s="53" t="str">
        <f t="shared" si="76"/>
        <v/>
      </c>
      <c r="F799" s="53" t="str">
        <f t="shared" si="77"/>
        <v/>
      </c>
      <c r="G799" s="50"/>
      <c r="H799" s="53">
        <f t="shared" si="72"/>
        <v>0</v>
      </c>
    </row>
    <row r="800" spans="2:8" ht="12.75" hidden="1" customHeight="1">
      <c r="B800" s="46" t="str">
        <f t="shared" si="73"/>
        <v/>
      </c>
      <c r="C800" s="47" t="str">
        <f t="shared" si="74"/>
        <v/>
      </c>
      <c r="D800" s="52" t="str">
        <f t="shared" si="75"/>
        <v/>
      </c>
      <c r="E800" s="53" t="str">
        <f t="shared" si="76"/>
        <v/>
      </c>
      <c r="F800" s="53" t="str">
        <f t="shared" si="77"/>
        <v/>
      </c>
      <c r="G800" s="50"/>
      <c r="H800" s="53">
        <f t="shared" si="72"/>
        <v>0</v>
      </c>
    </row>
    <row r="801" spans="2:8" ht="12.75" hidden="1" customHeight="1">
      <c r="B801" s="46" t="str">
        <f t="shared" si="73"/>
        <v/>
      </c>
      <c r="C801" s="47" t="str">
        <f t="shared" si="74"/>
        <v/>
      </c>
      <c r="D801" s="52" t="str">
        <f t="shared" si="75"/>
        <v/>
      </c>
      <c r="E801" s="53" t="str">
        <f t="shared" si="76"/>
        <v/>
      </c>
      <c r="F801" s="53" t="str">
        <f t="shared" si="77"/>
        <v/>
      </c>
      <c r="G801" s="50"/>
      <c r="H801" s="53">
        <f t="shared" si="72"/>
        <v>0</v>
      </c>
    </row>
    <row r="802" spans="2:8" ht="12.75" hidden="1" customHeight="1">
      <c r="B802" s="46" t="str">
        <f t="shared" si="73"/>
        <v/>
      </c>
      <c r="C802" s="47" t="str">
        <f t="shared" si="74"/>
        <v/>
      </c>
      <c r="D802" s="52" t="str">
        <f t="shared" si="75"/>
        <v/>
      </c>
      <c r="E802" s="53" t="str">
        <f t="shared" si="76"/>
        <v/>
      </c>
      <c r="F802" s="53" t="str">
        <f t="shared" si="77"/>
        <v/>
      </c>
      <c r="G802" s="50"/>
      <c r="H802" s="53">
        <f t="shared" si="72"/>
        <v>0</v>
      </c>
    </row>
    <row r="803" spans="2:8" ht="12.75" hidden="1" customHeight="1">
      <c r="B803" s="46" t="str">
        <f t="shared" si="73"/>
        <v/>
      </c>
      <c r="C803" s="47" t="str">
        <f t="shared" si="74"/>
        <v/>
      </c>
      <c r="D803" s="52" t="str">
        <f t="shared" si="75"/>
        <v/>
      </c>
      <c r="E803" s="53" t="str">
        <f t="shared" si="76"/>
        <v/>
      </c>
      <c r="F803" s="53" t="str">
        <f t="shared" si="77"/>
        <v/>
      </c>
      <c r="G803" s="50"/>
      <c r="H803" s="53">
        <f t="shared" si="72"/>
        <v>0</v>
      </c>
    </row>
    <row r="804" spans="2:8" ht="12.75" hidden="1" customHeight="1">
      <c r="B804" s="46" t="str">
        <f t="shared" si="73"/>
        <v/>
      </c>
      <c r="C804" s="47" t="str">
        <f t="shared" si="74"/>
        <v/>
      </c>
      <c r="D804" s="52" t="str">
        <f t="shared" si="75"/>
        <v/>
      </c>
      <c r="E804" s="53" t="str">
        <f t="shared" si="76"/>
        <v/>
      </c>
      <c r="F804" s="53" t="str">
        <f t="shared" si="77"/>
        <v/>
      </c>
      <c r="G804" s="50"/>
      <c r="H804" s="53">
        <f t="shared" si="72"/>
        <v>0</v>
      </c>
    </row>
    <row r="805" spans="2:8" ht="12.75" hidden="1" customHeight="1">
      <c r="B805" s="46" t="str">
        <f t="shared" si="73"/>
        <v/>
      </c>
      <c r="C805" s="47" t="str">
        <f t="shared" si="74"/>
        <v/>
      </c>
      <c r="D805" s="52" t="str">
        <f t="shared" si="75"/>
        <v/>
      </c>
      <c r="E805" s="53" t="str">
        <f t="shared" si="76"/>
        <v/>
      </c>
      <c r="F805" s="53" t="str">
        <f t="shared" si="77"/>
        <v/>
      </c>
      <c r="G805" s="50"/>
      <c r="H805" s="53">
        <f t="shared" si="72"/>
        <v>0</v>
      </c>
    </row>
    <row r="806" spans="2:8" ht="12.75" hidden="1" customHeight="1">
      <c r="B806" s="46" t="str">
        <f t="shared" si="73"/>
        <v/>
      </c>
      <c r="C806" s="47" t="str">
        <f t="shared" si="74"/>
        <v/>
      </c>
      <c r="D806" s="52" t="str">
        <f t="shared" si="75"/>
        <v/>
      </c>
      <c r="E806" s="53" t="str">
        <f t="shared" si="76"/>
        <v/>
      </c>
      <c r="F806" s="53" t="str">
        <f t="shared" si="77"/>
        <v/>
      </c>
      <c r="G806" s="50"/>
      <c r="H806" s="53">
        <f t="shared" si="72"/>
        <v>0</v>
      </c>
    </row>
    <row r="807" spans="2:8" ht="12.75" hidden="1" customHeight="1">
      <c r="B807" s="46" t="str">
        <f t="shared" si="73"/>
        <v/>
      </c>
      <c r="C807" s="47" t="str">
        <f t="shared" si="74"/>
        <v/>
      </c>
      <c r="D807" s="52" t="str">
        <f t="shared" si="75"/>
        <v/>
      </c>
      <c r="E807" s="53" t="str">
        <f t="shared" si="76"/>
        <v/>
      </c>
      <c r="F807" s="53" t="str">
        <f t="shared" si="77"/>
        <v/>
      </c>
      <c r="G807" s="50"/>
      <c r="H807" s="53">
        <f t="shared" si="72"/>
        <v>0</v>
      </c>
    </row>
    <row r="808" spans="2:8" ht="12.75" hidden="1" customHeight="1">
      <c r="B808" s="46" t="str">
        <f t="shared" si="73"/>
        <v/>
      </c>
      <c r="C808" s="47" t="str">
        <f t="shared" si="74"/>
        <v/>
      </c>
      <c r="D808" s="52" t="str">
        <f t="shared" si="75"/>
        <v/>
      </c>
      <c r="E808" s="53" t="str">
        <f t="shared" si="76"/>
        <v/>
      </c>
      <c r="F808" s="53" t="str">
        <f t="shared" si="77"/>
        <v/>
      </c>
      <c r="G808" s="50"/>
      <c r="H808" s="53">
        <f t="shared" si="72"/>
        <v>0</v>
      </c>
    </row>
    <row r="809" spans="2:8" ht="12.75" hidden="1" customHeight="1">
      <c r="B809" s="46" t="str">
        <f t="shared" si="73"/>
        <v/>
      </c>
      <c r="C809" s="47" t="str">
        <f t="shared" si="74"/>
        <v/>
      </c>
      <c r="D809" s="52" t="str">
        <f t="shared" si="75"/>
        <v/>
      </c>
      <c r="E809" s="53" t="str">
        <f t="shared" si="76"/>
        <v/>
      </c>
      <c r="F809" s="53" t="str">
        <f t="shared" si="77"/>
        <v/>
      </c>
      <c r="G809" s="50"/>
      <c r="H809" s="53">
        <f t="shared" si="72"/>
        <v>0</v>
      </c>
    </row>
    <row r="810" spans="2:8" ht="12.75" hidden="1" customHeight="1">
      <c r="B810" s="46" t="str">
        <f t="shared" si="73"/>
        <v/>
      </c>
      <c r="C810" s="47" t="str">
        <f t="shared" si="74"/>
        <v/>
      </c>
      <c r="D810" s="52" t="str">
        <f t="shared" si="75"/>
        <v/>
      </c>
      <c r="E810" s="53" t="str">
        <f t="shared" si="76"/>
        <v/>
      </c>
      <c r="F810" s="53" t="str">
        <f t="shared" si="77"/>
        <v/>
      </c>
      <c r="G810" s="50"/>
      <c r="H810" s="53">
        <f t="shared" si="72"/>
        <v>0</v>
      </c>
    </row>
    <row r="811" spans="2:8" ht="12.75" hidden="1" customHeight="1">
      <c r="B811" s="46" t="str">
        <f t="shared" si="73"/>
        <v/>
      </c>
      <c r="C811" s="47" t="str">
        <f t="shared" si="74"/>
        <v/>
      </c>
      <c r="D811" s="52" t="str">
        <f t="shared" si="75"/>
        <v/>
      </c>
      <c r="E811" s="53" t="str">
        <f t="shared" si="76"/>
        <v/>
      </c>
      <c r="F811" s="53" t="str">
        <f t="shared" si="77"/>
        <v/>
      </c>
      <c r="G811" s="50"/>
      <c r="H811" s="53">
        <f t="shared" si="72"/>
        <v>0</v>
      </c>
    </row>
    <row r="812" spans="2:8" ht="12.75" hidden="1" customHeight="1">
      <c r="B812" s="46" t="str">
        <f t="shared" si="73"/>
        <v/>
      </c>
      <c r="C812" s="47" t="str">
        <f t="shared" si="74"/>
        <v/>
      </c>
      <c r="D812" s="52" t="str">
        <f t="shared" si="75"/>
        <v/>
      </c>
      <c r="E812" s="53" t="str">
        <f t="shared" si="76"/>
        <v/>
      </c>
      <c r="F812" s="53" t="str">
        <f t="shared" si="77"/>
        <v/>
      </c>
      <c r="G812" s="50"/>
      <c r="H812" s="53">
        <f t="shared" si="72"/>
        <v>0</v>
      </c>
    </row>
    <row r="813" spans="2:8" ht="12.75" hidden="1" customHeight="1">
      <c r="B813" s="46" t="str">
        <f t="shared" si="73"/>
        <v/>
      </c>
      <c r="C813" s="47" t="str">
        <f t="shared" si="74"/>
        <v/>
      </c>
      <c r="D813" s="52" t="str">
        <f t="shared" si="75"/>
        <v/>
      </c>
      <c r="E813" s="53" t="str">
        <f t="shared" si="76"/>
        <v/>
      </c>
      <c r="F813" s="53" t="str">
        <f t="shared" si="77"/>
        <v/>
      </c>
      <c r="G813" s="50"/>
      <c r="H813" s="53">
        <f t="shared" si="72"/>
        <v>0</v>
      </c>
    </row>
    <row r="814" spans="2:8" ht="12.75" hidden="1" customHeight="1">
      <c r="B814" s="46" t="str">
        <f t="shared" si="73"/>
        <v/>
      </c>
      <c r="C814" s="47" t="str">
        <f t="shared" si="74"/>
        <v/>
      </c>
      <c r="D814" s="52" t="str">
        <f t="shared" si="75"/>
        <v/>
      </c>
      <c r="E814" s="53" t="str">
        <f t="shared" si="76"/>
        <v/>
      </c>
      <c r="F814" s="53" t="str">
        <f t="shared" si="77"/>
        <v/>
      </c>
      <c r="G814" s="50"/>
      <c r="H814" s="53">
        <f t="shared" si="72"/>
        <v>0</v>
      </c>
    </row>
    <row r="815" spans="2:8" ht="12.75" hidden="1" customHeight="1">
      <c r="B815" s="46" t="str">
        <f t="shared" si="73"/>
        <v/>
      </c>
      <c r="C815" s="47" t="str">
        <f t="shared" si="74"/>
        <v/>
      </c>
      <c r="D815" s="52" t="str">
        <f t="shared" si="75"/>
        <v/>
      </c>
      <c r="E815" s="53" t="str">
        <f t="shared" si="76"/>
        <v/>
      </c>
      <c r="F815" s="53" t="str">
        <f t="shared" si="77"/>
        <v/>
      </c>
      <c r="G815" s="50"/>
      <c r="H815" s="53">
        <f t="shared" si="72"/>
        <v>0</v>
      </c>
    </row>
    <row r="816" spans="2:8" ht="12.75" hidden="1" customHeight="1">
      <c r="B816" s="46" t="str">
        <f t="shared" si="73"/>
        <v/>
      </c>
      <c r="C816" s="47" t="str">
        <f t="shared" si="74"/>
        <v/>
      </c>
      <c r="D816" s="52" t="str">
        <f t="shared" si="75"/>
        <v/>
      </c>
      <c r="E816" s="53" t="str">
        <f t="shared" si="76"/>
        <v/>
      </c>
      <c r="F816" s="53" t="str">
        <f t="shared" si="77"/>
        <v/>
      </c>
      <c r="G816" s="50"/>
      <c r="H816" s="53">
        <f t="shared" si="72"/>
        <v>0</v>
      </c>
    </row>
    <row r="817" spans="2:8" ht="12.75" hidden="1" customHeight="1">
      <c r="B817" s="46" t="str">
        <f t="shared" si="73"/>
        <v/>
      </c>
      <c r="C817" s="47" t="str">
        <f t="shared" si="74"/>
        <v/>
      </c>
      <c r="D817" s="52" t="str">
        <f t="shared" si="75"/>
        <v/>
      </c>
      <c r="E817" s="53" t="str">
        <f t="shared" si="76"/>
        <v/>
      </c>
      <c r="F817" s="53" t="str">
        <f t="shared" si="77"/>
        <v/>
      </c>
      <c r="G817" s="50"/>
      <c r="H817" s="53">
        <f t="shared" si="72"/>
        <v>0</v>
      </c>
    </row>
    <row r="818" spans="2:8" ht="12.75" hidden="1" customHeight="1">
      <c r="B818" s="46" t="str">
        <f t="shared" si="73"/>
        <v/>
      </c>
      <c r="C818" s="47" t="str">
        <f t="shared" si="74"/>
        <v/>
      </c>
      <c r="D818" s="52" t="str">
        <f t="shared" si="75"/>
        <v/>
      </c>
      <c r="E818" s="53" t="str">
        <f t="shared" si="76"/>
        <v/>
      </c>
      <c r="F818" s="53" t="str">
        <f t="shared" si="77"/>
        <v/>
      </c>
      <c r="G818" s="50"/>
      <c r="H818" s="53">
        <f t="shared" si="72"/>
        <v>0</v>
      </c>
    </row>
    <row r="819" spans="2:8" ht="12.75" hidden="1" customHeight="1">
      <c r="B819" s="46" t="str">
        <f t="shared" si="73"/>
        <v/>
      </c>
      <c r="C819" s="47" t="str">
        <f t="shared" si="74"/>
        <v/>
      </c>
      <c r="D819" s="52" t="str">
        <f t="shared" si="75"/>
        <v/>
      </c>
      <c r="E819" s="53" t="str">
        <f t="shared" si="76"/>
        <v/>
      </c>
      <c r="F819" s="53" t="str">
        <f t="shared" si="77"/>
        <v/>
      </c>
      <c r="G819" s="50"/>
      <c r="H819" s="53">
        <f t="shared" si="72"/>
        <v>0</v>
      </c>
    </row>
    <row r="820" spans="2:8" ht="12.75" hidden="1" customHeight="1">
      <c r="B820" s="46" t="str">
        <f t="shared" si="73"/>
        <v/>
      </c>
      <c r="C820" s="47" t="str">
        <f t="shared" si="74"/>
        <v/>
      </c>
      <c r="D820" s="52" t="str">
        <f t="shared" si="75"/>
        <v/>
      </c>
      <c r="E820" s="53" t="str">
        <f t="shared" si="76"/>
        <v/>
      </c>
      <c r="F820" s="53" t="str">
        <f t="shared" si="77"/>
        <v/>
      </c>
      <c r="G820" s="50"/>
      <c r="H820" s="53">
        <f t="shared" si="72"/>
        <v>0</v>
      </c>
    </row>
    <row r="821" spans="2:8" ht="12.75" hidden="1" customHeight="1">
      <c r="B821" s="46" t="str">
        <f t="shared" si="73"/>
        <v/>
      </c>
      <c r="C821" s="47" t="str">
        <f t="shared" si="74"/>
        <v/>
      </c>
      <c r="D821" s="52" t="str">
        <f t="shared" si="75"/>
        <v/>
      </c>
      <c r="E821" s="53" t="str">
        <f t="shared" si="76"/>
        <v/>
      </c>
      <c r="F821" s="53" t="str">
        <f t="shared" si="77"/>
        <v/>
      </c>
      <c r="G821" s="50"/>
      <c r="H821" s="53">
        <f t="shared" si="72"/>
        <v>0</v>
      </c>
    </row>
    <row r="822" spans="2:8" ht="12.75" hidden="1" customHeight="1">
      <c r="B822" s="46" t="str">
        <f t="shared" si="73"/>
        <v/>
      </c>
      <c r="C822" s="47" t="str">
        <f t="shared" si="74"/>
        <v/>
      </c>
      <c r="D822" s="52" t="str">
        <f t="shared" si="75"/>
        <v/>
      </c>
      <c r="E822" s="53" t="str">
        <f t="shared" si="76"/>
        <v/>
      </c>
      <c r="F822" s="53" t="str">
        <f t="shared" si="77"/>
        <v/>
      </c>
      <c r="G822" s="50"/>
      <c r="H822" s="53">
        <f t="shared" si="72"/>
        <v>0</v>
      </c>
    </row>
    <row r="823" spans="2:8" ht="12.75" hidden="1" customHeight="1">
      <c r="B823" s="46" t="str">
        <f t="shared" si="73"/>
        <v/>
      </c>
      <c r="C823" s="47" t="str">
        <f t="shared" si="74"/>
        <v/>
      </c>
      <c r="D823" s="52" t="str">
        <f t="shared" si="75"/>
        <v/>
      </c>
      <c r="E823" s="53" t="str">
        <f t="shared" si="76"/>
        <v/>
      </c>
      <c r="F823" s="53" t="str">
        <f t="shared" si="77"/>
        <v/>
      </c>
      <c r="G823" s="50"/>
      <c r="H823" s="53">
        <f t="shared" si="72"/>
        <v>0</v>
      </c>
    </row>
    <row r="824" spans="2:8" ht="12.75" hidden="1" customHeight="1">
      <c r="B824" s="46" t="str">
        <f t="shared" si="73"/>
        <v/>
      </c>
      <c r="C824" s="47" t="str">
        <f t="shared" si="74"/>
        <v/>
      </c>
      <c r="D824" s="52" t="str">
        <f t="shared" si="75"/>
        <v/>
      </c>
      <c r="E824" s="53" t="str">
        <f t="shared" si="76"/>
        <v/>
      </c>
      <c r="F824" s="53" t="str">
        <f t="shared" si="77"/>
        <v/>
      </c>
      <c r="G824" s="50"/>
      <c r="H824" s="53">
        <f t="shared" si="72"/>
        <v>0</v>
      </c>
    </row>
    <row r="825" spans="2:8" ht="12.75" hidden="1" customHeight="1">
      <c r="B825" s="46" t="str">
        <f t="shared" si="73"/>
        <v/>
      </c>
      <c r="C825" s="47" t="str">
        <f t="shared" si="74"/>
        <v/>
      </c>
      <c r="D825" s="52" t="str">
        <f t="shared" si="75"/>
        <v/>
      </c>
      <c r="E825" s="53" t="str">
        <f t="shared" si="76"/>
        <v/>
      </c>
      <c r="F825" s="53" t="str">
        <f t="shared" si="77"/>
        <v/>
      </c>
      <c r="G825" s="50"/>
      <c r="H825" s="53">
        <f t="shared" si="72"/>
        <v>0</v>
      </c>
    </row>
    <row r="826" spans="2:8" ht="12.75" hidden="1" customHeight="1">
      <c r="B826" s="46" t="str">
        <f t="shared" si="73"/>
        <v/>
      </c>
      <c r="C826" s="47" t="str">
        <f t="shared" si="74"/>
        <v/>
      </c>
      <c r="D826" s="52" t="str">
        <f t="shared" si="75"/>
        <v/>
      </c>
      <c r="E826" s="53" t="str">
        <f t="shared" si="76"/>
        <v/>
      </c>
      <c r="F826" s="53" t="str">
        <f t="shared" si="77"/>
        <v/>
      </c>
      <c r="G826" s="50"/>
      <c r="H826" s="53">
        <f t="shared" si="72"/>
        <v>0</v>
      </c>
    </row>
    <row r="827" spans="2:8" ht="12.75" hidden="1" customHeight="1">
      <c r="B827" s="46" t="str">
        <f t="shared" si="73"/>
        <v/>
      </c>
      <c r="C827" s="47" t="str">
        <f t="shared" si="74"/>
        <v/>
      </c>
      <c r="D827" s="52" t="str">
        <f t="shared" si="75"/>
        <v/>
      </c>
      <c r="E827" s="53" t="str">
        <f t="shared" si="76"/>
        <v/>
      </c>
      <c r="F827" s="53" t="str">
        <f t="shared" si="77"/>
        <v/>
      </c>
      <c r="G827" s="50"/>
      <c r="H827" s="53">
        <f t="shared" si="72"/>
        <v>0</v>
      </c>
    </row>
    <row r="828" spans="2:8" ht="12.75" hidden="1" customHeight="1">
      <c r="B828" s="46" t="str">
        <f t="shared" si="73"/>
        <v/>
      </c>
      <c r="C828" s="47" t="str">
        <f t="shared" si="74"/>
        <v/>
      </c>
      <c r="D828" s="52" t="str">
        <f t="shared" si="75"/>
        <v/>
      </c>
      <c r="E828" s="53" t="str">
        <f t="shared" si="76"/>
        <v/>
      </c>
      <c r="F828" s="53" t="str">
        <f t="shared" si="77"/>
        <v/>
      </c>
      <c r="G828" s="50"/>
      <c r="H828" s="53">
        <f t="shared" si="72"/>
        <v>0</v>
      </c>
    </row>
    <row r="829" spans="2:8" ht="12.75" hidden="1" customHeight="1">
      <c r="B829" s="46" t="str">
        <f t="shared" si="73"/>
        <v/>
      </c>
      <c r="C829" s="47" t="str">
        <f t="shared" si="74"/>
        <v/>
      </c>
      <c r="D829" s="52" t="str">
        <f t="shared" si="75"/>
        <v/>
      </c>
      <c r="E829" s="53" t="str">
        <f t="shared" si="76"/>
        <v/>
      </c>
      <c r="F829" s="53" t="str">
        <f t="shared" si="77"/>
        <v/>
      </c>
      <c r="G829" s="50"/>
      <c r="H829" s="53">
        <f t="shared" si="72"/>
        <v>0</v>
      </c>
    </row>
    <row r="830" spans="2:8" ht="12.75" hidden="1" customHeight="1">
      <c r="B830" s="46" t="str">
        <f t="shared" si="73"/>
        <v/>
      </c>
      <c r="C830" s="47" t="str">
        <f t="shared" si="74"/>
        <v/>
      </c>
      <c r="D830" s="52" t="str">
        <f t="shared" si="75"/>
        <v/>
      </c>
      <c r="E830" s="53" t="str">
        <f t="shared" si="76"/>
        <v/>
      </c>
      <c r="F830" s="53" t="str">
        <f t="shared" si="77"/>
        <v/>
      </c>
      <c r="G830" s="50"/>
      <c r="H830" s="53">
        <f t="shared" si="72"/>
        <v>0</v>
      </c>
    </row>
    <row r="831" spans="2:8" ht="12.75" hidden="1" customHeight="1">
      <c r="B831" s="46" t="str">
        <f t="shared" si="73"/>
        <v/>
      </c>
      <c r="C831" s="47" t="str">
        <f t="shared" si="74"/>
        <v/>
      </c>
      <c r="D831" s="52" t="str">
        <f t="shared" si="75"/>
        <v/>
      </c>
      <c r="E831" s="53" t="str">
        <f t="shared" si="76"/>
        <v/>
      </c>
      <c r="F831" s="53" t="str">
        <f t="shared" si="77"/>
        <v/>
      </c>
      <c r="G831" s="50"/>
      <c r="H831" s="53">
        <f t="shared" si="72"/>
        <v>0</v>
      </c>
    </row>
    <row r="832" spans="2:8" ht="12.75" hidden="1" customHeight="1">
      <c r="B832" s="46" t="str">
        <f t="shared" si="73"/>
        <v/>
      </c>
      <c r="C832" s="47" t="str">
        <f t="shared" si="74"/>
        <v/>
      </c>
      <c r="D832" s="52" t="str">
        <f t="shared" si="75"/>
        <v/>
      </c>
      <c r="E832" s="53" t="str">
        <f t="shared" si="76"/>
        <v/>
      </c>
      <c r="F832" s="53" t="str">
        <f t="shared" si="77"/>
        <v/>
      </c>
      <c r="G832" s="50"/>
      <c r="H832" s="53">
        <f t="shared" si="72"/>
        <v>0</v>
      </c>
    </row>
    <row r="833" spans="2:8" ht="12.75" hidden="1" customHeight="1">
      <c r="B833" s="46" t="str">
        <f t="shared" si="73"/>
        <v/>
      </c>
      <c r="C833" s="47" t="str">
        <f t="shared" si="74"/>
        <v/>
      </c>
      <c r="D833" s="52" t="str">
        <f t="shared" si="75"/>
        <v/>
      </c>
      <c r="E833" s="53" t="str">
        <f t="shared" si="76"/>
        <v/>
      </c>
      <c r="F833" s="53" t="str">
        <f t="shared" si="77"/>
        <v/>
      </c>
      <c r="G833" s="50"/>
      <c r="H833" s="53">
        <f t="shared" si="72"/>
        <v>0</v>
      </c>
    </row>
    <row r="834" spans="2:8" ht="12.75" hidden="1" customHeight="1">
      <c r="B834" s="46" t="str">
        <f t="shared" si="73"/>
        <v/>
      </c>
      <c r="C834" s="47" t="str">
        <f t="shared" si="74"/>
        <v/>
      </c>
      <c r="D834" s="52" t="str">
        <f t="shared" si="75"/>
        <v/>
      </c>
      <c r="E834" s="53" t="str">
        <f t="shared" si="76"/>
        <v/>
      </c>
      <c r="F834" s="53" t="str">
        <f t="shared" si="77"/>
        <v/>
      </c>
      <c r="G834" s="50"/>
      <c r="H834" s="53">
        <f t="shared" si="72"/>
        <v>0</v>
      </c>
    </row>
    <row r="835" spans="2:8" ht="12.75" hidden="1" customHeight="1">
      <c r="B835" s="46" t="str">
        <f t="shared" si="73"/>
        <v/>
      </c>
      <c r="C835" s="47" t="str">
        <f t="shared" si="74"/>
        <v/>
      </c>
      <c r="D835" s="52" t="str">
        <f t="shared" si="75"/>
        <v/>
      </c>
      <c r="E835" s="53" t="str">
        <f t="shared" si="76"/>
        <v/>
      </c>
      <c r="F835" s="53" t="str">
        <f t="shared" si="77"/>
        <v/>
      </c>
      <c r="G835" s="50"/>
      <c r="H835" s="53">
        <f t="shared" si="72"/>
        <v>0</v>
      </c>
    </row>
    <row r="836" spans="2:8" ht="12.75" hidden="1" customHeight="1">
      <c r="B836" s="46" t="str">
        <f t="shared" si="73"/>
        <v/>
      </c>
      <c r="C836" s="47" t="str">
        <f t="shared" si="74"/>
        <v/>
      </c>
      <c r="D836" s="52" t="str">
        <f t="shared" si="75"/>
        <v/>
      </c>
      <c r="E836" s="53" t="str">
        <f t="shared" si="76"/>
        <v/>
      </c>
      <c r="F836" s="53" t="str">
        <f t="shared" si="77"/>
        <v/>
      </c>
      <c r="G836" s="50"/>
      <c r="H836" s="53">
        <f t="shared" si="72"/>
        <v>0</v>
      </c>
    </row>
    <row r="837" spans="2:8" ht="12.75" hidden="1" customHeight="1">
      <c r="B837" s="46" t="str">
        <f t="shared" si="73"/>
        <v/>
      </c>
      <c r="C837" s="47" t="str">
        <f t="shared" si="74"/>
        <v/>
      </c>
      <c r="D837" s="52" t="str">
        <f t="shared" si="75"/>
        <v/>
      </c>
      <c r="E837" s="53" t="str">
        <f t="shared" si="76"/>
        <v/>
      </c>
      <c r="F837" s="53" t="str">
        <f t="shared" si="77"/>
        <v/>
      </c>
      <c r="G837" s="50"/>
      <c r="H837" s="53">
        <f t="shared" si="72"/>
        <v>0</v>
      </c>
    </row>
    <row r="838" spans="2:8" ht="12.75" hidden="1" customHeight="1">
      <c r="B838" s="46" t="str">
        <f t="shared" si="73"/>
        <v/>
      </c>
      <c r="C838" s="47" t="str">
        <f t="shared" si="74"/>
        <v/>
      </c>
      <c r="D838" s="52" t="str">
        <f t="shared" si="75"/>
        <v/>
      </c>
      <c r="E838" s="53" t="str">
        <f t="shared" si="76"/>
        <v/>
      </c>
      <c r="F838" s="53" t="str">
        <f t="shared" si="77"/>
        <v/>
      </c>
      <c r="G838" s="50"/>
      <c r="H838" s="53">
        <f t="shared" si="72"/>
        <v>0</v>
      </c>
    </row>
    <row r="839" spans="2:8" ht="12.75" hidden="1" customHeight="1">
      <c r="B839" s="46" t="str">
        <f t="shared" si="73"/>
        <v/>
      </c>
      <c r="C839" s="47" t="str">
        <f t="shared" si="74"/>
        <v/>
      </c>
      <c r="D839" s="52" t="str">
        <f t="shared" si="75"/>
        <v/>
      </c>
      <c r="E839" s="53" t="str">
        <f t="shared" si="76"/>
        <v/>
      </c>
      <c r="F839" s="53" t="str">
        <f t="shared" si="77"/>
        <v/>
      </c>
      <c r="G839" s="50"/>
      <c r="H839" s="53">
        <f t="shared" si="72"/>
        <v>0</v>
      </c>
    </row>
    <row r="840" spans="2:8" ht="12.75" hidden="1" customHeight="1">
      <c r="B840" s="46" t="str">
        <f t="shared" si="73"/>
        <v/>
      </c>
      <c r="C840" s="47" t="str">
        <f t="shared" si="74"/>
        <v/>
      </c>
      <c r="D840" s="52" t="str">
        <f t="shared" si="75"/>
        <v/>
      </c>
      <c r="E840" s="53" t="str">
        <f t="shared" si="76"/>
        <v/>
      </c>
      <c r="F840" s="53" t="str">
        <f t="shared" si="77"/>
        <v/>
      </c>
      <c r="G840" s="50"/>
      <c r="H840" s="53">
        <f t="shared" si="72"/>
        <v>0</v>
      </c>
    </row>
    <row r="841" spans="2:8" ht="12.75" hidden="1" customHeight="1">
      <c r="B841" s="46" t="str">
        <f t="shared" si="73"/>
        <v/>
      </c>
      <c r="C841" s="47" t="str">
        <f t="shared" si="74"/>
        <v/>
      </c>
      <c r="D841" s="52" t="str">
        <f t="shared" si="75"/>
        <v/>
      </c>
      <c r="E841" s="53" t="str">
        <f t="shared" si="76"/>
        <v/>
      </c>
      <c r="F841" s="53" t="str">
        <f t="shared" si="77"/>
        <v/>
      </c>
      <c r="G841" s="50"/>
      <c r="H841" s="53">
        <f t="shared" si="72"/>
        <v>0</v>
      </c>
    </row>
    <row r="842" spans="2:8" ht="12.75" hidden="1" customHeight="1">
      <c r="B842" s="46" t="str">
        <f t="shared" si="73"/>
        <v/>
      </c>
      <c r="C842" s="47" t="str">
        <f t="shared" si="74"/>
        <v/>
      </c>
      <c r="D842" s="52" t="str">
        <f t="shared" si="75"/>
        <v/>
      </c>
      <c r="E842" s="53" t="str">
        <f t="shared" si="76"/>
        <v/>
      </c>
      <c r="F842" s="53" t="str">
        <f t="shared" si="77"/>
        <v/>
      </c>
      <c r="G842" s="50"/>
      <c r="H842" s="53">
        <f t="shared" si="72"/>
        <v>0</v>
      </c>
    </row>
    <row r="843" spans="2:8" ht="12.75" hidden="1" customHeight="1">
      <c r="B843" s="46" t="str">
        <f t="shared" si="73"/>
        <v/>
      </c>
      <c r="C843" s="47" t="str">
        <f t="shared" si="74"/>
        <v/>
      </c>
      <c r="D843" s="52" t="str">
        <f t="shared" si="75"/>
        <v/>
      </c>
      <c r="E843" s="53" t="str">
        <f t="shared" si="76"/>
        <v/>
      </c>
      <c r="F843" s="53" t="str">
        <f t="shared" si="77"/>
        <v/>
      </c>
      <c r="G843" s="50"/>
      <c r="H843" s="53">
        <f t="shared" si="72"/>
        <v>0</v>
      </c>
    </row>
    <row r="844" spans="2:8" ht="12.75" hidden="1" customHeight="1">
      <c r="B844" s="46" t="str">
        <f t="shared" si="73"/>
        <v/>
      </c>
      <c r="C844" s="47" t="str">
        <f t="shared" si="74"/>
        <v/>
      </c>
      <c r="D844" s="52" t="str">
        <f t="shared" si="75"/>
        <v/>
      </c>
      <c r="E844" s="53" t="str">
        <f t="shared" si="76"/>
        <v/>
      </c>
      <c r="F844" s="53" t="str">
        <f t="shared" si="77"/>
        <v/>
      </c>
      <c r="G844" s="50"/>
      <c r="H844" s="53">
        <f t="shared" si="72"/>
        <v>0</v>
      </c>
    </row>
    <row r="845" spans="2:8" ht="12.75" hidden="1" customHeight="1">
      <c r="B845" s="46" t="str">
        <f t="shared" si="73"/>
        <v/>
      </c>
      <c r="C845" s="47" t="str">
        <f t="shared" si="74"/>
        <v/>
      </c>
      <c r="D845" s="52" t="str">
        <f t="shared" si="75"/>
        <v/>
      </c>
      <c r="E845" s="53" t="str">
        <f t="shared" si="76"/>
        <v/>
      </c>
      <c r="F845" s="53" t="str">
        <f t="shared" si="77"/>
        <v/>
      </c>
      <c r="G845" s="50"/>
      <c r="H845" s="53">
        <f t="shared" si="72"/>
        <v>0</v>
      </c>
    </row>
    <row r="846" spans="2:8" ht="12.75" hidden="1" customHeight="1">
      <c r="B846" s="46" t="str">
        <f t="shared" si="73"/>
        <v/>
      </c>
      <c r="C846" s="47" t="str">
        <f t="shared" si="74"/>
        <v/>
      </c>
      <c r="D846" s="52" t="str">
        <f t="shared" si="75"/>
        <v/>
      </c>
      <c r="E846" s="53" t="str">
        <f t="shared" si="76"/>
        <v/>
      </c>
      <c r="F846" s="53" t="str">
        <f t="shared" si="77"/>
        <v/>
      </c>
      <c r="G846" s="50"/>
      <c r="H846" s="53">
        <f t="shared" si="72"/>
        <v>0</v>
      </c>
    </row>
    <row r="847" spans="2:8" ht="12.75" hidden="1" customHeight="1">
      <c r="B847" s="46" t="str">
        <f t="shared" si="73"/>
        <v/>
      </c>
      <c r="C847" s="47" t="str">
        <f t="shared" si="74"/>
        <v/>
      </c>
      <c r="D847" s="52" t="str">
        <f t="shared" si="75"/>
        <v/>
      </c>
      <c r="E847" s="53" t="str">
        <f t="shared" si="76"/>
        <v/>
      </c>
      <c r="F847" s="53" t="str">
        <f t="shared" si="77"/>
        <v/>
      </c>
      <c r="G847" s="50"/>
      <c r="H847" s="53">
        <f t="shared" si="72"/>
        <v>0</v>
      </c>
    </row>
    <row r="848" spans="2:8" ht="12.75" hidden="1" customHeight="1">
      <c r="B848" s="46" t="str">
        <f t="shared" si="73"/>
        <v/>
      </c>
      <c r="C848" s="47" t="str">
        <f t="shared" si="74"/>
        <v/>
      </c>
      <c r="D848" s="52" t="str">
        <f t="shared" si="75"/>
        <v/>
      </c>
      <c r="E848" s="53" t="str">
        <f t="shared" si="76"/>
        <v/>
      </c>
      <c r="F848" s="53" t="str">
        <f t="shared" si="77"/>
        <v/>
      </c>
      <c r="G848" s="50"/>
      <c r="H848" s="53">
        <f t="shared" si="72"/>
        <v>0</v>
      </c>
    </row>
    <row r="849" spans="2:8" ht="12.75" hidden="1" customHeight="1">
      <c r="B849" s="46" t="str">
        <f t="shared" si="73"/>
        <v/>
      </c>
      <c r="C849" s="47" t="str">
        <f t="shared" si="74"/>
        <v/>
      </c>
      <c r="D849" s="52" t="str">
        <f t="shared" si="75"/>
        <v/>
      </c>
      <c r="E849" s="53" t="str">
        <f t="shared" si="76"/>
        <v/>
      </c>
      <c r="F849" s="53" t="str">
        <f t="shared" si="77"/>
        <v/>
      </c>
      <c r="G849" s="50"/>
      <c r="H849" s="53">
        <f t="shared" si="72"/>
        <v>0</v>
      </c>
    </row>
    <row r="850" spans="2:8" ht="12.75" hidden="1" customHeight="1">
      <c r="B850" s="46" t="str">
        <f t="shared" si="73"/>
        <v/>
      </c>
      <c r="C850" s="47" t="str">
        <f t="shared" si="74"/>
        <v/>
      </c>
      <c r="D850" s="52" t="str">
        <f t="shared" si="75"/>
        <v/>
      </c>
      <c r="E850" s="53" t="str">
        <f t="shared" si="76"/>
        <v/>
      </c>
      <c r="F850" s="53" t="str">
        <f t="shared" si="77"/>
        <v/>
      </c>
      <c r="G850" s="50"/>
      <c r="H850" s="53">
        <f t="shared" si="72"/>
        <v>0</v>
      </c>
    </row>
    <row r="851" spans="2:8" ht="12.75" hidden="1" customHeight="1">
      <c r="B851" s="46" t="str">
        <f t="shared" si="73"/>
        <v/>
      </c>
      <c r="C851" s="47" t="str">
        <f t="shared" si="74"/>
        <v/>
      </c>
      <c r="D851" s="52" t="str">
        <f t="shared" si="75"/>
        <v/>
      </c>
      <c r="E851" s="53" t="str">
        <f t="shared" si="76"/>
        <v/>
      </c>
      <c r="F851" s="53" t="str">
        <f t="shared" si="77"/>
        <v/>
      </c>
      <c r="G851" s="50"/>
      <c r="H851" s="53">
        <f t="shared" si="72"/>
        <v>0</v>
      </c>
    </row>
    <row r="852" spans="2:8" ht="12.75" hidden="1" customHeight="1">
      <c r="B852" s="46" t="str">
        <f t="shared" si="73"/>
        <v/>
      </c>
      <c r="C852" s="47" t="str">
        <f t="shared" si="74"/>
        <v/>
      </c>
      <c r="D852" s="52" t="str">
        <f t="shared" si="75"/>
        <v/>
      </c>
      <c r="E852" s="53" t="str">
        <f t="shared" si="76"/>
        <v/>
      </c>
      <c r="F852" s="53" t="str">
        <f t="shared" si="77"/>
        <v/>
      </c>
      <c r="G852" s="50"/>
      <c r="H852" s="53">
        <f t="shared" si="72"/>
        <v>0</v>
      </c>
    </row>
    <row r="853" spans="2:8" ht="12.75" hidden="1" customHeight="1">
      <c r="B853" s="46" t="str">
        <f t="shared" si="73"/>
        <v/>
      </c>
      <c r="C853" s="47" t="str">
        <f t="shared" si="74"/>
        <v/>
      </c>
      <c r="D853" s="52" t="str">
        <f t="shared" si="75"/>
        <v/>
      </c>
      <c r="E853" s="53" t="str">
        <f t="shared" si="76"/>
        <v/>
      </c>
      <c r="F853" s="53" t="str">
        <f t="shared" si="77"/>
        <v/>
      </c>
      <c r="G853" s="50"/>
      <c r="H853" s="53">
        <f t="shared" si="72"/>
        <v>0</v>
      </c>
    </row>
    <row r="854" spans="2:8" ht="12.75" hidden="1" customHeight="1">
      <c r="B854" s="46" t="str">
        <f t="shared" si="73"/>
        <v/>
      </c>
      <c r="C854" s="47" t="str">
        <f t="shared" si="74"/>
        <v/>
      </c>
      <c r="D854" s="52" t="str">
        <f t="shared" si="75"/>
        <v/>
      </c>
      <c r="E854" s="53" t="str">
        <f t="shared" si="76"/>
        <v/>
      </c>
      <c r="F854" s="53" t="str">
        <f t="shared" si="77"/>
        <v/>
      </c>
      <c r="G854" s="50"/>
      <c r="H854" s="53">
        <f t="shared" si="72"/>
        <v>0</v>
      </c>
    </row>
    <row r="855" spans="2:8" ht="12.75" hidden="1" customHeight="1">
      <c r="B855" s="46" t="str">
        <f t="shared" si="73"/>
        <v/>
      </c>
      <c r="C855" s="47" t="str">
        <f t="shared" si="74"/>
        <v/>
      </c>
      <c r="D855" s="52" t="str">
        <f t="shared" si="75"/>
        <v/>
      </c>
      <c r="E855" s="53" t="str">
        <f t="shared" si="76"/>
        <v/>
      </c>
      <c r="F855" s="53" t="str">
        <f t="shared" si="77"/>
        <v/>
      </c>
      <c r="G855" s="50"/>
      <c r="H855" s="53">
        <f t="shared" si="72"/>
        <v>0</v>
      </c>
    </row>
    <row r="856" spans="2:8" ht="12.75" hidden="1" customHeight="1">
      <c r="B856" s="46" t="str">
        <f t="shared" si="73"/>
        <v/>
      </c>
      <c r="C856" s="47" t="str">
        <f t="shared" si="74"/>
        <v/>
      </c>
      <c r="D856" s="52" t="str">
        <f t="shared" si="75"/>
        <v/>
      </c>
      <c r="E856" s="53" t="str">
        <f t="shared" si="76"/>
        <v/>
      </c>
      <c r="F856" s="53" t="str">
        <f t="shared" si="77"/>
        <v/>
      </c>
      <c r="G856" s="50"/>
      <c r="H856" s="53">
        <f t="shared" si="72"/>
        <v>0</v>
      </c>
    </row>
    <row r="857" spans="2:8" ht="12.75" hidden="1" customHeight="1">
      <c r="B857" s="46" t="str">
        <f t="shared" si="73"/>
        <v/>
      </c>
      <c r="C857" s="47" t="str">
        <f t="shared" si="74"/>
        <v/>
      </c>
      <c r="D857" s="52" t="str">
        <f t="shared" si="75"/>
        <v/>
      </c>
      <c r="E857" s="53" t="str">
        <f t="shared" si="76"/>
        <v/>
      </c>
      <c r="F857" s="53" t="str">
        <f t="shared" si="77"/>
        <v/>
      </c>
      <c r="G857" s="50"/>
      <c r="H857" s="53">
        <f t="shared" ref="H857:H920" si="78">IF(B857="",0,ROUND(H856-E857-G857,2))</f>
        <v>0</v>
      </c>
    </row>
    <row r="858" spans="2:8" ht="12.75" hidden="1" customHeight="1">
      <c r="B858" s="46" t="str">
        <f t="shared" ref="B858:B921" si="79">IF(B857&lt;$D$16,IF(H857&gt;0,B857+1,""),"")</f>
        <v/>
      </c>
      <c r="C858" s="47" t="str">
        <f t="shared" ref="C858:C921" si="80">IF(B858="","",IF(B858&lt;=$D$16,IF(payments_per_year=26,DATE(YEAR(start_date),MONTH(start_date),DAY(start_date)+14*B858),IF(payments_per_year=52,DATE(YEAR(start_date),MONTH(start_date),DAY(start_date)+7*B858),DATE(YEAR(start_date),MONTH(start_date)+B858*12/$D$11,DAY(start_date)))),""))</f>
        <v/>
      </c>
      <c r="D858" s="52" t="str">
        <f t="shared" ref="D858:D921" si="81">IF(C858="","",IF($D$15+F858&gt;H857,ROUND(H857+F858,2),$D$15))</f>
        <v/>
      </c>
      <c r="E858" s="53" t="str">
        <f t="shared" ref="E858:E921" si="82">IF(C858="","",D858-F858)</f>
        <v/>
      </c>
      <c r="F858" s="53" t="str">
        <f t="shared" ref="F858:F921" si="83">IF(C858="","",ROUND(H857*$D$9/payments_per_year,2))</f>
        <v/>
      </c>
      <c r="G858" s="50"/>
      <c r="H858" s="53">
        <f t="shared" si="78"/>
        <v>0</v>
      </c>
    </row>
    <row r="859" spans="2:8" ht="12.75" hidden="1" customHeight="1">
      <c r="B859" s="46" t="str">
        <f t="shared" si="79"/>
        <v/>
      </c>
      <c r="C859" s="47" t="str">
        <f t="shared" si="80"/>
        <v/>
      </c>
      <c r="D859" s="52" t="str">
        <f t="shared" si="81"/>
        <v/>
      </c>
      <c r="E859" s="53" t="str">
        <f t="shared" si="82"/>
        <v/>
      </c>
      <c r="F859" s="53" t="str">
        <f t="shared" si="83"/>
        <v/>
      </c>
      <c r="G859" s="50"/>
      <c r="H859" s="53">
        <f t="shared" si="78"/>
        <v>0</v>
      </c>
    </row>
    <row r="860" spans="2:8" ht="12.75" hidden="1" customHeight="1">
      <c r="B860" s="46" t="str">
        <f t="shared" si="79"/>
        <v/>
      </c>
      <c r="C860" s="47" t="str">
        <f t="shared" si="80"/>
        <v/>
      </c>
      <c r="D860" s="52" t="str">
        <f t="shared" si="81"/>
        <v/>
      </c>
      <c r="E860" s="53" t="str">
        <f t="shared" si="82"/>
        <v/>
      </c>
      <c r="F860" s="53" t="str">
        <f t="shared" si="83"/>
        <v/>
      </c>
      <c r="G860" s="50"/>
      <c r="H860" s="53">
        <f t="shared" si="78"/>
        <v>0</v>
      </c>
    </row>
    <row r="861" spans="2:8" ht="12.75" hidden="1" customHeight="1">
      <c r="B861" s="46" t="str">
        <f t="shared" si="79"/>
        <v/>
      </c>
      <c r="C861" s="47" t="str">
        <f t="shared" si="80"/>
        <v/>
      </c>
      <c r="D861" s="52" t="str">
        <f t="shared" si="81"/>
        <v/>
      </c>
      <c r="E861" s="53" t="str">
        <f t="shared" si="82"/>
        <v/>
      </c>
      <c r="F861" s="53" t="str">
        <f t="shared" si="83"/>
        <v/>
      </c>
      <c r="G861" s="50"/>
      <c r="H861" s="53">
        <f t="shared" si="78"/>
        <v>0</v>
      </c>
    </row>
    <row r="862" spans="2:8" ht="12.75" hidden="1" customHeight="1">
      <c r="B862" s="46" t="str">
        <f t="shared" si="79"/>
        <v/>
      </c>
      <c r="C862" s="47" t="str">
        <f t="shared" si="80"/>
        <v/>
      </c>
      <c r="D862" s="52" t="str">
        <f t="shared" si="81"/>
        <v/>
      </c>
      <c r="E862" s="53" t="str">
        <f t="shared" si="82"/>
        <v/>
      </c>
      <c r="F862" s="53" t="str">
        <f t="shared" si="83"/>
        <v/>
      </c>
      <c r="G862" s="50"/>
      <c r="H862" s="53">
        <f t="shared" si="78"/>
        <v>0</v>
      </c>
    </row>
    <row r="863" spans="2:8" ht="12.75" hidden="1" customHeight="1">
      <c r="B863" s="46" t="str">
        <f t="shared" si="79"/>
        <v/>
      </c>
      <c r="C863" s="47" t="str">
        <f t="shared" si="80"/>
        <v/>
      </c>
      <c r="D863" s="52" t="str">
        <f t="shared" si="81"/>
        <v/>
      </c>
      <c r="E863" s="53" t="str">
        <f t="shared" si="82"/>
        <v/>
      </c>
      <c r="F863" s="53" t="str">
        <f t="shared" si="83"/>
        <v/>
      </c>
      <c r="G863" s="50"/>
      <c r="H863" s="53">
        <f t="shared" si="78"/>
        <v>0</v>
      </c>
    </row>
    <row r="864" spans="2:8" ht="12.75" hidden="1" customHeight="1">
      <c r="B864" s="46" t="str">
        <f t="shared" si="79"/>
        <v/>
      </c>
      <c r="C864" s="47" t="str">
        <f t="shared" si="80"/>
        <v/>
      </c>
      <c r="D864" s="52" t="str">
        <f t="shared" si="81"/>
        <v/>
      </c>
      <c r="E864" s="53" t="str">
        <f t="shared" si="82"/>
        <v/>
      </c>
      <c r="F864" s="53" t="str">
        <f t="shared" si="83"/>
        <v/>
      </c>
      <c r="G864" s="50"/>
      <c r="H864" s="53">
        <f t="shared" si="78"/>
        <v>0</v>
      </c>
    </row>
    <row r="865" spans="2:8" ht="12.75" hidden="1" customHeight="1">
      <c r="B865" s="46" t="str">
        <f t="shared" si="79"/>
        <v/>
      </c>
      <c r="C865" s="47" t="str">
        <f t="shared" si="80"/>
        <v/>
      </c>
      <c r="D865" s="52" t="str">
        <f t="shared" si="81"/>
        <v/>
      </c>
      <c r="E865" s="53" t="str">
        <f t="shared" si="82"/>
        <v/>
      </c>
      <c r="F865" s="53" t="str">
        <f t="shared" si="83"/>
        <v/>
      </c>
      <c r="G865" s="50"/>
      <c r="H865" s="53">
        <f t="shared" si="78"/>
        <v>0</v>
      </c>
    </row>
    <row r="866" spans="2:8" ht="12.75" hidden="1" customHeight="1">
      <c r="B866" s="46" t="str">
        <f t="shared" si="79"/>
        <v/>
      </c>
      <c r="C866" s="47" t="str">
        <f t="shared" si="80"/>
        <v/>
      </c>
      <c r="D866" s="52" t="str">
        <f t="shared" si="81"/>
        <v/>
      </c>
      <c r="E866" s="53" t="str">
        <f t="shared" si="82"/>
        <v/>
      </c>
      <c r="F866" s="53" t="str">
        <f t="shared" si="83"/>
        <v/>
      </c>
      <c r="G866" s="50"/>
      <c r="H866" s="53">
        <f t="shared" si="78"/>
        <v>0</v>
      </c>
    </row>
    <row r="867" spans="2:8" ht="12.75" hidden="1" customHeight="1">
      <c r="B867" s="46" t="str">
        <f t="shared" si="79"/>
        <v/>
      </c>
      <c r="C867" s="47" t="str">
        <f t="shared" si="80"/>
        <v/>
      </c>
      <c r="D867" s="52" t="str">
        <f t="shared" si="81"/>
        <v/>
      </c>
      <c r="E867" s="53" t="str">
        <f t="shared" si="82"/>
        <v/>
      </c>
      <c r="F867" s="53" t="str">
        <f t="shared" si="83"/>
        <v/>
      </c>
      <c r="G867" s="50"/>
      <c r="H867" s="53">
        <f t="shared" si="78"/>
        <v>0</v>
      </c>
    </row>
    <row r="868" spans="2:8" ht="12.75" hidden="1" customHeight="1">
      <c r="B868" s="46" t="str">
        <f t="shared" si="79"/>
        <v/>
      </c>
      <c r="C868" s="47" t="str">
        <f t="shared" si="80"/>
        <v/>
      </c>
      <c r="D868" s="52" t="str">
        <f t="shared" si="81"/>
        <v/>
      </c>
      <c r="E868" s="53" t="str">
        <f t="shared" si="82"/>
        <v/>
      </c>
      <c r="F868" s="53" t="str">
        <f t="shared" si="83"/>
        <v/>
      </c>
      <c r="G868" s="50"/>
      <c r="H868" s="53">
        <f t="shared" si="78"/>
        <v>0</v>
      </c>
    </row>
    <row r="869" spans="2:8" ht="12.75" hidden="1" customHeight="1">
      <c r="B869" s="46" t="str">
        <f t="shared" si="79"/>
        <v/>
      </c>
      <c r="C869" s="47" t="str">
        <f t="shared" si="80"/>
        <v/>
      </c>
      <c r="D869" s="52" t="str">
        <f t="shared" si="81"/>
        <v/>
      </c>
      <c r="E869" s="53" t="str">
        <f t="shared" si="82"/>
        <v/>
      </c>
      <c r="F869" s="53" t="str">
        <f t="shared" si="83"/>
        <v/>
      </c>
      <c r="G869" s="50"/>
      <c r="H869" s="53">
        <f t="shared" si="78"/>
        <v>0</v>
      </c>
    </row>
    <row r="870" spans="2:8" ht="12.75" hidden="1" customHeight="1">
      <c r="B870" s="46" t="str">
        <f t="shared" si="79"/>
        <v/>
      </c>
      <c r="C870" s="47" t="str">
        <f t="shared" si="80"/>
        <v/>
      </c>
      <c r="D870" s="52" t="str">
        <f t="shared" si="81"/>
        <v/>
      </c>
      <c r="E870" s="53" t="str">
        <f t="shared" si="82"/>
        <v/>
      </c>
      <c r="F870" s="53" t="str">
        <f t="shared" si="83"/>
        <v/>
      </c>
      <c r="G870" s="50"/>
      <c r="H870" s="53">
        <f t="shared" si="78"/>
        <v>0</v>
      </c>
    </row>
    <row r="871" spans="2:8" ht="12.75" hidden="1" customHeight="1">
      <c r="B871" s="46" t="str">
        <f t="shared" si="79"/>
        <v/>
      </c>
      <c r="C871" s="47" t="str">
        <f t="shared" si="80"/>
        <v/>
      </c>
      <c r="D871" s="52" t="str">
        <f t="shared" si="81"/>
        <v/>
      </c>
      <c r="E871" s="53" t="str">
        <f t="shared" si="82"/>
        <v/>
      </c>
      <c r="F871" s="53" t="str">
        <f t="shared" si="83"/>
        <v/>
      </c>
      <c r="G871" s="50"/>
      <c r="H871" s="53">
        <f t="shared" si="78"/>
        <v>0</v>
      </c>
    </row>
    <row r="872" spans="2:8" ht="12.75" hidden="1" customHeight="1">
      <c r="B872" s="46" t="str">
        <f t="shared" si="79"/>
        <v/>
      </c>
      <c r="C872" s="47" t="str">
        <f t="shared" si="80"/>
        <v/>
      </c>
      <c r="D872" s="52" t="str">
        <f t="shared" si="81"/>
        <v/>
      </c>
      <c r="E872" s="53" t="str">
        <f t="shared" si="82"/>
        <v/>
      </c>
      <c r="F872" s="53" t="str">
        <f t="shared" si="83"/>
        <v/>
      </c>
      <c r="G872" s="50"/>
      <c r="H872" s="53">
        <f t="shared" si="78"/>
        <v>0</v>
      </c>
    </row>
    <row r="873" spans="2:8" ht="12.75" hidden="1" customHeight="1">
      <c r="B873" s="46" t="str">
        <f t="shared" si="79"/>
        <v/>
      </c>
      <c r="C873" s="47" t="str">
        <f t="shared" si="80"/>
        <v/>
      </c>
      <c r="D873" s="52" t="str">
        <f t="shared" si="81"/>
        <v/>
      </c>
      <c r="E873" s="53" t="str">
        <f t="shared" si="82"/>
        <v/>
      </c>
      <c r="F873" s="53" t="str">
        <f t="shared" si="83"/>
        <v/>
      </c>
      <c r="G873" s="50"/>
      <c r="H873" s="53">
        <f t="shared" si="78"/>
        <v>0</v>
      </c>
    </row>
    <row r="874" spans="2:8" ht="12.75" hidden="1" customHeight="1">
      <c r="B874" s="46" t="str">
        <f t="shared" si="79"/>
        <v/>
      </c>
      <c r="C874" s="47" t="str">
        <f t="shared" si="80"/>
        <v/>
      </c>
      <c r="D874" s="52" t="str">
        <f t="shared" si="81"/>
        <v/>
      </c>
      <c r="E874" s="53" t="str">
        <f t="shared" si="82"/>
        <v/>
      </c>
      <c r="F874" s="53" t="str">
        <f t="shared" si="83"/>
        <v/>
      </c>
      <c r="G874" s="50"/>
      <c r="H874" s="53">
        <f t="shared" si="78"/>
        <v>0</v>
      </c>
    </row>
    <row r="875" spans="2:8" ht="12.75" hidden="1" customHeight="1">
      <c r="B875" s="46" t="str">
        <f t="shared" si="79"/>
        <v/>
      </c>
      <c r="C875" s="47" t="str">
        <f t="shared" si="80"/>
        <v/>
      </c>
      <c r="D875" s="52" t="str">
        <f t="shared" si="81"/>
        <v/>
      </c>
      <c r="E875" s="53" t="str">
        <f t="shared" si="82"/>
        <v/>
      </c>
      <c r="F875" s="53" t="str">
        <f t="shared" si="83"/>
        <v/>
      </c>
      <c r="G875" s="50"/>
      <c r="H875" s="53">
        <f t="shared" si="78"/>
        <v>0</v>
      </c>
    </row>
    <row r="876" spans="2:8" ht="12.75" hidden="1" customHeight="1">
      <c r="B876" s="46" t="str">
        <f t="shared" si="79"/>
        <v/>
      </c>
      <c r="C876" s="47" t="str">
        <f t="shared" si="80"/>
        <v/>
      </c>
      <c r="D876" s="52" t="str">
        <f t="shared" si="81"/>
        <v/>
      </c>
      <c r="E876" s="53" t="str">
        <f t="shared" si="82"/>
        <v/>
      </c>
      <c r="F876" s="53" t="str">
        <f t="shared" si="83"/>
        <v/>
      </c>
      <c r="G876" s="50"/>
      <c r="H876" s="53">
        <f t="shared" si="78"/>
        <v>0</v>
      </c>
    </row>
    <row r="877" spans="2:8" ht="12.75" hidden="1" customHeight="1">
      <c r="B877" s="46" t="str">
        <f t="shared" si="79"/>
        <v/>
      </c>
      <c r="C877" s="47" t="str">
        <f t="shared" si="80"/>
        <v/>
      </c>
      <c r="D877" s="52" t="str">
        <f t="shared" si="81"/>
        <v/>
      </c>
      <c r="E877" s="53" t="str">
        <f t="shared" si="82"/>
        <v/>
      </c>
      <c r="F877" s="53" t="str">
        <f t="shared" si="83"/>
        <v/>
      </c>
      <c r="G877" s="50"/>
      <c r="H877" s="53">
        <f t="shared" si="78"/>
        <v>0</v>
      </c>
    </row>
    <row r="878" spans="2:8" ht="12.75" hidden="1" customHeight="1">
      <c r="B878" s="46" t="str">
        <f t="shared" si="79"/>
        <v/>
      </c>
      <c r="C878" s="47" t="str">
        <f t="shared" si="80"/>
        <v/>
      </c>
      <c r="D878" s="52" t="str">
        <f t="shared" si="81"/>
        <v/>
      </c>
      <c r="E878" s="53" t="str">
        <f t="shared" si="82"/>
        <v/>
      </c>
      <c r="F878" s="53" t="str">
        <f t="shared" si="83"/>
        <v/>
      </c>
      <c r="G878" s="50"/>
      <c r="H878" s="53">
        <f t="shared" si="78"/>
        <v>0</v>
      </c>
    </row>
    <row r="879" spans="2:8" ht="12.75" hidden="1" customHeight="1">
      <c r="B879" s="46" t="str">
        <f t="shared" si="79"/>
        <v/>
      </c>
      <c r="C879" s="47" t="str">
        <f t="shared" si="80"/>
        <v/>
      </c>
      <c r="D879" s="52" t="str">
        <f t="shared" si="81"/>
        <v/>
      </c>
      <c r="E879" s="53" t="str">
        <f t="shared" si="82"/>
        <v/>
      </c>
      <c r="F879" s="53" t="str">
        <f t="shared" si="83"/>
        <v/>
      </c>
      <c r="G879" s="50"/>
      <c r="H879" s="53">
        <f t="shared" si="78"/>
        <v>0</v>
      </c>
    </row>
    <row r="880" spans="2:8" ht="12.75" hidden="1" customHeight="1">
      <c r="B880" s="46" t="str">
        <f t="shared" si="79"/>
        <v/>
      </c>
      <c r="C880" s="47" t="str">
        <f t="shared" si="80"/>
        <v/>
      </c>
      <c r="D880" s="52" t="str">
        <f t="shared" si="81"/>
        <v/>
      </c>
      <c r="E880" s="53" t="str">
        <f t="shared" si="82"/>
        <v/>
      </c>
      <c r="F880" s="53" t="str">
        <f t="shared" si="83"/>
        <v/>
      </c>
      <c r="G880" s="50"/>
      <c r="H880" s="53">
        <f t="shared" si="78"/>
        <v>0</v>
      </c>
    </row>
    <row r="881" spans="2:8" ht="12.75" hidden="1" customHeight="1">
      <c r="B881" s="46" t="str">
        <f t="shared" si="79"/>
        <v/>
      </c>
      <c r="C881" s="47" t="str">
        <f t="shared" si="80"/>
        <v/>
      </c>
      <c r="D881" s="52" t="str">
        <f t="shared" si="81"/>
        <v/>
      </c>
      <c r="E881" s="53" t="str">
        <f t="shared" si="82"/>
        <v/>
      </c>
      <c r="F881" s="53" t="str">
        <f t="shared" si="83"/>
        <v/>
      </c>
      <c r="G881" s="50"/>
      <c r="H881" s="53">
        <f t="shared" si="78"/>
        <v>0</v>
      </c>
    </row>
    <row r="882" spans="2:8" ht="12.75" hidden="1" customHeight="1">
      <c r="B882" s="46" t="str">
        <f t="shared" si="79"/>
        <v/>
      </c>
      <c r="C882" s="47" t="str">
        <f t="shared" si="80"/>
        <v/>
      </c>
      <c r="D882" s="52" t="str">
        <f t="shared" si="81"/>
        <v/>
      </c>
      <c r="E882" s="53" t="str">
        <f t="shared" si="82"/>
        <v/>
      </c>
      <c r="F882" s="53" t="str">
        <f t="shared" si="83"/>
        <v/>
      </c>
      <c r="G882" s="50"/>
      <c r="H882" s="53">
        <f t="shared" si="78"/>
        <v>0</v>
      </c>
    </row>
    <row r="883" spans="2:8" ht="12.75" hidden="1" customHeight="1">
      <c r="B883" s="46" t="str">
        <f t="shared" si="79"/>
        <v/>
      </c>
      <c r="C883" s="47" t="str">
        <f t="shared" si="80"/>
        <v/>
      </c>
      <c r="D883" s="52" t="str">
        <f t="shared" si="81"/>
        <v/>
      </c>
      <c r="E883" s="53" t="str">
        <f t="shared" si="82"/>
        <v/>
      </c>
      <c r="F883" s="53" t="str">
        <f t="shared" si="83"/>
        <v/>
      </c>
      <c r="G883" s="50"/>
      <c r="H883" s="53">
        <f t="shared" si="78"/>
        <v>0</v>
      </c>
    </row>
    <row r="884" spans="2:8" ht="12.75" hidden="1" customHeight="1">
      <c r="B884" s="46" t="str">
        <f t="shared" si="79"/>
        <v/>
      </c>
      <c r="C884" s="47" t="str">
        <f t="shared" si="80"/>
        <v/>
      </c>
      <c r="D884" s="52" t="str">
        <f t="shared" si="81"/>
        <v/>
      </c>
      <c r="E884" s="53" t="str">
        <f t="shared" si="82"/>
        <v/>
      </c>
      <c r="F884" s="53" t="str">
        <f t="shared" si="83"/>
        <v/>
      </c>
      <c r="G884" s="50"/>
      <c r="H884" s="53">
        <f t="shared" si="78"/>
        <v>0</v>
      </c>
    </row>
    <row r="885" spans="2:8" ht="12.75" hidden="1" customHeight="1">
      <c r="B885" s="46" t="str">
        <f t="shared" si="79"/>
        <v/>
      </c>
      <c r="C885" s="47" t="str">
        <f t="shared" si="80"/>
        <v/>
      </c>
      <c r="D885" s="52" t="str">
        <f t="shared" si="81"/>
        <v/>
      </c>
      <c r="E885" s="53" t="str">
        <f t="shared" si="82"/>
        <v/>
      </c>
      <c r="F885" s="53" t="str">
        <f t="shared" si="83"/>
        <v/>
      </c>
      <c r="G885" s="50"/>
      <c r="H885" s="53">
        <f t="shared" si="78"/>
        <v>0</v>
      </c>
    </row>
    <row r="886" spans="2:8" ht="12.75" hidden="1" customHeight="1">
      <c r="B886" s="46" t="str">
        <f t="shared" si="79"/>
        <v/>
      </c>
      <c r="C886" s="47" t="str">
        <f t="shared" si="80"/>
        <v/>
      </c>
      <c r="D886" s="52" t="str">
        <f t="shared" si="81"/>
        <v/>
      </c>
      <c r="E886" s="53" t="str">
        <f t="shared" si="82"/>
        <v/>
      </c>
      <c r="F886" s="53" t="str">
        <f t="shared" si="83"/>
        <v/>
      </c>
      <c r="G886" s="50"/>
      <c r="H886" s="53">
        <f t="shared" si="78"/>
        <v>0</v>
      </c>
    </row>
    <row r="887" spans="2:8" ht="12.75" hidden="1" customHeight="1">
      <c r="B887" s="46" t="str">
        <f t="shared" si="79"/>
        <v/>
      </c>
      <c r="C887" s="47" t="str">
        <f t="shared" si="80"/>
        <v/>
      </c>
      <c r="D887" s="52" t="str">
        <f t="shared" si="81"/>
        <v/>
      </c>
      <c r="E887" s="53" t="str">
        <f t="shared" si="82"/>
        <v/>
      </c>
      <c r="F887" s="53" t="str">
        <f t="shared" si="83"/>
        <v/>
      </c>
      <c r="G887" s="50"/>
      <c r="H887" s="53">
        <f t="shared" si="78"/>
        <v>0</v>
      </c>
    </row>
    <row r="888" spans="2:8" ht="12.75" hidden="1" customHeight="1">
      <c r="B888" s="46" t="str">
        <f t="shared" si="79"/>
        <v/>
      </c>
      <c r="C888" s="47" t="str">
        <f t="shared" si="80"/>
        <v/>
      </c>
      <c r="D888" s="52" t="str">
        <f t="shared" si="81"/>
        <v/>
      </c>
      <c r="E888" s="53" t="str">
        <f t="shared" si="82"/>
        <v/>
      </c>
      <c r="F888" s="53" t="str">
        <f t="shared" si="83"/>
        <v/>
      </c>
      <c r="G888" s="50"/>
      <c r="H888" s="53">
        <f t="shared" si="78"/>
        <v>0</v>
      </c>
    </row>
    <row r="889" spans="2:8" ht="12.75" hidden="1" customHeight="1">
      <c r="B889" s="46" t="str">
        <f t="shared" si="79"/>
        <v/>
      </c>
      <c r="C889" s="47" t="str">
        <f t="shared" si="80"/>
        <v/>
      </c>
      <c r="D889" s="52" t="str">
        <f t="shared" si="81"/>
        <v/>
      </c>
      <c r="E889" s="53" t="str">
        <f t="shared" si="82"/>
        <v/>
      </c>
      <c r="F889" s="53" t="str">
        <f t="shared" si="83"/>
        <v/>
      </c>
      <c r="G889" s="50"/>
      <c r="H889" s="53">
        <f t="shared" si="78"/>
        <v>0</v>
      </c>
    </row>
    <row r="890" spans="2:8" ht="12.75" hidden="1" customHeight="1">
      <c r="B890" s="46" t="str">
        <f t="shared" si="79"/>
        <v/>
      </c>
      <c r="C890" s="47" t="str">
        <f t="shared" si="80"/>
        <v/>
      </c>
      <c r="D890" s="52" t="str">
        <f t="shared" si="81"/>
        <v/>
      </c>
      <c r="E890" s="53" t="str">
        <f t="shared" si="82"/>
        <v/>
      </c>
      <c r="F890" s="53" t="str">
        <f t="shared" si="83"/>
        <v/>
      </c>
      <c r="G890" s="50"/>
      <c r="H890" s="53">
        <f t="shared" si="78"/>
        <v>0</v>
      </c>
    </row>
    <row r="891" spans="2:8" ht="12.75" hidden="1" customHeight="1">
      <c r="B891" s="46" t="str">
        <f t="shared" si="79"/>
        <v/>
      </c>
      <c r="C891" s="47" t="str">
        <f t="shared" si="80"/>
        <v/>
      </c>
      <c r="D891" s="52" t="str">
        <f t="shared" si="81"/>
        <v/>
      </c>
      <c r="E891" s="53" t="str">
        <f t="shared" si="82"/>
        <v/>
      </c>
      <c r="F891" s="53" t="str">
        <f t="shared" si="83"/>
        <v/>
      </c>
      <c r="G891" s="50"/>
      <c r="H891" s="53">
        <f t="shared" si="78"/>
        <v>0</v>
      </c>
    </row>
    <row r="892" spans="2:8" ht="12.75" hidden="1" customHeight="1">
      <c r="B892" s="46" t="str">
        <f t="shared" si="79"/>
        <v/>
      </c>
      <c r="C892" s="47" t="str">
        <f t="shared" si="80"/>
        <v/>
      </c>
      <c r="D892" s="52" t="str">
        <f t="shared" si="81"/>
        <v/>
      </c>
      <c r="E892" s="53" t="str">
        <f t="shared" si="82"/>
        <v/>
      </c>
      <c r="F892" s="53" t="str">
        <f t="shared" si="83"/>
        <v/>
      </c>
      <c r="G892" s="50"/>
      <c r="H892" s="53">
        <f t="shared" si="78"/>
        <v>0</v>
      </c>
    </row>
    <row r="893" spans="2:8" ht="12.75" hidden="1" customHeight="1">
      <c r="B893" s="46" t="str">
        <f t="shared" si="79"/>
        <v/>
      </c>
      <c r="C893" s="47" t="str">
        <f t="shared" si="80"/>
        <v/>
      </c>
      <c r="D893" s="52" t="str">
        <f t="shared" si="81"/>
        <v/>
      </c>
      <c r="E893" s="53" t="str">
        <f t="shared" si="82"/>
        <v/>
      </c>
      <c r="F893" s="53" t="str">
        <f t="shared" si="83"/>
        <v/>
      </c>
      <c r="G893" s="50"/>
      <c r="H893" s="53">
        <f t="shared" si="78"/>
        <v>0</v>
      </c>
    </row>
    <row r="894" spans="2:8" ht="12.75" hidden="1" customHeight="1">
      <c r="B894" s="46" t="str">
        <f t="shared" si="79"/>
        <v/>
      </c>
      <c r="C894" s="47" t="str">
        <f t="shared" si="80"/>
        <v/>
      </c>
      <c r="D894" s="52" t="str">
        <f t="shared" si="81"/>
        <v/>
      </c>
      <c r="E894" s="53" t="str">
        <f t="shared" si="82"/>
        <v/>
      </c>
      <c r="F894" s="53" t="str">
        <f t="shared" si="83"/>
        <v/>
      </c>
      <c r="G894" s="50"/>
      <c r="H894" s="53">
        <f t="shared" si="78"/>
        <v>0</v>
      </c>
    </row>
    <row r="895" spans="2:8" ht="12.75" hidden="1" customHeight="1">
      <c r="B895" s="46" t="str">
        <f t="shared" si="79"/>
        <v/>
      </c>
      <c r="C895" s="47" t="str">
        <f t="shared" si="80"/>
        <v/>
      </c>
      <c r="D895" s="52" t="str">
        <f t="shared" si="81"/>
        <v/>
      </c>
      <c r="E895" s="53" t="str">
        <f t="shared" si="82"/>
        <v/>
      </c>
      <c r="F895" s="53" t="str">
        <f t="shared" si="83"/>
        <v/>
      </c>
      <c r="G895" s="50"/>
      <c r="H895" s="53">
        <f t="shared" si="78"/>
        <v>0</v>
      </c>
    </row>
    <row r="896" spans="2:8" ht="12.75" hidden="1" customHeight="1">
      <c r="B896" s="46" t="str">
        <f t="shared" si="79"/>
        <v/>
      </c>
      <c r="C896" s="47" t="str">
        <f t="shared" si="80"/>
        <v/>
      </c>
      <c r="D896" s="52" t="str">
        <f t="shared" si="81"/>
        <v/>
      </c>
      <c r="E896" s="53" t="str">
        <f t="shared" si="82"/>
        <v/>
      </c>
      <c r="F896" s="53" t="str">
        <f t="shared" si="83"/>
        <v/>
      </c>
      <c r="G896" s="50"/>
      <c r="H896" s="53">
        <f t="shared" si="78"/>
        <v>0</v>
      </c>
    </row>
    <row r="897" spans="2:8" ht="12.75" hidden="1" customHeight="1">
      <c r="B897" s="46" t="str">
        <f t="shared" si="79"/>
        <v/>
      </c>
      <c r="C897" s="47" t="str">
        <f t="shared" si="80"/>
        <v/>
      </c>
      <c r="D897" s="52" t="str">
        <f t="shared" si="81"/>
        <v/>
      </c>
      <c r="E897" s="53" t="str">
        <f t="shared" si="82"/>
        <v/>
      </c>
      <c r="F897" s="53" t="str">
        <f t="shared" si="83"/>
        <v/>
      </c>
      <c r="G897" s="50"/>
      <c r="H897" s="53">
        <f t="shared" si="78"/>
        <v>0</v>
      </c>
    </row>
    <row r="898" spans="2:8" ht="12.75" hidden="1" customHeight="1">
      <c r="B898" s="46" t="str">
        <f t="shared" si="79"/>
        <v/>
      </c>
      <c r="C898" s="47" t="str">
        <f t="shared" si="80"/>
        <v/>
      </c>
      <c r="D898" s="52" t="str">
        <f t="shared" si="81"/>
        <v/>
      </c>
      <c r="E898" s="53" t="str">
        <f t="shared" si="82"/>
        <v/>
      </c>
      <c r="F898" s="53" t="str">
        <f t="shared" si="83"/>
        <v/>
      </c>
      <c r="G898" s="50"/>
      <c r="H898" s="53">
        <f t="shared" si="78"/>
        <v>0</v>
      </c>
    </row>
    <row r="899" spans="2:8" ht="12.75" hidden="1" customHeight="1">
      <c r="B899" s="46" t="str">
        <f t="shared" si="79"/>
        <v/>
      </c>
      <c r="C899" s="47" t="str">
        <f t="shared" si="80"/>
        <v/>
      </c>
      <c r="D899" s="52" t="str">
        <f t="shared" si="81"/>
        <v/>
      </c>
      <c r="E899" s="53" t="str">
        <f t="shared" si="82"/>
        <v/>
      </c>
      <c r="F899" s="53" t="str">
        <f t="shared" si="83"/>
        <v/>
      </c>
      <c r="G899" s="50"/>
      <c r="H899" s="53">
        <f t="shared" si="78"/>
        <v>0</v>
      </c>
    </row>
    <row r="900" spans="2:8" ht="12.75" hidden="1" customHeight="1">
      <c r="B900" s="46" t="str">
        <f t="shared" si="79"/>
        <v/>
      </c>
      <c r="C900" s="47" t="str">
        <f t="shared" si="80"/>
        <v/>
      </c>
      <c r="D900" s="52" t="str">
        <f t="shared" si="81"/>
        <v/>
      </c>
      <c r="E900" s="53" t="str">
        <f t="shared" si="82"/>
        <v/>
      </c>
      <c r="F900" s="53" t="str">
        <f t="shared" si="83"/>
        <v/>
      </c>
      <c r="G900" s="50"/>
      <c r="H900" s="53">
        <f t="shared" si="78"/>
        <v>0</v>
      </c>
    </row>
    <row r="901" spans="2:8" ht="12.75" hidden="1" customHeight="1">
      <c r="B901" s="46" t="str">
        <f t="shared" si="79"/>
        <v/>
      </c>
      <c r="C901" s="47" t="str">
        <f t="shared" si="80"/>
        <v/>
      </c>
      <c r="D901" s="52" t="str">
        <f t="shared" si="81"/>
        <v/>
      </c>
      <c r="E901" s="53" t="str">
        <f t="shared" si="82"/>
        <v/>
      </c>
      <c r="F901" s="53" t="str">
        <f t="shared" si="83"/>
        <v/>
      </c>
      <c r="G901" s="50"/>
      <c r="H901" s="53">
        <f t="shared" si="78"/>
        <v>0</v>
      </c>
    </row>
    <row r="902" spans="2:8" ht="12.75" hidden="1" customHeight="1">
      <c r="B902" s="46" t="str">
        <f t="shared" si="79"/>
        <v/>
      </c>
      <c r="C902" s="47" t="str">
        <f t="shared" si="80"/>
        <v/>
      </c>
      <c r="D902" s="52" t="str">
        <f t="shared" si="81"/>
        <v/>
      </c>
      <c r="E902" s="53" t="str">
        <f t="shared" si="82"/>
        <v/>
      </c>
      <c r="F902" s="53" t="str">
        <f t="shared" si="83"/>
        <v/>
      </c>
      <c r="G902" s="50"/>
      <c r="H902" s="53">
        <f t="shared" si="78"/>
        <v>0</v>
      </c>
    </row>
    <row r="903" spans="2:8" ht="12.75" hidden="1" customHeight="1">
      <c r="B903" s="46" t="str">
        <f t="shared" si="79"/>
        <v/>
      </c>
      <c r="C903" s="47" t="str">
        <f t="shared" si="80"/>
        <v/>
      </c>
      <c r="D903" s="52" t="str">
        <f t="shared" si="81"/>
        <v/>
      </c>
      <c r="E903" s="53" t="str">
        <f t="shared" si="82"/>
        <v/>
      </c>
      <c r="F903" s="53" t="str">
        <f t="shared" si="83"/>
        <v/>
      </c>
      <c r="G903" s="50"/>
      <c r="H903" s="53">
        <f t="shared" si="78"/>
        <v>0</v>
      </c>
    </row>
    <row r="904" spans="2:8" ht="12.75" hidden="1" customHeight="1">
      <c r="B904" s="46" t="str">
        <f t="shared" si="79"/>
        <v/>
      </c>
      <c r="C904" s="47" t="str">
        <f t="shared" si="80"/>
        <v/>
      </c>
      <c r="D904" s="52" t="str">
        <f t="shared" si="81"/>
        <v/>
      </c>
      <c r="E904" s="53" t="str">
        <f t="shared" si="82"/>
        <v/>
      </c>
      <c r="F904" s="53" t="str">
        <f t="shared" si="83"/>
        <v/>
      </c>
      <c r="G904" s="50"/>
      <c r="H904" s="53">
        <f t="shared" si="78"/>
        <v>0</v>
      </c>
    </row>
    <row r="905" spans="2:8" ht="12.75" hidden="1" customHeight="1">
      <c r="B905" s="46" t="str">
        <f t="shared" si="79"/>
        <v/>
      </c>
      <c r="C905" s="47" t="str">
        <f t="shared" si="80"/>
        <v/>
      </c>
      <c r="D905" s="52" t="str">
        <f t="shared" si="81"/>
        <v/>
      </c>
      <c r="E905" s="53" t="str">
        <f t="shared" si="82"/>
        <v/>
      </c>
      <c r="F905" s="53" t="str">
        <f t="shared" si="83"/>
        <v/>
      </c>
      <c r="G905" s="50"/>
      <c r="H905" s="53">
        <f t="shared" si="78"/>
        <v>0</v>
      </c>
    </row>
    <row r="906" spans="2:8" ht="12.75" hidden="1" customHeight="1">
      <c r="B906" s="46" t="str">
        <f t="shared" si="79"/>
        <v/>
      </c>
      <c r="C906" s="47" t="str">
        <f t="shared" si="80"/>
        <v/>
      </c>
      <c r="D906" s="52" t="str">
        <f t="shared" si="81"/>
        <v/>
      </c>
      <c r="E906" s="53" t="str">
        <f t="shared" si="82"/>
        <v/>
      </c>
      <c r="F906" s="53" t="str">
        <f t="shared" si="83"/>
        <v/>
      </c>
      <c r="G906" s="50"/>
      <c r="H906" s="53">
        <f t="shared" si="78"/>
        <v>0</v>
      </c>
    </row>
    <row r="907" spans="2:8" ht="12.75" hidden="1" customHeight="1">
      <c r="B907" s="46" t="str">
        <f t="shared" si="79"/>
        <v/>
      </c>
      <c r="C907" s="47" t="str">
        <f t="shared" si="80"/>
        <v/>
      </c>
      <c r="D907" s="52" t="str">
        <f t="shared" si="81"/>
        <v/>
      </c>
      <c r="E907" s="53" t="str">
        <f t="shared" si="82"/>
        <v/>
      </c>
      <c r="F907" s="53" t="str">
        <f t="shared" si="83"/>
        <v/>
      </c>
      <c r="G907" s="50"/>
      <c r="H907" s="53">
        <f t="shared" si="78"/>
        <v>0</v>
      </c>
    </row>
    <row r="908" spans="2:8" ht="12.75" hidden="1" customHeight="1">
      <c r="B908" s="46" t="str">
        <f t="shared" si="79"/>
        <v/>
      </c>
      <c r="C908" s="47" t="str">
        <f t="shared" si="80"/>
        <v/>
      </c>
      <c r="D908" s="52" t="str">
        <f t="shared" si="81"/>
        <v/>
      </c>
      <c r="E908" s="53" t="str">
        <f t="shared" si="82"/>
        <v/>
      </c>
      <c r="F908" s="53" t="str">
        <f t="shared" si="83"/>
        <v/>
      </c>
      <c r="G908" s="50"/>
      <c r="H908" s="53">
        <f t="shared" si="78"/>
        <v>0</v>
      </c>
    </row>
    <row r="909" spans="2:8" ht="12.75" hidden="1" customHeight="1">
      <c r="B909" s="46" t="str">
        <f t="shared" si="79"/>
        <v/>
      </c>
      <c r="C909" s="47" t="str">
        <f t="shared" si="80"/>
        <v/>
      </c>
      <c r="D909" s="52" t="str">
        <f t="shared" si="81"/>
        <v/>
      </c>
      <c r="E909" s="53" t="str">
        <f t="shared" si="82"/>
        <v/>
      </c>
      <c r="F909" s="53" t="str">
        <f t="shared" si="83"/>
        <v/>
      </c>
      <c r="G909" s="50"/>
      <c r="H909" s="53">
        <f t="shared" si="78"/>
        <v>0</v>
      </c>
    </row>
    <row r="910" spans="2:8" ht="12.75" hidden="1" customHeight="1">
      <c r="B910" s="46" t="str">
        <f t="shared" si="79"/>
        <v/>
      </c>
      <c r="C910" s="47" t="str">
        <f t="shared" si="80"/>
        <v/>
      </c>
      <c r="D910" s="52" t="str">
        <f t="shared" si="81"/>
        <v/>
      </c>
      <c r="E910" s="53" t="str">
        <f t="shared" si="82"/>
        <v/>
      </c>
      <c r="F910" s="53" t="str">
        <f t="shared" si="83"/>
        <v/>
      </c>
      <c r="G910" s="50"/>
      <c r="H910" s="53">
        <f t="shared" si="78"/>
        <v>0</v>
      </c>
    </row>
    <row r="911" spans="2:8" ht="12.75" hidden="1" customHeight="1">
      <c r="B911" s="46" t="str">
        <f t="shared" si="79"/>
        <v/>
      </c>
      <c r="C911" s="47" t="str">
        <f t="shared" si="80"/>
        <v/>
      </c>
      <c r="D911" s="52" t="str">
        <f t="shared" si="81"/>
        <v/>
      </c>
      <c r="E911" s="53" t="str">
        <f t="shared" si="82"/>
        <v/>
      </c>
      <c r="F911" s="53" t="str">
        <f t="shared" si="83"/>
        <v/>
      </c>
      <c r="G911" s="50"/>
      <c r="H911" s="53">
        <f t="shared" si="78"/>
        <v>0</v>
      </c>
    </row>
    <row r="912" spans="2:8" ht="12.75" hidden="1" customHeight="1">
      <c r="B912" s="46" t="str">
        <f t="shared" si="79"/>
        <v/>
      </c>
      <c r="C912" s="47" t="str">
        <f t="shared" si="80"/>
        <v/>
      </c>
      <c r="D912" s="52" t="str">
        <f t="shared" si="81"/>
        <v/>
      </c>
      <c r="E912" s="53" t="str">
        <f t="shared" si="82"/>
        <v/>
      </c>
      <c r="F912" s="53" t="str">
        <f t="shared" si="83"/>
        <v/>
      </c>
      <c r="G912" s="50"/>
      <c r="H912" s="53">
        <f t="shared" si="78"/>
        <v>0</v>
      </c>
    </row>
    <row r="913" spans="2:8" ht="12.75" hidden="1" customHeight="1">
      <c r="B913" s="46" t="str">
        <f t="shared" si="79"/>
        <v/>
      </c>
      <c r="C913" s="47" t="str">
        <f t="shared" si="80"/>
        <v/>
      </c>
      <c r="D913" s="52" t="str">
        <f t="shared" si="81"/>
        <v/>
      </c>
      <c r="E913" s="53" t="str">
        <f t="shared" si="82"/>
        <v/>
      </c>
      <c r="F913" s="53" t="str">
        <f t="shared" si="83"/>
        <v/>
      </c>
      <c r="G913" s="50"/>
      <c r="H913" s="53">
        <f t="shared" si="78"/>
        <v>0</v>
      </c>
    </row>
    <row r="914" spans="2:8" ht="12.75" hidden="1" customHeight="1">
      <c r="B914" s="46" t="str">
        <f t="shared" si="79"/>
        <v/>
      </c>
      <c r="C914" s="47" t="str">
        <f t="shared" si="80"/>
        <v/>
      </c>
      <c r="D914" s="52" t="str">
        <f t="shared" si="81"/>
        <v/>
      </c>
      <c r="E914" s="53" t="str">
        <f t="shared" si="82"/>
        <v/>
      </c>
      <c r="F914" s="53" t="str">
        <f t="shared" si="83"/>
        <v/>
      </c>
      <c r="G914" s="50"/>
      <c r="H914" s="53">
        <f t="shared" si="78"/>
        <v>0</v>
      </c>
    </row>
    <row r="915" spans="2:8" ht="12.75" hidden="1" customHeight="1">
      <c r="B915" s="46" t="str">
        <f t="shared" si="79"/>
        <v/>
      </c>
      <c r="C915" s="47" t="str">
        <f t="shared" si="80"/>
        <v/>
      </c>
      <c r="D915" s="52" t="str">
        <f t="shared" si="81"/>
        <v/>
      </c>
      <c r="E915" s="53" t="str">
        <f t="shared" si="82"/>
        <v/>
      </c>
      <c r="F915" s="53" t="str">
        <f t="shared" si="83"/>
        <v/>
      </c>
      <c r="G915" s="50"/>
      <c r="H915" s="53">
        <f t="shared" si="78"/>
        <v>0</v>
      </c>
    </row>
    <row r="916" spans="2:8" ht="12.75" hidden="1" customHeight="1">
      <c r="B916" s="46" t="str">
        <f t="shared" si="79"/>
        <v/>
      </c>
      <c r="C916" s="47" t="str">
        <f t="shared" si="80"/>
        <v/>
      </c>
      <c r="D916" s="52" t="str">
        <f t="shared" si="81"/>
        <v/>
      </c>
      <c r="E916" s="53" t="str">
        <f t="shared" si="82"/>
        <v/>
      </c>
      <c r="F916" s="53" t="str">
        <f t="shared" si="83"/>
        <v/>
      </c>
      <c r="G916" s="50"/>
      <c r="H916" s="53">
        <f t="shared" si="78"/>
        <v>0</v>
      </c>
    </row>
    <row r="917" spans="2:8" ht="12.75" hidden="1" customHeight="1">
      <c r="B917" s="46" t="str">
        <f t="shared" si="79"/>
        <v/>
      </c>
      <c r="C917" s="47" t="str">
        <f t="shared" si="80"/>
        <v/>
      </c>
      <c r="D917" s="52" t="str">
        <f t="shared" si="81"/>
        <v/>
      </c>
      <c r="E917" s="53" t="str">
        <f t="shared" si="82"/>
        <v/>
      </c>
      <c r="F917" s="53" t="str">
        <f t="shared" si="83"/>
        <v/>
      </c>
      <c r="G917" s="50"/>
      <c r="H917" s="53">
        <f t="shared" si="78"/>
        <v>0</v>
      </c>
    </row>
    <row r="918" spans="2:8" ht="12.75" hidden="1" customHeight="1">
      <c r="B918" s="46" t="str">
        <f t="shared" si="79"/>
        <v/>
      </c>
      <c r="C918" s="47" t="str">
        <f t="shared" si="80"/>
        <v/>
      </c>
      <c r="D918" s="52" t="str">
        <f t="shared" si="81"/>
        <v/>
      </c>
      <c r="E918" s="53" t="str">
        <f t="shared" si="82"/>
        <v/>
      </c>
      <c r="F918" s="53" t="str">
        <f t="shared" si="83"/>
        <v/>
      </c>
      <c r="G918" s="50"/>
      <c r="H918" s="53">
        <f t="shared" si="78"/>
        <v>0</v>
      </c>
    </row>
    <row r="919" spans="2:8" ht="12.75" hidden="1" customHeight="1">
      <c r="B919" s="46" t="str">
        <f t="shared" si="79"/>
        <v/>
      </c>
      <c r="C919" s="47" t="str">
        <f t="shared" si="80"/>
        <v/>
      </c>
      <c r="D919" s="52" t="str">
        <f t="shared" si="81"/>
        <v/>
      </c>
      <c r="E919" s="53" t="str">
        <f t="shared" si="82"/>
        <v/>
      </c>
      <c r="F919" s="53" t="str">
        <f t="shared" si="83"/>
        <v/>
      </c>
      <c r="G919" s="50"/>
      <c r="H919" s="53">
        <f t="shared" si="78"/>
        <v>0</v>
      </c>
    </row>
    <row r="920" spans="2:8" ht="12.75" hidden="1" customHeight="1">
      <c r="B920" s="46" t="str">
        <f t="shared" si="79"/>
        <v/>
      </c>
      <c r="C920" s="47" t="str">
        <f t="shared" si="80"/>
        <v/>
      </c>
      <c r="D920" s="52" t="str">
        <f t="shared" si="81"/>
        <v/>
      </c>
      <c r="E920" s="53" t="str">
        <f t="shared" si="82"/>
        <v/>
      </c>
      <c r="F920" s="53" t="str">
        <f t="shared" si="83"/>
        <v/>
      </c>
      <c r="G920" s="50"/>
      <c r="H920" s="53">
        <f t="shared" si="78"/>
        <v>0</v>
      </c>
    </row>
    <row r="921" spans="2:8" ht="12.75" hidden="1" customHeight="1">
      <c r="B921" s="46" t="str">
        <f t="shared" si="79"/>
        <v/>
      </c>
      <c r="C921" s="47" t="str">
        <f t="shared" si="80"/>
        <v/>
      </c>
      <c r="D921" s="52" t="str">
        <f t="shared" si="81"/>
        <v/>
      </c>
      <c r="E921" s="53" t="str">
        <f t="shared" si="82"/>
        <v/>
      </c>
      <c r="F921" s="53" t="str">
        <f t="shared" si="83"/>
        <v/>
      </c>
      <c r="G921" s="50"/>
      <c r="H921" s="53">
        <f t="shared" ref="H921:H984" si="84">IF(B921="",0,ROUND(H920-E921-G921,2))</f>
        <v>0</v>
      </c>
    </row>
    <row r="922" spans="2:8" ht="12.75" hidden="1" customHeight="1">
      <c r="B922" s="46" t="str">
        <f t="shared" ref="B922:B985" si="85">IF(B921&lt;$D$16,IF(H921&gt;0,B921+1,""),"")</f>
        <v/>
      </c>
      <c r="C922" s="47" t="str">
        <f t="shared" ref="C922:C985" si="86">IF(B922="","",IF(B922&lt;=$D$16,IF(payments_per_year=26,DATE(YEAR(start_date),MONTH(start_date),DAY(start_date)+14*B922),IF(payments_per_year=52,DATE(YEAR(start_date),MONTH(start_date),DAY(start_date)+7*B922),DATE(YEAR(start_date),MONTH(start_date)+B922*12/$D$11,DAY(start_date)))),""))</f>
        <v/>
      </c>
      <c r="D922" s="52" t="str">
        <f t="shared" ref="D922:D985" si="87">IF(C922="","",IF($D$15+F922&gt;H921,ROUND(H921+F922,2),$D$15))</f>
        <v/>
      </c>
      <c r="E922" s="53" t="str">
        <f t="shared" ref="E922:E985" si="88">IF(C922="","",D922-F922)</f>
        <v/>
      </c>
      <c r="F922" s="53" t="str">
        <f t="shared" ref="F922:F985" si="89">IF(C922="","",ROUND(H921*$D$9/payments_per_year,2))</f>
        <v/>
      </c>
      <c r="G922" s="50"/>
      <c r="H922" s="53">
        <f t="shared" si="84"/>
        <v>0</v>
      </c>
    </row>
    <row r="923" spans="2:8" ht="12.75" hidden="1" customHeight="1">
      <c r="B923" s="46" t="str">
        <f t="shared" si="85"/>
        <v/>
      </c>
      <c r="C923" s="47" t="str">
        <f t="shared" si="86"/>
        <v/>
      </c>
      <c r="D923" s="52" t="str">
        <f t="shared" si="87"/>
        <v/>
      </c>
      <c r="E923" s="53" t="str">
        <f t="shared" si="88"/>
        <v/>
      </c>
      <c r="F923" s="53" t="str">
        <f t="shared" si="89"/>
        <v/>
      </c>
      <c r="G923" s="50"/>
      <c r="H923" s="53">
        <f t="shared" si="84"/>
        <v>0</v>
      </c>
    </row>
    <row r="924" spans="2:8" ht="12.75" hidden="1" customHeight="1">
      <c r="B924" s="46" t="str">
        <f t="shared" si="85"/>
        <v/>
      </c>
      <c r="C924" s="47" t="str">
        <f t="shared" si="86"/>
        <v/>
      </c>
      <c r="D924" s="52" t="str">
        <f t="shared" si="87"/>
        <v/>
      </c>
      <c r="E924" s="53" t="str">
        <f t="shared" si="88"/>
        <v/>
      </c>
      <c r="F924" s="53" t="str">
        <f t="shared" si="89"/>
        <v/>
      </c>
      <c r="G924" s="50"/>
      <c r="H924" s="53">
        <f t="shared" si="84"/>
        <v>0</v>
      </c>
    </row>
    <row r="925" spans="2:8" ht="12.75" hidden="1" customHeight="1">
      <c r="B925" s="46" t="str">
        <f t="shared" si="85"/>
        <v/>
      </c>
      <c r="C925" s="47" t="str">
        <f t="shared" si="86"/>
        <v/>
      </c>
      <c r="D925" s="52" t="str">
        <f t="shared" si="87"/>
        <v/>
      </c>
      <c r="E925" s="53" t="str">
        <f t="shared" si="88"/>
        <v/>
      </c>
      <c r="F925" s="53" t="str">
        <f t="shared" si="89"/>
        <v/>
      </c>
      <c r="G925" s="50"/>
      <c r="H925" s="53">
        <f t="shared" si="84"/>
        <v>0</v>
      </c>
    </row>
    <row r="926" spans="2:8" ht="12.75" hidden="1" customHeight="1">
      <c r="B926" s="46" t="str">
        <f t="shared" si="85"/>
        <v/>
      </c>
      <c r="C926" s="47" t="str">
        <f t="shared" si="86"/>
        <v/>
      </c>
      <c r="D926" s="52" t="str">
        <f t="shared" si="87"/>
        <v/>
      </c>
      <c r="E926" s="53" t="str">
        <f t="shared" si="88"/>
        <v/>
      </c>
      <c r="F926" s="53" t="str">
        <f t="shared" si="89"/>
        <v/>
      </c>
      <c r="G926" s="50"/>
      <c r="H926" s="53">
        <f t="shared" si="84"/>
        <v>0</v>
      </c>
    </row>
    <row r="927" spans="2:8" ht="12.75" hidden="1" customHeight="1">
      <c r="B927" s="46" t="str">
        <f t="shared" si="85"/>
        <v/>
      </c>
      <c r="C927" s="47" t="str">
        <f t="shared" si="86"/>
        <v/>
      </c>
      <c r="D927" s="52" t="str">
        <f t="shared" si="87"/>
        <v/>
      </c>
      <c r="E927" s="53" t="str">
        <f t="shared" si="88"/>
        <v/>
      </c>
      <c r="F927" s="53" t="str">
        <f t="shared" si="89"/>
        <v/>
      </c>
      <c r="G927" s="50"/>
      <c r="H927" s="53">
        <f t="shared" si="84"/>
        <v>0</v>
      </c>
    </row>
    <row r="928" spans="2:8" ht="12.75" hidden="1" customHeight="1">
      <c r="B928" s="46" t="str">
        <f t="shared" si="85"/>
        <v/>
      </c>
      <c r="C928" s="47" t="str">
        <f t="shared" si="86"/>
        <v/>
      </c>
      <c r="D928" s="52" t="str">
        <f t="shared" si="87"/>
        <v/>
      </c>
      <c r="E928" s="53" t="str">
        <f t="shared" si="88"/>
        <v/>
      </c>
      <c r="F928" s="53" t="str">
        <f t="shared" si="89"/>
        <v/>
      </c>
      <c r="G928" s="50"/>
      <c r="H928" s="53">
        <f t="shared" si="84"/>
        <v>0</v>
      </c>
    </row>
    <row r="929" spans="2:8" ht="12.75" hidden="1" customHeight="1">
      <c r="B929" s="46" t="str">
        <f t="shared" si="85"/>
        <v/>
      </c>
      <c r="C929" s="47" t="str">
        <f t="shared" si="86"/>
        <v/>
      </c>
      <c r="D929" s="52" t="str">
        <f t="shared" si="87"/>
        <v/>
      </c>
      <c r="E929" s="53" t="str">
        <f t="shared" si="88"/>
        <v/>
      </c>
      <c r="F929" s="53" t="str">
        <f t="shared" si="89"/>
        <v/>
      </c>
      <c r="G929" s="50"/>
      <c r="H929" s="53">
        <f t="shared" si="84"/>
        <v>0</v>
      </c>
    </row>
    <row r="930" spans="2:8" ht="12.75" hidden="1" customHeight="1">
      <c r="B930" s="46" t="str">
        <f t="shared" si="85"/>
        <v/>
      </c>
      <c r="C930" s="47" t="str">
        <f t="shared" si="86"/>
        <v/>
      </c>
      <c r="D930" s="52" t="str">
        <f t="shared" si="87"/>
        <v/>
      </c>
      <c r="E930" s="53" t="str">
        <f t="shared" si="88"/>
        <v/>
      </c>
      <c r="F930" s="53" t="str">
        <f t="shared" si="89"/>
        <v/>
      </c>
      <c r="G930" s="50"/>
      <c r="H930" s="53">
        <f t="shared" si="84"/>
        <v>0</v>
      </c>
    </row>
    <row r="931" spans="2:8" ht="12.75" hidden="1" customHeight="1">
      <c r="B931" s="46" t="str">
        <f t="shared" si="85"/>
        <v/>
      </c>
      <c r="C931" s="47" t="str">
        <f t="shared" si="86"/>
        <v/>
      </c>
      <c r="D931" s="52" t="str">
        <f t="shared" si="87"/>
        <v/>
      </c>
      <c r="E931" s="53" t="str">
        <f t="shared" si="88"/>
        <v/>
      </c>
      <c r="F931" s="53" t="str">
        <f t="shared" si="89"/>
        <v/>
      </c>
      <c r="G931" s="50"/>
      <c r="H931" s="53">
        <f t="shared" si="84"/>
        <v>0</v>
      </c>
    </row>
    <row r="932" spans="2:8" ht="12.75" hidden="1" customHeight="1">
      <c r="B932" s="46" t="str">
        <f t="shared" si="85"/>
        <v/>
      </c>
      <c r="C932" s="47" t="str">
        <f t="shared" si="86"/>
        <v/>
      </c>
      <c r="D932" s="52" t="str">
        <f t="shared" si="87"/>
        <v/>
      </c>
      <c r="E932" s="53" t="str">
        <f t="shared" si="88"/>
        <v/>
      </c>
      <c r="F932" s="53" t="str">
        <f t="shared" si="89"/>
        <v/>
      </c>
      <c r="G932" s="50"/>
      <c r="H932" s="53">
        <f t="shared" si="84"/>
        <v>0</v>
      </c>
    </row>
    <row r="933" spans="2:8" ht="12.75" hidden="1" customHeight="1">
      <c r="B933" s="46" t="str">
        <f t="shared" si="85"/>
        <v/>
      </c>
      <c r="C933" s="47" t="str">
        <f t="shared" si="86"/>
        <v/>
      </c>
      <c r="D933" s="52" t="str">
        <f t="shared" si="87"/>
        <v/>
      </c>
      <c r="E933" s="53" t="str">
        <f t="shared" si="88"/>
        <v/>
      </c>
      <c r="F933" s="53" t="str">
        <f t="shared" si="89"/>
        <v/>
      </c>
      <c r="G933" s="50"/>
      <c r="H933" s="53">
        <f t="shared" si="84"/>
        <v>0</v>
      </c>
    </row>
    <row r="934" spans="2:8" ht="12.75" hidden="1" customHeight="1">
      <c r="B934" s="46" t="str">
        <f t="shared" si="85"/>
        <v/>
      </c>
      <c r="C934" s="47" t="str">
        <f t="shared" si="86"/>
        <v/>
      </c>
      <c r="D934" s="52" t="str">
        <f t="shared" si="87"/>
        <v/>
      </c>
      <c r="E934" s="53" t="str">
        <f t="shared" si="88"/>
        <v/>
      </c>
      <c r="F934" s="53" t="str">
        <f t="shared" si="89"/>
        <v/>
      </c>
      <c r="G934" s="50"/>
      <c r="H934" s="53">
        <f t="shared" si="84"/>
        <v>0</v>
      </c>
    </row>
    <row r="935" spans="2:8" ht="12.75" hidden="1" customHeight="1">
      <c r="B935" s="46" t="str">
        <f t="shared" si="85"/>
        <v/>
      </c>
      <c r="C935" s="47" t="str">
        <f t="shared" si="86"/>
        <v/>
      </c>
      <c r="D935" s="52" t="str">
        <f t="shared" si="87"/>
        <v/>
      </c>
      <c r="E935" s="53" t="str">
        <f t="shared" si="88"/>
        <v/>
      </c>
      <c r="F935" s="53" t="str">
        <f t="shared" si="89"/>
        <v/>
      </c>
      <c r="G935" s="50"/>
      <c r="H935" s="53">
        <f t="shared" si="84"/>
        <v>0</v>
      </c>
    </row>
    <row r="936" spans="2:8" ht="12.75" hidden="1" customHeight="1">
      <c r="B936" s="46" t="str">
        <f t="shared" si="85"/>
        <v/>
      </c>
      <c r="C936" s="47" t="str">
        <f t="shared" si="86"/>
        <v/>
      </c>
      <c r="D936" s="52" t="str">
        <f t="shared" si="87"/>
        <v/>
      </c>
      <c r="E936" s="53" t="str">
        <f t="shared" si="88"/>
        <v/>
      </c>
      <c r="F936" s="53" t="str">
        <f t="shared" si="89"/>
        <v/>
      </c>
      <c r="G936" s="50"/>
      <c r="H936" s="53">
        <f t="shared" si="84"/>
        <v>0</v>
      </c>
    </row>
    <row r="937" spans="2:8" ht="12.75" hidden="1" customHeight="1">
      <c r="B937" s="46" t="str">
        <f t="shared" si="85"/>
        <v/>
      </c>
      <c r="C937" s="47" t="str">
        <f t="shared" si="86"/>
        <v/>
      </c>
      <c r="D937" s="52" t="str">
        <f t="shared" si="87"/>
        <v/>
      </c>
      <c r="E937" s="53" t="str">
        <f t="shared" si="88"/>
        <v/>
      </c>
      <c r="F937" s="53" t="str">
        <f t="shared" si="89"/>
        <v/>
      </c>
      <c r="G937" s="50"/>
      <c r="H937" s="53">
        <f t="shared" si="84"/>
        <v>0</v>
      </c>
    </row>
    <row r="938" spans="2:8" ht="12.75" hidden="1" customHeight="1">
      <c r="B938" s="46" t="str">
        <f t="shared" si="85"/>
        <v/>
      </c>
      <c r="C938" s="47" t="str">
        <f t="shared" si="86"/>
        <v/>
      </c>
      <c r="D938" s="52" t="str">
        <f t="shared" si="87"/>
        <v/>
      </c>
      <c r="E938" s="53" t="str">
        <f t="shared" si="88"/>
        <v/>
      </c>
      <c r="F938" s="53" t="str">
        <f t="shared" si="89"/>
        <v/>
      </c>
      <c r="G938" s="50"/>
      <c r="H938" s="53">
        <f t="shared" si="84"/>
        <v>0</v>
      </c>
    </row>
    <row r="939" spans="2:8" ht="12.75" hidden="1" customHeight="1">
      <c r="B939" s="46" t="str">
        <f t="shared" si="85"/>
        <v/>
      </c>
      <c r="C939" s="47" t="str">
        <f t="shared" si="86"/>
        <v/>
      </c>
      <c r="D939" s="52" t="str">
        <f t="shared" si="87"/>
        <v/>
      </c>
      <c r="E939" s="53" t="str">
        <f t="shared" si="88"/>
        <v/>
      </c>
      <c r="F939" s="53" t="str">
        <f t="shared" si="89"/>
        <v/>
      </c>
      <c r="G939" s="50"/>
      <c r="H939" s="53">
        <f t="shared" si="84"/>
        <v>0</v>
      </c>
    </row>
    <row r="940" spans="2:8" ht="12.75" hidden="1" customHeight="1">
      <c r="B940" s="46" t="str">
        <f t="shared" si="85"/>
        <v/>
      </c>
      <c r="C940" s="47" t="str">
        <f t="shared" si="86"/>
        <v/>
      </c>
      <c r="D940" s="52" t="str">
        <f t="shared" si="87"/>
        <v/>
      </c>
      <c r="E940" s="53" t="str">
        <f t="shared" si="88"/>
        <v/>
      </c>
      <c r="F940" s="53" t="str">
        <f t="shared" si="89"/>
        <v/>
      </c>
      <c r="G940" s="50"/>
      <c r="H940" s="53">
        <f t="shared" si="84"/>
        <v>0</v>
      </c>
    </row>
    <row r="941" spans="2:8" ht="12.75" hidden="1" customHeight="1">
      <c r="B941" s="46" t="str">
        <f t="shared" si="85"/>
        <v/>
      </c>
      <c r="C941" s="47" t="str">
        <f t="shared" si="86"/>
        <v/>
      </c>
      <c r="D941" s="52" t="str">
        <f t="shared" si="87"/>
        <v/>
      </c>
      <c r="E941" s="53" t="str">
        <f t="shared" si="88"/>
        <v/>
      </c>
      <c r="F941" s="53" t="str">
        <f t="shared" si="89"/>
        <v/>
      </c>
      <c r="G941" s="50"/>
      <c r="H941" s="53">
        <f t="shared" si="84"/>
        <v>0</v>
      </c>
    </row>
    <row r="942" spans="2:8" ht="12.75" hidden="1" customHeight="1">
      <c r="B942" s="46" t="str">
        <f t="shared" si="85"/>
        <v/>
      </c>
      <c r="C942" s="47" t="str">
        <f t="shared" si="86"/>
        <v/>
      </c>
      <c r="D942" s="52" t="str">
        <f t="shared" si="87"/>
        <v/>
      </c>
      <c r="E942" s="53" t="str">
        <f t="shared" si="88"/>
        <v/>
      </c>
      <c r="F942" s="53" t="str">
        <f t="shared" si="89"/>
        <v/>
      </c>
      <c r="G942" s="50"/>
      <c r="H942" s="53">
        <f t="shared" si="84"/>
        <v>0</v>
      </c>
    </row>
    <row r="943" spans="2:8" ht="12.75" hidden="1" customHeight="1">
      <c r="B943" s="46" t="str">
        <f t="shared" si="85"/>
        <v/>
      </c>
      <c r="C943" s="47" t="str">
        <f t="shared" si="86"/>
        <v/>
      </c>
      <c r="D943" s="52" t="str">
        <f t="shared" si="87"/>
        <v/>
      </c>
      <c r="E943" s="53" t="str">
        <f t="shared" si="88"/>
        <v/>
      </c>
      <c r="F943" s="53" t="str">
        <f t="shared" si="89"/>
        <v/>
      </c>
      <c r="G943" s="50"/>
      <c r="H943" s="53">
        <f t="shared" si="84"/>
        <v>0</v>
      </c>
    </row>
    <row r="944" spans="2:8" ht="12.75" hidden="1" customHeight="1">
      <c r="B944" s="46" t="str">
        <f t="shared" si="85"/>
        <v/>
      </c>
      <c r="C944" s="47" t="str">
        <f t="shared" si="86"/>
        <v/>
      </c>
      <c r="D944" s="52" t="str">
        <f t="shared" si="87"/>
        <v/>
      </c>
      <c r="E944" s="53" t="str">
        <f t="shared" si="88"/>
        <v/>
      </c>
      <c r="F944" s="53" t="str">
        <f t="shared" si="89"/>
        <v/>
      </c>
      <c r="G944" s="50"/>
      <c r="H944" s="53">
        <f t="shared" si="84"/>
        <v>0</v>
      </c>
    </row>
    <row r="945" spans="2:8" ht="12.75" hidden="1" customHeight="1">
      <c r="B945" s="46" t="str">
        <f t="shared" si="85"/>
        <v/>
      </c>
      <c r="C945" s="47" t="str">
        <f t="shared" si="86"/>
        <v/>
      </c>
      <c r="D945" s="52" t="str">
        <f t="shared" si="87"/>
        <v/>
      </c>
      <c r="E945" s="53" t="str">
        <f t="shared" si="88"/>
        <v/>
      </c>
      <c r="F945" s="53" t="str">
        <f t="shared" si="89"/>
        <v/>
      </c>
      <c r="G945" s="50"/>
      <c r="H945" s="53">
        <f t="shared" si="84"/>
        <v>0</v>
      </c>
    </row>
    <row r="946" spans="2:8" ht="12.75" hidden="1" customHeight="1">
      <c r="B946" s="46" t="str">
        <f t="shared" si="85"/>
        <v/>
      </c>
      <c r="C946" s="47" t="str">
        <f t="shared" si="86"/>
        <v/>
      </c>
      <c r="D946" s="52" t="str">
        <f t="shared" si="87"/>
        <v/>
      </c>
      <c r="E946" s="53" t="str">
        <f t="shared" si="88"/>
        <v/>
      </c>
      <c r="F946" s="53" t="str">
        <f t="shared" si="89"/>
        <v/>
      </c>
      <c r="G946" s="50"/>
      <c r="H946" s="53">
        <f t="shared" si="84"/>
        <v>0</v>
      </c>
    </row>
    <row r="947" spans="2:8" ht="12.75" hidden="1" customHeight="1">
      <c r="B947" s="46" t="str">
        <f t="shared" si="85"/>
        <v/>
      </c>
      <c r="C947" s="47" t="str">
        <f t="shared" si="86"/>
        <v/>
      </c>
      <c r="D947" s="52" t="str">
        <f t="shared" si="87"/>
        <v/>
      </c>
      <c r="E947" s="53" t="str">
        <f t="shared" si="88"/>
        <v/>
      </c>
      <c r="F947" s="53" t="str">
        <f t="shared" si="89"/>
        <v/>
      </c>
      <c r="G947" s="50"/>
      <c r="H947" s="53">
        <f t="shared" si="84"/>
        <v>0</v>
      </c>
    </row>
    <row r="948" spans="2:8" ht="12.75" hidden="1" customHeight="1">
      <c r="B948" s="46" t="str">
        <f t="shared" si="85"/>
        <v/>
      </c>
      <c r="C948" s="47" t="str">
        <f t="shared" si="86"/>
        <v/>
      </c>
      <c r="D948" s="52" t="str">
        <f t="shared" si="87"/>
        <v/>
      </c>
      <c r="E948" s="53" t="str">
        <f t="shared" si="88"/>
        <v/>
      </c>
      <c r="F948" s="53" t="str">
        <f t="shared" si="89"/>
        <v/>
      </c>
      <c r="G948" s="50"/>
      <c r="H948" s="53">
        <f t="shared" si="84"/>
        <v>0</v>
      </c>
    </row>
    <row r="949" spans="2:8" ht="12.75" hidden="1" customHeight="1">
      <c r="B949" s="46" t="str">
        <f t="shared" si="85"/>
        <v/>
      </c>
      <c r="C949" s="47" t="str">
        <f t="shared" si="86"/>
        <v/>
      </c>
      <c r="D949" s="52" t="str">
        <f t="shared" si="87"/>
        <v/>
      </c>
      <c r="E949" s="53" t="str">
        <f t="shared" si="88"/>
        <v/>
      </c>
      <c r="F949" s="53" t="str">
        <f t="shared" si="89"/>
        <v/>
      </c>
      <c r="G949" s="50"/>
      <c r="H949" s="53">
        <f t="shared" si="84"/>
        <v>0</v>
      </c>
    </row>
    <row r="950" spans="2:8" ht="12.75" hidden="1" customHeight="1">
      <c r="B950" s="46" t="str">
        <f t="shared" si="85"/>
        <v/>
      </c>
      <c r="C950" s="47" t="str">
        <f t="shared" si="86"/>
        <v/>
      </c>
      <c r="D950" s="52" t="str">
        <f t="shared" si="87"/>
        <v/>
      </c>
      <c r="E950" s="53" t="str">
        <f t="shared" si="88"/>
        <v/>
      </c>
      <c r="F950" s="53" t="str">
        <f t="shared" si="89"/>
        <v/>
      </c>
      <c r="G950" s="50"/>
      <c r="H950" s="53">
        <f t="shared" si="84"/>
        <v>0</v>
      </c>
    </row>
    <row r="951" spans="2:8" ht="12.75" hidden="1" customHeight="1">
      <c r="B951" s="46" t="str">
        <f t="shared" si="85"/>
        <v/>
      </c>
      <c r="C951" s="47" t="str">
        <f t="shared" si="86"/>
        <v/>
      </c>
      <c r="D951" s="52" t="str">
        <f t="shared" si="87"/>
        <v/>
      </c>
      <c r="E951" s="53" t="str">
        <f t="shared" si="88"/>
        <v/>
      </c>
      <c r="F951" s="53" t="str">
        <f t="shared" si="89"/>
        <v/>
      </c>
      <c r="G951" s="50"/>
      <c r="H951" s="53">
        <f t="shared" si="84"/>
        <v>0</v>
      </c>
    </row>
    <row r="952" spans="2:8" ht="12.75" hidden="1" customHeight="1">
      <c r="B952" s="46" t="str">
        <f t="shared" si="85"/>
        <v/>
      </c>
      <c r="C952" s="47" t="str">
        <f t="shared" si="86"/>
        <v/>
      </c>
      <c r="D952" s="52" t="str">
        <f t="shared" si="87"/>
        <v/>
      </c>
      <c r="E952" s="53" t="str">
        <f t="shared" si="88"/>
        <v/>
      </c>
      <c r="F952" s="53" t="str">
        <f t="shared" si="89"/>
        <v/>
      </c>
      <c r="G952" s="50"/>
      <c r="H952" s="53">
        <f t="shared" si="84"/>
        <v>0</v>
      </c>
    </row>
    <row r="953" spans="2:8" ht="12.75" hidden="1" customHeight="1">
      <c r="B953" s="46" t="str">
        <f t="shared" si="85"/>
        <v/>
      </c>
      <c r="C953" s="47" t="str">
        <f t="shared" si="86"/>
        <v/>
      </c>
      <c r="D953" s="52" t="str">
        <f t="shared" si="87"/>
        <v/>
      </c>
      <c r="E953" s="53" t="str">
        <f t="shared" si="88"/>
        <v/>
      </c>
      <c r="F953" s="53" t="str">
        <f t="shared" si="89"/>
        <v/>
      </c>
      <c r="G953" s="50"/>
      <c r="H953" s="53">
        <f t="shared" si="84"/>
        <v>0</v>
      </c>
    </row>
    <row r="954" spans="2:8" ht="12.75" hidden="1" customHeight="1">
      <c r="B954" s="46" t="str">
        <f t="shared" si="85"/>
        <v/>
      </c>
      <c r="C954" s="47" t="str">
        <f t="shared" si="86"/>
        <v/>
      </c>
      <c r="D954" s="52" t="str">
        <f t="shared" si="87"/>
        <v/>
      </c>
      <c r="E954" s="53" t="str">
        <f t="shared" si="88"/>
        <v/>
      </c>
      <c r="F954" s="53" t="str">
        <f t="shared" si="89"/>
        <v/>
      </c>
      <c r="G954" s="50"/>
      <c r="H954" s="53">
        <f t="shared" si="84"/>
        <v>0</v>
      </c>
    </row>
    <row r="955" spans="2:8" ht="12.75" hidden="1" customHeight="1">
      <c r="B955" s="46" t="str">
        <f t="shared" si="85"/>
        <v/>
      </c>
      <c r="C955" s="47" t="str">
        <f t="shared" si="86"/>
        <v/>
      </c>
      <c r="D955" s="52" t="str">
        <f t="shared" si="87"/>
        <v/>
      </c>
      <c r="E955" s="53" t="str">
        <f t="shared" si="88"/>
        <v/>
      </c>
      <c r="F955" s="53" t="str">
        <f t="shared" si="89"/>
        <v/>
      </c>
      <c r="G955" s="50"/>
      <c r="H955" s="53">
        <f t="shared" si="84"/>
        <v>0</v>
      </c>
    </row>
    <row r="956" spans="2:8" ht="12.75" hidden="1" customHeight="1">
      <c r="B956" s="46" t="str">
        <f t="shared" si="85"/>
        <v/>
      </c>
      <c r="C956" s="47" t="str">
        <f t="shared" si="86"/>
        <v/>
      </c>
      <c r="D956" s="52" t="str">
        <f t="shared" si="87"/>
        <v/>
      </c>
      <c r="E956" s="53" t="str">
        <f t="shared" si="88"/>
        <v/>
      </c>
      <c r="F956" s="53" t="str">
        <f t="shared" si="89"/>
        <v/>
      </c>
      <c r="G956" s="50"/>
      <c r="H956" s="53">
        <f t="shared" si="84"/>
        <v>0</v>
      </c>
    </row>
    <row r="957" spans="2:8" ht="12.75" hidden="1" customHeight="1">
      <c r="B957" s="46" t="str">
        <f t="shared" si="85"/>
        <v/>
      </c>
      <c r="C957" s="47" t="str">
        <f t="shared" si="86"/>
        <v/>
      </c>
      <c r="D957" s="52" t="str">
        <f t="shared" si="87"/>
        <v/>
      </c>
      <c r="E957" s="53" t="str">
        <f t="shared" si="88"/>
        <v/>
      </c>
      <c r="F957" s="53" t="str">
        <f t="shared" si="89"/>
        <v/>
      </c>
      <c r="G957" s="50"/>
      <c r="H957" s="53">
        <f t="shared" si="84"/>
        <v>0</v>
      </c>
    </row>
    <row r="958" spans="2:8" ht="12.75" hidden="1" customHeight="1">
      <c r="B958" s="46" t="str">
        <f t="shared" si="85"/>
        <v/>
      </c>
      <c r="C958" s="47" t="str">
        <f t="shared" si="86"/>
        <v/>
      </c>
      <c r="D958" s="52" t="str">
        <f t="shared" si="87"/>
        <v/>
      </c>
      <c r="E958" s="53" t="str">
        <f t="shared" si="88"/>
        <v/>
      </c>
      <c r="F958" s="53" t="str">
        <f t="shared" si="89"/>
        <v/>
      </c>
      <c r="G958" s="50"/>
      <c r="H958" s="53">
        <f t="shared" si="84"/>
        <v>0</v>
      </c>
    </row>
    <row r="959" spans="2:8" ht="12.75" hidden="1" customHeight="1">
      <c r="B959" s="46" t="str">
        <f t="shared" si="85"/>
        <v/>
      </c>
      <c r="C959" s="47" t="str">
        <f t="shared" si="86"/>
        <v/>
      </c>
      <c r="D959" s="52" t="str">
        <f t="shared" si="87"/>
        <v/>
      </c>
      <c r="E959" s="53" t="str">
        <f t="shared" si="88"/>
        <v/>
      </c>
      <c r="F959" s="53" t="str">
        <f t="shared" si="89"/>
        <v/>
      </c>
      <c r="G959" s="50"/>
      <c r="H959" s="53">
        <f t="shared" si="84"/>
        <v>0</v>
      </c>
    </row>
    <row r="960" spans="2:8" ht="12.75" hidden="1" customHeight="1">
      <c r="B960" s="46" t="str">
        <f t="shared" si="85"/>
        <v/>
      </c>
      <c r="C960" s="47" t="str">
        <f t="shared" si="86"/>
        <v/>
      </c>
      <c r="D960" s="52" t="str">
        <f t="shared" si="87"/>
        <v/>
      </c>
      <c r="E960" s="53" t="str">
        <f t="shared" si="88"/>
        <v/>
      </c>
      <c r="F960" s="53" t="str">
        <f t="shared" si="89"/>
        <v/>
      </c>
      <c r="G960" s="50"/>
      <c r="H960" s="53">
        <f t="shared" si="84"/>
        <v>0</v>
      </c>
    </row>
    <row r="961" spans="2:8" ht="12.75" hidden="1" customHeight="1">
      <c r="B961" s="46" t="str">
        <f t="shared" si="85"/>
        <v/>
      </c>
      <c r="C961" s="47" t="str">
        <f t="shared" si="86"/>
        <v/>
      </c>
      <c r="D961" s="52" t="str">
        <f t="shared" si="87"/>
        <v/>
      </c>
      <c r="E961" s="53" t="str">
        <f t="shared" si="88"/>
        <v/>
      </c>
      <c r="F961" s="53" t="str">
        <f t="shared" si="89"/>
        <v/>
      </c>
      <c r="G961" s="50"/>
      <c r="H961" s="53">
        <f t="shared" si="84"/>
        <v>0</v>
      </c>
    </row>
    <row r="962" spans="2:8" ht="12.75" hidden="1" customHeight="1">
      <c r="B962" s="46" t="str">
        <f t="shared" si="85"/>
        <v/>
      </c>
      <c r="C962" s="47" t="str">
        <f t="shared" si="86"/>
        <v/>
      </c>
      <c r="D962" s="52" t="str">
        <f t="shared" si="87"/>
        <v/>
      </c>
      <c r="E962" s="53" t="str">
        <f t="shared" si="88"/>
        <v/>
      </c>
      <c r="F962" s="53" t="str">
        <f t="shared" si="89"/>
        <v/>
      </c>
      <c r="G962" s="50"/>
      <c r="H962" s="53">
        <f t="shared" si="84"/>
        <v>0</v>
      </c>
    </row>
    <row r="963" spans="2:8" ht="12.75" hidden="1" customHeight="1">
      <c r="B963" s="46" t="str">
        <f t="shared" si="85"/>
        <v/>
      </c>
      <c r="C963" s="47" t="str">
        <f t="shared" si="86"/>
        <v/>
      </c>
      <c r="D963" s="52" t="str">
        <f t="shared" si="87"/>
        <v/>
      </c>
      <c r="E963" s="53" t="str">
        <f t="shared" si="88"/>
        <v/>
      </c>
      <c r="F963" s="53" t="str">
        <f t="shared" si="89"/>
        <v/>
      </c>
      <c r="G963" s="50"/>
      <c r="H963" s="53">
        <f t="shared" si="84"/>
        <v>0</v>
      </c>
    </row>
    <row r="964" spans="2:8" ht="12.75" hidden="1" customHeight="1">
      <c r="B964" s="46" t="str">
        <f t="shared" si="85"/>
        <v/>
      </c>
      <c r="C964" s="47" t="str">
        <f t="shared" si="86"/>
        <v/>
      </c>
      <c r="D964" s="52" t="str">
        <f t="shared" si="87"/>
        <v/>
      </c>
      <c r="E964" s="53" t="str">
        <f t="shared" si="88"/>
        <v/>
      </c>
      <c r="F964" s="53" t="str">
        <f t="shared" si="89"/>
        <v/>
      </c>
      <c r="G964" s="50"/>
      <c r="H964" s="53">
        <f t="shared" si="84"/>
        <v>0</v>
      </c>
    </row>
    <row r="965" spans="2:8" ht="12.75" hidden="1" customHeight="1">
      <c r="B965" s="46" t="str">
        <f t="shared" si="85"/>
        <v/>
      </c>
      <c r="C965" s="47" t="str">
        <f t="shared" si="86"/>
        <v/>
      </c>
      <c r="D965" s="52" t="str">
        <f t="shared" si="87"/>
        <v/>
      </c>
      <c r="E965" s="53" t="str">
        <f t="shared" si="88"/>
        <v/>
      </c>
      <c r="F965" s="53" t="str">
        <f t="shared" si="89"/>
        <v/>
      </c>
      <c r="G965" s="50"/>
      <c r="H965" s="53">
        <f t="shared" si="84"/>
        <v>0</v>
      </c>
    </row>
    <row r="966" spans="2:8" ht="12.75" hidden="1" customHeight="1">
      <c r="B966" s="46" t="str">
        <f t="shared" si="85"/>
        <v/>
      </c>
      <c r="C966" s="47" t="str">
        <f t="shared" si="86"/>
        <v/>
      </c>
      <c r="D966" s="52" t="str">
        <f t="shared" si="87"/>
        <v/>
      </c>
      <c r="E966" s="53" t="str">
        <f t="shared" si="88"/>
        <v/>
      </c>
      <c r="F966" s="53" t="str">
        <f t="shared" si="89"/>
        <v/>
      </c>
      <c r="G966" s="50"/>
      <c r="H966" s="53">
        <f t="shared" si="84"/>
        <v>0</v>
      </c>
    </row>
    <row r="967" spans="2:8" ht="12.75" hidden="1" customHeight="1">
      <c r="B967" s="46" t="str">
        <f t="shared" si="85"/>
        <v/>
      </c>
      <c r="C967" s="47" t="str">
        <f t="shared" si="86"/>
        <v/>
      </c>
      <c r="D967" s="52" t="str">
        <f t="shared" si="87"/>
        <v/>
      </c>
      <c r="E967" s="53" t="str">
        <f t="shared" si="88"/>
        <v/>
      </c>
      <c r="F967" s="53" t="str">
        <f t="shared" si="89"/>
        <v/>
      </c>
      <c r="G967" s="50"/>
      <c r="H967" s="53">
        <f t="shared" si="84"/>
        <v>0</v>
      </c>
    </row>
    <row r="968" spans="2:8" ht="12.75" hidden="1" customHeight="1">
      <c r="B968" s="46" t="str">
        <f t="shared" si="85"/>
        <v/>
      </c>
      <c r="C968" s="47" t="str">
        <f t="shared" si="86"/>
        <v/>
      </c>
      <c r="D968" s="52" t="str">
        <f t="shared" si="87"/>
        <v/>
      </c>
      <c r="E968" s="53" t="str">
        <f t="shared" si="88"/>
        <v/>
      </c>
      <c r="F968" s="53" t="str">
        <f t="shared" si="89"/>
        <v/>
      </c>
      <c r="G968" s="50"/>
      <c r="H968" s="53">
        <f t="shared" si="84"/>
        <v>0</v>
      </c>
    </row>
    <row r="969" spans="2:8" ht="12.75" hidden="1" customHeight="1">
      <c r="B969" s="46" t="str">
        <f t="shared" si="85"/>
        <v/>
      </c>
      <c r="C969" s="47" t="str">
        <f t="shared" si="86"/>
        <v/>
      </c>
      <c r="D969" s="52" t="str">
        <f t="shared" si="87"/>
        <v/>
      </c>
      <c r="E969" s="53" t="str">
        <f t="shared" si="88"/>
        <v/>
      </c>
      <c r="F969" s="53" t="str">
        <f t="shared" si="89"/>
        <v/>
      </c>
      <c r="G969" s="50"/>
      <c r="H969" s="53">
        <f t="shared" si="84"/>
        <v>0</v>
      </c>
    </row>
    <row r="970" spans="2:8" ht="12.75" hidden="1" customHeight="1">
      <c r="B970" s="46" t="str">
        <f t="shared" si="85"/>
        <v/>
      </c>
      <c r="C970" s="47" t="str">
        <f t="shared" si="86"/>
        <v/>
      </c>
      <c r="D970" s="52" t="str">
        <f t="shared" si="87"/>
        <v/>
      </c>
      <c r="E970" s="53" t="str">
        <f t="shared" si="88"/>
        <v/>
      </c>
      <c r="F970" s="53" t="str">
        <f t="shared" si="89"/>
        <v/>
      </c>
      <c r="G970" s="50"/>
      <c r="H970" s="53">
        <f t="shared" si="84"/>
        <v>0</v>
      </c>
    </row>
    <row r="971" spans="2:8" ht="12.75" hidden="1" customHeight="1">
      <c r="B971" s="46" t="str">
        <f t="shared" si="85"/>
        <v/>
      </c>
      <c r="C971" s="47" t="str">
        <f t="shared" si="86"/>
        <v/>
      </c>
      <c r="D971" s="52" t="str">
        <f t="shared" si="87"/>
        <v/>
      </c>
      <c r="E971" s="53" t="str">
        <f t="shared" si="88"/>
        <v/>
      </c>
      <c r="F971" s="53" t="str">
        <f t="shared" si="89"/>
        <v/>
      </c>
      <c r="G971" s="50"/>
      <c r="H971" s="53">
        <f t="shared" si="84"/>
        <v>0</v>
      </c>
    </row>
    <row r="972" spans="2:8" ht="12.75" hidden="1" customHeight="1">
      <c r="B972" s="46" t="str">
        <f t="shared" si="85"/>
        <v/>
      </c>
      <c r="C972" s="47" t="str">
        <f t="shared" si="86"/>
        <v/>
      </c>
      <c r="D972" s="52" t="str">
        <f t="shared" si="87"/>
        <v/>
      </c>
      <c r="E972" s="53" t="str">
        <f t="shared" si="88"/>
        <v/>
      </c>
      <c r="F972" s="53" t="str">
        <f t="shared" si="89"/>
        <v/>
      </c>
      <c r="G972" s="50"/>
      <c r="H972" s="53">
        <f t="shared" si="84"/>
        <v>0</v>
      </c>
    </row>
    <row r="973" spans="2:8" ht="12.75" hidden="1" customHeight="1">
      <c r="B973" s="46" t="str">
        <f t="shared" si="85"/>
        <v/>
      </c>
      <c r="C973" s="47" t="str">
        <f t="shared" si="86"/>
        <v/>
      </c>
      <c r="D973" s="52" t="str">
        <f t="shared" si="87"/>
        <v/>
      </c>
      <c r="E973" s="53" t="str">
        <f t="shared" si="88"/>
        <v/>
      </c>
      <c r="F973" s="53" t="str">
        <f t="shared" si="89"/>
        <v/>
      </c>
      <c r="G973" s="50"/>
      <c r="H973" s="53">
        <f t="shared" si="84"/>
        <v>0</v>
      </c>
    </row>
    <row r="974" spans="2:8" ht="12.75" hidden="1" customHeight="1">
      <c r="B974" s="46" t="str">
        <f t="shared" si="85"/>
        <v/>
      </c>
      <c r="C974" s="47" t="str">
        <f t="shared" si="86"/>
        <v/>
      </c>
      <c r="D974" s="52" t="str">
        <f t="shared" si="87"/>
        <v/>
      </c>
      <c r="E974" s="53" t="str">
        <f t="shared" si="88"/>
        <v/>
      </c>
      <c r="F974" s="53" t="str">
        <f t="shared" si="89"/>
        <v/>
      </c>
      <c r="G974" s="50"/>
      <c r="H974" s="53">
        <f t="shared" si="84"/>
        <v>0</v>
      </c>
    </row>
    <row r="975" spans="2:8" ht="12.75" hidden="1" customHeight="1">
      <c r="B975" s="46" t="str">
        <f t="shared" si="85"/>
        <v/>
      </c>
      <c r="C975" s="47" t="str">
        <f t="shared" si="86"/>
        <v/>
      </c>
      <c r="D975" s="52" t="str">
        <f t="shared" si="87"/>
        <v/>
      </c>
      <c r="E975" s="53" t="str">
        <f t="shared" si="88"/>
        <v/>
      </c>
      <c r="F975" s="53" t="str">
        <f t="shared" si="89"/>
        <v/>
      </c>
      <c r="G975" s="50"/>
      <c r="H975" s="53">
        <f t="shared" si="84"/>
        <v>0</v>
      </c>
    </row>
    <row r="976" spans="2:8" ht="12.75" hidden="1" customHeight="1">
      <c r="B976" s="46" t="str">
        <f t="shared" si="85"/>
        <v/>
      </c>
      <c r="C976" s="47" t="str">
        <f t="shared" si="86"/>
        <v/>
      </c>
      <c r="D976" s="52" t="str">
        <f t="shared" si="87"/>
        <v/>
      </c>
      <c r="E976" s="53" t="str">
        <f t="shared" si="88"/>
        <v/>
      </c>
      <c r="F976" s="53" t="str">
        <f t="shared" si="89"/>
        <v/>
      </c>
      <c r="G976" s="50"/>
      <c r="H976" s="53">
        <f t="shared" si="84"/>
        <v>0</v>
      </c>
    </row>
    <row r="977" spans="2:8" ht="12.75" hidden="1" customHeight="1">
      <c r="B977" s="46" t="str">
        <f t="shared" si="85"/>
        <v/>
      </c>
      <c r="C977" s="47" t="str">
        <f t="shared" si="86"/>
        <v/>
      </c>
      <c r="D977" s="52" t="str">
        <f t="shared" si="87"/>
        <v/>
      </c>
      <c r="E977" s="53" t="str">
        <f t="shared" si="88"/>
        <v/>
      </c>
      <c r="F977" s="53" t="str">
        <f t="shared" si="89"/>
        <v/>
      </c>
      <c r="G977" s="50"/>
      <c r="H977" s="53">
        <f t="shared" si="84"/>
        <v>0</v>
      </c>
    </row>
    <row r="978" spans="2:8" ht="12.75" hidden="1" customHeight="1">
      <c r="B978" s="46" t="str">
        <f t="shared" si="85"/>
        <v/>
      </c>
      <c r="C978" s="47" t="str">
        <f t="shared" si="86"/>
        <v/>
      </c>
      <c r="D978" s="52" t="str">
        <f t="shared" si="87"/>
        <v/>
      </c>
      <c r="E978" s="53" t="str">
        <f t="shared" si="88"/>
        <v/>
      </c>
      <c r="F978" s="53" t="str">
        <f t="shared" si="89"/>
        <v/>
      </c>
      <c r="G978" s="50"/>
      <c r="H978" s="53">
        <f t="shared" si="84"/>
        <v>0</v>
      </c>
    </row>
    <row r="979" spans="2:8" ht="12.75" hidden="1" customHeight="1">
      <c r="B979" s="46" t="str">
        <f t="shared" si="85"/>
        <v/>
      </c>
      <c r="C979" s="47" t="str">
        <f t="shared" si="86"/>
        <v/>
      </c>
      <c r="D979" s="52" t="str">
        <f t="shared" si="87"/>
        <v/>
      </c>
      <c r="E979" s="53" t="str">
        <f t="shared" si="88"/>
        <v/>
      </c>
      <c r="F979" s="53" t="str">
        <f t="shared" si="89"/>
        <v/>
      </c>
      <c r="G979" s="50"/>
      <c r="H979" s="53">
        <f t="shared" si="84"/>
        <v>0</v>
      </c>
    </row>
    <row r="980" spans="2:8" ht="12.75" hidden="1" customHeight="1">
      <c r="B980" s="46" t="str">
        <f t="shared" si="85"/>
        <v/>
      </c>
      <c r="C980" s="47" t="str">
        <f t="shared" si="86"/>
        <v/>
      </c>
      <c r="D980" s="52" t="str">
        <f t="shared" si="87"/>
        <v/>
      </c>
      <c r="E980" s="53" t="str">
        <f t="shared" si="88"/>
        <v/>
      </c>
      <c r="F980" s="53" t="str">
        <f t="shared" si="89"/>
        <v/>
      </c>
      <c r="G980" s="50"/>
      <c r="H980" s="53">
        <f t="shared" si="84"/>
        <v>0</v>
      </c>
    </row>
    <row r="981" spans="2:8" ht="12.75" hidden="1" customHeight="1">
      <c r="B981" s="46" t="str">
        <f t="shared" si="85"/>
        <v/>
      </c>
      <c r="C981" s="47" t="str">
        <f t="shared" si="86"/>
        <v/>
      </c>
      <c r="D981" s="52" t="str">
        <f t="shared" si="87"/>
        <v/>
      </c>
      <c r="E981" s="53" t="str">
        <f t="shared" si="88"/>
        <v/>
      </c>
      <c r="F981" s="53" t="str">
        <f t="shared" si="89"/>
        <v/>
      </c>
      <c r="G981" s="50"/>
      <c r="H981" s="53">
        <f t="shared" si="84"/>
        <v>0</v>
      </c>
    </row>
    <row r="982" spans="2:8" ht="12.75" hidden="1" customHeight="1">
      <c r="B982" s="46" t="str">
        <f t="shared" si="85"/>
        <v/>
      </c>
      <c r="C982" s="47" t="str">
        <f t="shared" si="86"/>
        <v/>
      </c>
      <c r="D982" s="52" t="str">
        <f t="shared" si="87"/>
        <v/>
      </c>
      <c r="E982" s="53" t="str">
        <f t="shared" si="88"/>
        <v/>
      </c>
      <c r="F982" s="53" t="str">
        <f t="shared" si="89"/>
        <v/>
      </c>
      <c r="G982" s="50"/>
      <c r="H982" s="53">
        <f t="shared" si="84"/>
        <v>0</v>
      </c>
    </row>
    <row r="983" spans="2:8" ht="12.75" hidden="1" customHeight="1">
      <c r="B983" s="46" t="str">
        <f t="shared" si="85"/>
        <v/>
      </c>
      <c r="C983" s="47" t="str">
        <f t="shared" si="86"/>
        <v/>
      </c>
      <c r="D983" s="52" t="str">
        <f t="shared" si="87"/>
        <v/>
      </c>
      <c r="E983" s="53" t="str">
        <f t="shared" si="88"/>
        <v/>
      </c>
      <c r="F983" s="53" t="str">
        <f t="shared" si="89"/>
        <v/>
      </c>
      <c r="G983" s="50"/>
      <c r="H983" s="53">
        <f t="shared" si="84"/>
        <v>0</v>
      </c>
    </row>
    <row r="984" spans="2:8" ht="12.75" hidden="1" customHeight="1">
      <c r="B984" s="46" t="str">
        <f t="shared" si="85"/>
        <v/>
      </c>
      <c r="C984" s="47" t="str">
        <f t="shared" si="86"/>
        <v/>
      </c>
      <c r="D984" s="52" t="str">
        <f t="shared" si="87"/>
        <v/>
      </c>
      <c r="E984" s="53" t="str">
        <f t="shared" si="88"/>
        <v/>
      </c>
      <c r="F984" s="53" t="str">
        <f t="shared" si="89"/>
        <v/>
      </c>
      <c r="G984" s="50"/>
      <c r="H984" s="53">
        <f t="shared" si="84"/>
        <v>0</v>
      </c>
    </row>
    <row r="985" spans="2:8" ht="12.75" hidden="1" customHeight="1">
      <c r="B985" s="46" t="str">
        <f t="shared" si="85"/>
        <v/>
      </c>
      <c r="C985" s="47" t="str">
        <f t="shared" si="86"/>
        <v/>
      </c>
      <c r="D985" s="52" t="str">
        <f t="shared" si="87"/>
        <v/>
      </c>
      <c r="E985" s="53" t="str">
        <f t="shared" si="88"/>
        <v/>
      </c>
      <c r="F985" s="53" t="str">
        <f t="shared" si="89"/>
        <v/>
      </c>
      <c r="G985" s="50"/>
      <c r="H985" s="53">
        <f t="shared" ref="H985:H1048" si="90">IF(B985="",0,ROUND(H984-E985-G985,2))</f>
        <v>0</v>
      </c>
    </row>
    <row r="986" spans="2:8" ht="12.75" hidden="1" customHeight="1">
      <c r="B986" s="46" t="str">
        <f t="shared" ref="B986:B1049" si="91">IF(B985&lt;$D$16,IF(H985&gt;0,B985+1,""),"")</f>
        <v/>
      </c>
      <c r="C986" s="47" t="str">
        <f t="shared" ref="C986:C1049" si="92">IF(B986="","",IF(B986&lt;=$D$16,IF(payments_per_year=26,DATE(YEAR(start_date),MONTH(start_date),DAY(start_date)+14*B986),IF(payments_per_year=52,DATE(YEAR(start_date),MONTH(start_date),DAY(start_date)+7*B986),DATE(YEAR(start_date),MONTH(start_date)+B986*12/$D$11,DAY(start_date)))),""))</f>
        <v/>
      </c>
      <c r="D986" s="52" t="str">
        <f t="shared" ref="D986:D1049" si="93">IF(C986="","",IF($D$15+F986&gt;H985,ROUND(H985+F986,2),$D$15))</f>
        <v/>
      </c>
      <c r="E986" s="53" t="str">
        <f t="shared" ref="E986:E1049" si="94">IF(C986="","",D986-F986)</f>
        <v/>
      </c>
      <c r="F986" s="53" t="str">
        <f t="shared" ref="F986:F1049" si="95">IF(C986="","",ROUND(H985*$D$9/payments_per_year,2))</f>
        <v/>
      </c>
      <c r="G986" s="50"/>
      <c r="H986" s="53">
        <f t="shared" si="90"/>
        <v>0</v>
      </c>
    </row>
    <row r="987" spans="2:8" ht="12.75" hidden="1" customHeight="1">
      <c r="B987" s="46" t="str">
        <f t="shared" si="91"/>
        <v/>
      </c>
      <c r="C987" s="47" t="str">
        <f t="shared" si="92"/>
        <v/>
      </c>
      <c r="D987" s="52" t="str">
        <f t="shared" si="93"/>
        <v/>
      </c>
      <c r="E987" s="53" t="str">
        <f t="shared" si="94"/>
        <v/>
      </c>
      <c r="F987" s="53" t="str">
        <f t="shared" si="95"/>
        <v/>
      </c>
      <c r="G987" s="50"/>
      <c r="H987" s="53">
        <f t="shared" si="90"/>
        <v>0</v>
      </c>
    </row>
    <row r="988" spans="2:8" ht="12.75" hidden="1" customHeight="1">
      <c r="B988" s="46" t="str">
        <f t="shared" si="91"/>
        <v/>
      </c>
      <c r="C988" s="47" t="str">
        <f t="shared" si="92"/>
        <v/>
      </c>
      <c r="D988" s="52" t="str">
        <f t="shared" si="93"/>
        <v/>
      </c>
      <c r="E988" s="53" t="str">
        <f t="shared" si="94"/>
        <v/>
      </c>
      <c r="F988" s="53" t="str">
        <f t="shared" si="95"/>
        <v/>
      </c>
      <c r="G988" s="50"/>
      <c r="H988" s="53">
        <f t="shared" si="90"/>
        <v>0</v>
      </c>
    </row>
    <row r="989" spans="2:8" ht="12.75" hidden="1" customHeight="1">
      <c r="B989" s="46" t="str">
        <f t="shared" si="91"/>
        <v/>
      </c>
      <c r="C989" s="47" t="str">
        <f t="shared" si="92"/>
        <v/>
      </c>
      <c r="D989" s="52" t="str">
        <f t="shared" si="93"/>
        <v/>
      </c>
      <c r="E989" s="53" t="str">
        <f t="shared" si="94"/>
        <v/>
      </c>
      <c r="F989" s="53" t="str">
        <f t="shared" si="95"/>
        <v/>
      </c>
      <c r="G989" s="50"/>
      <c r="H989" s="53">
        <f t="shared" si="90"/>
        <v>0</v>
      </c>
    </row>
    <row r="990" spans="2:8" ht="12.75" hidden="1" customHeight="1">
      <c r="B990" s="46" t="str">
        <f t="shared" si="91"/>
        <v/>
      </c>
      <c r="C990" s="47" t="str">
        <f t="shared" si="92"/>
        <v/>
      </c>
      <c r="D990" s="52" t="str">
        <f t="shared" si="93"/>
        <v/>
      </c>
      <c r="E990" s="53" t="str">
        <f t="shared" si="94"/>
        <v/>
      </c>
      <c r="F990" s="53" t="str">
        <f t="shared" si="95"/>
        <v/>
      </c>
      <c r="G990" s="50"/>
      <c r="H990" s="53">
        <f t="shared" si="90"/>
        <v>0</v>
      </c>
    </row>
    <row r="991" spans="2:8" ht="12.75" hidden="1" customHeight="1">
      <c r="B991" s="46" t="str">
        <f t="shared" si="91"/>
        <v/>
      </c>
      <c r="C991" s="47" t="str">
        <f t="shared" si="92"/>
        <v/>
      </c>
      <c r="D991" s="52" t="str">
        <f t="shared" si="93"/>
        <v/>
      </c>
      <c r="E991" s="53" t="str">
        <f t="shared" si="94"/>
        <v/>
      </c>
      <c r="F991" s="53" t="str">
        <f t="shared" si="95"/>
        <v/>
      </c>
      <c r="G991" s="50"/>
      <c r="H991" s="53">
        <f t="shared" si="90"/>
        <v>0</v>
      </c>
    </row>
    <row r="992" spans="2:8" ht="12.75" hidden="1" customHeight="1">
      <c r="B992" s="46" t="str">
        <f t="shared" si="91"/>
        <v/>
      </c>
      <c r="C992" s="47" t="str">
        <f t="shared" si="92"/>
        <v/>
      </c>
      <c r="D992" s="52" t="str">
        <f t="shared" si="93"/>
        <v/>
      </c>
      <c r="E992" s="53" t="str">
        <f t="shared" si="94"/>
        <v/>
      </c>
      <c r="F992" s="53" t="str">
        <f t="shared" si="95"/>
        <v/>
      </c>
      <c r="G992" s="50"/>
      <c r="H992" s="53">
        <f t="shared" si="90"/>
        <v>0</v>
      </c>
    </row>
    <row r="993" spans="2:8" ht="12.75" hidden="1" customHeight="1">
      <c r="B993" s="46" t="str">
        <f t="shared" si="91"/>
        <v/>
      </c>
      <c r="C993" s="47" t="str">
        <f t="shared" si="92"/>
        <v/>
      </c>
      <c r="D993" s="52" t="str">
        <f t="shared" si="93"/>
        <v/>
      </c>
      <c r="E993" s="53" t="str">
        <f t="shared" si="94"/>
        <v/>
      </c>
      <c r="F993" s="53" t="str">
        <f t="shared" si="95"/>
        <v/>
      </c>
      <c r="G993" s="50"/>
      <c r="H993" s="53">
        <f t="shared" si="90"/>
        <v>0</v>
      </c>
    </row>
    <row r="994" spans="2:8" ht="12.75" hidden="1" customHeight="1">
      <c r="B994" s="46" t="str">
        <f t="shared" si="91"/>
        <v/>
      </c>
      <c r="C994" s="47" t="str">
        <f t="shared" si="92"/>
        <v/>
      </c>
      <c r="D994" s="52" t="str">
        <f t="shared" si="93"/>
        <v/>
      </c>
      <c r="E994" s="53" t="str">
        <f t="shared" si="94"/>
        <v/>
      </c>
      <c r="F994" s="53" t="str">
        <f t="shared" si="95"/>
        <v/>
      </c>
      <c r="G994" s="50"/>
      <c r="H994" s="53">
        <f t="shared" si="90"/>
        <v>0</v>
      </c>
    </row>
    <row r="995" spans="2:8" ht="12.75" hidden="1" customHeight="1">
      <c r="B995" s="46" t="str">
        <f t="shared" si="91"/>
        <v/>
      </c>
      <c r="C995" s="47" t="str">
        <f t="shared" si="92"/>
        <v/>
      </c>
      <c r="D995" s="52" t="str">
        <f t="shared" si="93"/>
        <v/>
      </c>
      <c r="E995" s="53" t="str">
        <f t="shared" si="94"/>
        <v/>
      </c>
      <c r="F995" s="53" t="str">
        <f t="shared" si="95"/>
        <v/>
      </c>
      <c r="G995" s="50"/>
      <c r="H995" s="53">
        <f t="shared" si="90"/>
        <v>0</v>
      </c>
    </row>
    <row r="996" spans="2:8" ht="12.75" hidden="1" customHeight="1">
      <c r="B996" s="46" t="str">
        <f t="shared" si="91"/>
        <v/>
      </c>
      <c r="C996" s="47" t="str">
        <f t="shared" si="92"/>
        <v/>
      </c>
      <c r="D996" s="52" t="str">
        <f t="shared" si="93"/>
        <v/>
      </c>
      <c r="E996" s="53" t="str">
        <f t="shared" si="94"/>
        <v/>
      </c>
      <c r="F996" s="53" t="str">
        <f t="shared" si="95"/>
        <v/>
      </c>
      <c r="G996" s="50"/>
      <c r="H996" s="53">
        <f t="shared" si="90"/>
        <v>0</v>
      </c>
    </row>
    <row r="997" spans="2:8" ht="12.75" hidden="1" customHeight="1">
      <c r="B997" s="46" t="str">
        <f t="shared" si="91"/>
        <v/>
      </c>
      <c r="C997" s="47" t="str">
        <f t="shared" si="92"/>
        <v/>
      </c>
      <c r="D997" s="52" t="str">
        <f t="shared" si="93"/>
        <v/>
      </c>
      <c r="E997" s="53" t="str">
        <f t="shared" si="94"/>
        <v/>
      </c>
      <c r="F997" s="53" t="str">
        <f t="shared" si="95"/>
        <v/>
      </c>
      <c r="G997" s="50"/>
      <c r="H997" s="53">
        <f t="shared" si="90"/>
        <v>0</v>
      </c>
    </row>
    <row r="998" spans="2:8" ht="12.75" hidden="1" customHeight="1">
      <c r="B998" s="46" t="str">
        <f t="shared" si="91"/>
        <v/>
      </c>
      <c r="C998" s="47" t="str">
        <f t="shared" si="92"/>
        <v/>
      </c>
      <c r="D998" s="52" t="str">
        <f t="shared" si="93"/>
        <v/>
      </c>
      <c r="E998" s="53" t="str">
        <f t="shared" si="94"/>
        <v/>
      </c>
      <c r="F998" s="53" t="str">
        <f t="shared" si="95"/>
        <v/>
      </c>
      <c r="G998" s="50"/>
      <c r="H998" s="53">
        <f t="shared" si="90"/>
        <v>0</v>
      </c>
    </row>
    <row r="999" spans="2:8" ht="12.75" hidden="1" customHeight="1">
      <c r="B999" s="46" t="str">
        <f t="shared" si="91"/>
        <v/>
      </c>
      <c r="C999" s="47" t="str">
        <f t="shared" si="92"/>
        <v/>
      </c>
      <c r="D999" s="52" t="str">
        <f t="shared" si="93"/>
        <v/>
      </c>
      <c r="E999" s="53" t="str">
        <f t="shared" si="94"/>
        <v/>
      </c>
      <c r="F999" s="53" t="str">
        <f t="shared" si="95"/>
        <v/>
      </c>
      <c r="G999" s="50"/>
      <c r="H999" s="53">
        <f t="shared" si="90"/>
        <v>0</v>
      </c>
    </row>
    <row r="1000" spans="2:8" ht="12.75" hidden="1" customHeight="1">
      <c r="B1000" s="46" t="str">
        <f t="shared" si="91"/>
        <v/>
      </c>
      <c r="C1000" s="47" t="str">
        <f t="shared" si="92"/>
        <v/>
      </c>
      <c r="D1000" s="52" t="str">
        <f t="shared" si="93"/>
        <v/>
      </c>
      <c r="E1000" s="53" t="str">
        <f t="shared" si="94"/>
        <v/>
      </c>
      <c r="F1000" s="53" t="str">
        <f t="shared" si="95"/>
        <v/>
      </c>
      <c r="G1000" s="50"/>
      <c r="H1000" s="53">
        <f t="shared" si="90"/>
        <v>0</v>
      </c>
    </row>
    <row r="1001" spans="2:8" ht="12.75" hidden="1" customHeight="1">
      <c r="B1001" s="46" t="str">
        <f t="shared" si="91"/>
        <v/>
      </c>
      <c r="C1001" s="47" t="str">
        <f t="shared" si="92"/>
        <v/>
      </c>
      <c r="D1001" s="52" t="str">
        <f t="shared" si="93"/>
        <v/>
      </c>
      <c r="E1001" s="53" t="str">
        <f t="shared" si="94"/>
        <v/>
      </c>
      <c r="F1001" s="53" t="str">
        <f t="shared" si="95"/>
        <v/>
      </c>
      <c r="G1001" s="50"/>
      <c r="H1001" s="53">
        <f t="shared" si="90"/>
        <v>0</v>
      </c>
    </row>
    <row r="1002" spans="2:8" ht="12.75" hidden="1" customHeight="1">
      <c r="B1002" s="46" t="str">
        <f t="shared" si="91"/>
        <v/>
      </c>
      <c r="C1002" s="47" t="str">
        <f t="shared" si="92"/>
        <v/>
      </c>
      <c r="D1002" s="52" t="str">
        <f t="shared" si="93"/>
        <v/>
      </c>
      <c r="E1002" s="53" t="str">
        <f t="shared" si="94"/>
        <v/>
      </c>
      <c r="F1002" s="53" t="str">
        <f t="shared" si="95"/>
        <v/>
      </c>
      <c r="G1002" s="50"/>
      <c r="H1002" s="53">
        <f t="shared" si="90"/>
        <v>0</v>
      </c>
    </row>
    <row r="1003" spans="2:8" ht="12.75" hidden="1" customHeight="1">
      <c r="B1003" s="46" t="str">
        <f t="shared" si="91"/>
        <v/>
      </c>
      <c r="C1003" s="47" t="str">
        <f t="shared" si="92"/>
        <v/>
      </c>
      <c r="D1003" s="52" t="str">
        <f t="shared" si="93"/>
        <v/>
      </c>
      <c r="E1003" s="53" t="str">
        <f t="shared" si="94"/>
        <v/>
      </c>
      <c r="F1003" s="53" t="str">
        <f t="shared" si="95"/>
        <v/>
      </c>
      <c r="G1003" s="50"/>
      <c r="H1003" s="53">
        <f t="shared" si="90"/>
        <v>0</v>
      </c>
    </row>
    <row r="1004" spans="2:8" ht="12.75" hidden="1" customHeight="1">
      <c r="B1004" s="46" t="str">
        <f t="shared" si="91"/>
        <v/>
      </c>
      <c r="C1004" s="47" t="str">
        <f t="shared" si="92"/>
        <v/>
      </c>
      <c r="D1004" s="52" t="str">
        <f t="shared" si="93"/>
        <v/>
      </c>
      <c r="E1004" s="53" t="str">
        <f t="shared" si="94"/>
        <v/>
      </c>
      <c r="F1004" s="53" t="str">
        <f t="shared" si="95"/>
        <v/>
      </c>
      <c r="G1004" s="50"/>
      <c r="H1004" s="53">
        <f t="shared" si="90"/>
        <v>0</v>
      </c>
    </row>
    <row r="1005" spans="2:8" ht="12.75" hidden="1" customHeight="1">
      <c r="B1005" s="46" t="str">
        <f t="shared" si="91"/>
        <v/>
      </c>
      <c r="C1005" s="47" t="str">
        <f t="shared" si="92"/>
        <v/>
      </c>
      <c r="D1005" s="52" t="str">
        <f t="shared" si="93"/>
        <v/>
      </c>
      <c r="E1005" s="53" t="str">
        <f t="shared" si="94"/>
        <v/>
      </c>
      <c r="F1005" s="53" t="str">
        <f t="shared" si="95"/>
        <v/>
      </c>
      <c r="G1005" s="50"/>
      <c r="H1005" s="53">
        <f t="shared" si="90"/>
        <v>0</v>
      </c>
    </row>
    <row r="1006" spans="2:8" ht="12.75" hidden="1" customHeight="1">
      <c r="B1006" s="46" t="str">
        <f t="shared" si="91"/>
        <v/>
      </c>
      <c r="C1006" s="47" t="str">
        <f t="shared" si="92"/>
        <v/>
      </c>
      <c r="D1006" s="52" t="str">
        <f t="shared" si="93"/>
        <v/>
      </c>
      <c r="E1006" s="53" t="str">
        <f t="shared" si="94"/>
        <v/>
      </c>
      <c r="F1006" s="53" t="str">
        <f t="shared" si="95"/>
        <v/>
      </c>
      <c r="G1006" s="50"/>
      <c r="H1006" s="53">
        <f t="shared" si="90"/>
        <v>0</v>
      </c>
    </row>
    <row r="1007" spans="2:8" ht="12.75" hidden="1" customHeight="1">
      <c r="B1007" s="46" t="str">
        <f t="shared" si="91"/>
        <v/>
      </c>
      <c r="C1007" s="47" t="str">
        <f t="shared" si="92"/>
        <v/>
      </c>
      <c r="D1007" s="52" t="str">
        <f t="shared" si="93"/>
        <v/>
      </c>
      <c r="E1007" s="53" t="str">
        <f t="shared" si="94"/>
        <v/>
      </c>
      <c r="F1007" s="53" t="str">
        <f t="shared" si="95"/>
        <v/>
      </c>
      <c r="G1007" s="50"/>
      <c r="H1007" s="53">
        <f t="shared" si="90"/>
        <v>0</v>
      </c>
    </row>
    <row r="1008" spans="2:8" ht="12.75" hidden="1" customHeight="1">
      <c r="B1008" s="46" t="str">
        <f t="shared" si="91"/>
        <v/>
      </c>
      <c r="C1008" s="47" t="str">
        <f t="shared" si="92"/>
        <v/>
      </c>
      <c r="D1008" s="52" t="str">
        <f t="shared" si="93"/>
        <v/>
      </c>
      <c r="E1008" s="53" t="str">
        <f t="shared" si="94"/>
        <v/>
      </c>
      <c r="F1008" s="53" t="str">
        <f t="shared" si="95"/>
        <v/>
      </c>
      <c r="G1008" s="50"/>
      <c r="H1008" s="53">
        <f t="shared" si="90"/>
        <v>0</v>
      </c>
    </row>
    <row r="1009" spans="2:8" ht="12.75" hidden="1" customHeight="1">
      <c r="B1009" s="46" t="str">
        <f t="shared" si="91"/>
        <v/>
      </c>
      <c r="C1009" s="47" t="str">
        <f t="shared" si="92"/>
        <v/>
      </c>
      <c r="D1009" s="52" t="str">
        <f t="shared" si="93"/>
        <v/>
      </c>
      <c r="E1009" s="53" t="str">
        <f t="shared" si="94"/>
        <v/>
      </c>
      <c r="F1009" s="53" t="str">
        <f t="shared" si="95"/>
        <v/>
      </c>
      <c r="G1009" s="50"/>
      <c r="H1009" s="53">
        <f t="shared" si="90"/>
        <v>0</v>
      </c>
    </row>
    <row r="1010" spans="2:8" ht="12.75" hidden="1" customHeight="1">
      <c r="B1010" s="46" t="str">
        <f t="shared" si="91"/>
        <v/>
      </c>
      <c r="C1010" s="47" t="str">
        <f t="shared" si="92"/>
        <v/>
      </c>
      <c r="D1010" s="52" t="str">
        <f t="shared" si="93"/>
        <v/>
      </c>
      <c r="E1010" s="53" t="str">
        <f t="shared" si="94"/>
        <v/>
      </c>
      <c r="F1010" s="53" t="str">
        <f t="shared" si="95"/>
        <v/>
      </c>
      <c r="G1010" s="50"/>
      <c r="H1010" s="53">
        <f t="shared" si="90"/>
        <v>0</v>
      </c>
    </row>
    <row r="1011" spans="2:8" ht="12.75" hidden="1" customHeight="1">
      <c r="B1011" s="46" t="str">
        <f t="shared" si="91"/>
        <v/>
      </c>
      <c r="C1011" s="47" t="str">
        <f t="shared" si="92"/>
        <v/>
      </c>
      <c r="D1011" s="52" t="str">
        <f t="shared" si="93"/>
        <v/>
      </c>
      <c r="E1011" s="53" t="str">
        <f t="shared" si="94"/>
        <v/>
      </c>
      <c r="F1011" s="53" t="str">
        <f t="shared" si="95"/>
        <v/>
      </c>
      <c r="G1011" s="50"/>
      <c r="H1011" s="53">
        <f t="shared" si="90"/>
        <v>0</v>
      </c>
    </row>
    <row r="1012" spans="2:8" ht="12.75" hidden="1" customHeight="1">
      <c r="B1012" s="46" t="str">
        <f t="shared" si="91"/>
        <v/>
      </c>
      <c r="C1012" s="47" t="str">
        <f t="shared" si="92"/>
        <v/>
      </c>
      <c r="D1012" s="52" t="str">
        <f t="shared" si="93"/>
        <v/>
      </c>
      <c r="E1012" s="53" t="str">
        <f t="shared" si="94"/>
        <v/>
      </c>
      <c r="F1012" s="53" t="str">
        <f t="shared" si="95"/>
        <v/>
      </c>
      <c r="G1012" s="50"/>
      <c r="H1012" s="53">
        <f t="shared" si="90"/>
        <v>0</v>
      </c>
    </row>
    <row r="1013" spans="2:8" ht="12.75" hidden="1" customHeight="1">
      <c r="B1013" s="46" t="str">
        <f t="shared" si="91"/>
        <v/>
      </c>
      <c r="C1013" s="47" t="str">
        <f t="shared" si="92"/>
        <v/>
      </c>
      <c r="D1013" s="52" t="str">
        <f t="shared" si="93"/>
        <v/>
      </c>
      <c r="E1013" s="53" t="str">
        <f t="shared" si="94"/>
        <v/>
      </c>
      <c r="F1013" s="53" t="str">
        <f t="shared" si="95"/>
        <v/>
      </c>
      <c r="G1013" s="50"/>
      <c r="H1013" s="53">
        <f t="shared" si="90"/>
        <v>0</v>
      </c>
    </row>
    <row r="1014" spans="2:8" ht="12.75" hidden="1" customHeight="1">
      <c r="B1014" s="46" t="str">
        <f t="shared" si="91"/>
        <v/>
      </c>
      <c r="C1014" s="47" t="str">
        <f t="shared" si="92"/>
        <v/>
      </c>
      <c r="D1014" s="52" t="str">
        <f t="shared" si="93"/>
        <v/>
      </c>
      <c r="E1014" s="53" t="str">
        <f t="shared" si="94"/>
        <v/>
      </c>
      <c r="F1014" s="53" t="str">
        <f t="shared" si="95"/>
        <v/>
      </c>
      <c r="G1014" s="50"/>
      <c r="H1014" s="53">
        <f t="shared" si="90"/>
        <v>0</v>
      </c>
    </row>
    <row r="1015" spans="2:8" ht="12.75" hidden="1" customHeight="1">
      <c r="B1015" s="46" t="str">
        <f t="shared" si="91"/>
        <v/>
      </c>
      <c r="C1015" s="47" t="str">
        <f t="shared" si="92"/>
        <v/>
      </c>
      <c r="D1015" s="52" t="str">
        <f t="shared" si="93"/>
        <v/>
      </c>
      <c r="E1015" s="53" t="str">
        <f t="shared" si="94"/>
        <v/>
      </c>
      <c r="F1015" s="53" t="str">
        <f t="shared" si="95"/>
        <v/>
      </c>
      <c r="G1015" s="50"/>
      <c r="H1015" s="53">
        <f t="shared" si="90"/>
        <v>0</v>
      </c>
    </row>
    <row r="1016" spans="2:8" ht="12.75" hidden="1" customHeight="1">
      <c r="B1016" s="46" t="str">
        <f t="shared" si="91"/>
        <v/>
      </c>
      <c r="C1016" s="47" t="str">
        <f t="shared" si="92"/>
        <v/>
      </c>
      <c r="D1016" s="52" t="str">
        <f t="shared" si="93"/>
        <v/>
      </c>
      <c r="E1016" s="53" t="str">
        <f t="shared" si="94"/>
        <v/>
      </c>
      <c r="F1016" s="53" t="str">
        <f t="shared" si="95"/>
        <v/>
      </c>
      <c r="G1016" s="50"/>
      <c r="H1016" s="53">
        <f t="shared" si="90"/>
        <v>0</v>
      </c>
    </row>
    <row r="1017" spans="2:8" ht="12.75" hidden="1" customHeight="1">
      <c r="B1017" s="46" t="str">
        <f t="shared" si="91"/>
        <v/>
      </c>
      <c r="C1017" s="47" t="str">
        <f t="shared" si="92"/>
        <v/>
      </c>
      <c r="D1017" s="52" t="str">
        <f t="shared" si="93"/>
        <v/>
      </c>
      <c r="E1017" s="53" t="str">
        <f t="shared" si="94"/>
        <v/>
      </c>
      <c r="F1017" s="53" t="str">
        <f t="shared" si="95"/>
        <v/>
      </c>
      <c r="G1017" s="50"/>
      <c r="H1017" s="53">
        <f t="shared" si="90"/>
        <v>0</v>
      </c>
    </row>
    <row r="1018" spans="2:8" ht="12.75" hidden="1" customHeight="1">
      <c r="B1018" s="46" t="str">
        <f t="shared" si="91"/>
        <v/>
      </c>
      <c r="C1018" s="47" t="str">
        <f t="shared" si="92"/>
        <v/>
      </c>
      <c r="D1018" s="52" t="str">
        <f t="shared" si="93"/>
        <v/>
      </c>
      <c r="E1018" s="53" t="str">
        <f t="shared" si="94"/>
        <v/>
      </c>
      <c r="F1018" s="53" t="str">
        <f t="shared" si="95"/>
        <v/>
      </c>
      <c r="G1018" s="50"/>
      <c r="H1018" s="53">
        <f t="shared" si="90"/>
        <v>0</v>
      </c>
    </row>
    <row r="1019" spans="2:8" ht="12.75" hidden="1" customHeight="1">
      <c r="B1019" s="46" t="str">
        <f t="shared" si="91"/>
        <v/>
      </c>
      <c r="C1019" s="47" t="str">
        <f t="shared" si="92"/>
        <v/>
      </c>
      <c r="D1019" s="52" t="str">
        <f t="shared" si="93"/>
        <v/>
      </c>
      <c r="E1019" s="53" t="str">
        <f t="shared" si="94"/>
        <v/>
      </c>
      <c r="F1019" s="53" t="str">
        <f t="shared" si="95"/>
        <v/>
      </c>
      <c r="G1019" s="50"/>
      <c r="H1019" s="53">
        <f t="shared" si="90"/>
        <v>0</v>
      </c>
    </row>
    <row r="1020" spans="2:8" ht="12.75" hidden="1" customHeight="1">
      <c r="B1020" s="46" t="str">
        <f t="shared" si="91"/>
        <v/>
      </c>
      <c r="C1020" s="47" t="str">
        <f t="shared" si="92"/>
        <v/>
      </c>
      <c r="D1020" s="52" t="str">
        <f t="shared" si="93"/>
        <v/>
      </c>
      <c r="E1020" s="53" t="str">
        <f t="shared" si="94"/>
        <v/>
      </c>
      <c r="F1020" s="53" t="str">
        <f t="shared" si="95"/>
        <v/>
      </c>
      <c r="G1020" s="50"/>
      <c r="H1020" s="53">
        <f t="shared" si="90"/>
        <v>0</v>
      </c>
    </row>
    <row r="1021" spans="2:8" ht="12.75" hidden="1" customHeight="1">
      <c r="B1021" s="46" t="str">
        <f t="shared" si="91"/>
        <v/>
      </c>
      <c r="C1021" s="47" t="str">
        <f t="shared" si="92"/>
        <v/>
      </c>
      <c r="D1021" s="52" t="str">
        <f t="shared" si="93"/>
        <v/>
      </c>
      <c r="E1021" s="53" t="str">
        <f t="shared" si="94"/>
        <v/>
      </c>
      <c r="F1021" s="53" t="str">
        <f t="shared" si="95"/>
        <v/>
      </c>
      <c r="G1021" s="50"/>
      <c r="H1021" s="53">
        <f t="shared" si="90"/>
        <v>0</v>
      </c>
    </row>
    <row r="1022" spans="2:8" ht="12.75" hidden="1" customHeight="1">
      <c r="B1022" s="46" t="str">
        <f t="shared" si="91"/>
        <v/>
      </c>
      <c r="C1022" s="47" t="str">
        <f t="shared" si="92"/>
        <v/>
      </c>
      <c r="D1022" s="52" t="str">
        <f t="shared" si="93"/>
        <v/>
      </c>
      <c r="E1022" s="53" t="str">
        <f t="shared" si="94"/>
        <v/>
      </c>
      <c r="F1022" s="53" t="str">
        <f t="shared" si="95"/>
        <v/>
      </c>
      <c r="G1022" s="50"/>
      <c r="H1022" s="53">
        <f t="shared" si="90"/>
        <v>0</v>
      </c>
    </row>
    <row r="1023" spans="2:8" ht="12.75" hidden="1" customHeight="1">
      <c r="B1023" s="46" t="str">
        <f t="shared" si="91"/>
        <v/>
      </c>
      <c r="C1023" s="47" t="str">
        <f t="shared" si="92"/>
        <v/>
      </c>
      <c r="D1023" s="52" t="str">
        <f t="shared" si="93"/>
        <v/>
      </c>
      <c r="E1023" s="53" t="str">
        <f t="shared" si="94"/>
        <v/>
      </c>
      <c r="F1023" s="53" t="str">
        <f t="shared" si="95"/>
        <v/>
      </c>
      <c r="G1023" s="50"/>
      <c r="H1023" s="53">
        <f t="shared" si="90"/>
        <v>0</v>
      </c>
    </row>
    <row r="1024" spans="2:8" ht="12.75" hidden="1" customHeight="1">
      <c r="B1024" s="46" t="str">
        <f t="shared" si="91"/>
        <v/>
      </c>
      <c r="C1024" s="47" t="str">
        <f t="shared" si="92"/>
        <v/>
      </c>
      <c r="D1024" s="52" t="str">
        <f t="shared" si="93"/>
        <v/>
      </c>
      <c r="E1024" s="53" t="str">
        <f t="shared" si="94"/>
        <v/>
      </c>
      <c r="F1024" s="53" t="str">
        <f t="shared" si="95"/>
        <v/>
      </c>
      <c r="G1024" s="50"/>
      <c r="H1024" s="53">
        <f t="shared" si="90"/>
        <v>0</v>
      </c>
    </row>
    <row r="1025" spans="2:8" ht="12.75" hidden="1" customHeight="1">
      <c r="B1025" s="46" t="str">
        <f t="shared" si="91"/>
        <v/>
      </c>
      <c r="C1025" s="47" t="str">
        <f t="shared" si="92"/>
        <v/>
      </c>
      <c r="D1025" s="52" t="str">
        <f t="shared" si="93"/>
        <v/>
      </c>
      <c r="E1025" s="53" t="str">
        <f t="shared" si="94"/>
        <v/>
      </c>
      <c r="F1025" s="53" t="str">
        <f t="shared" si="95"/>
        <v/>
      </c>
      <c r="G1025" s="50"/>
      <c r="H1025" s="53">
        <f t="shared" si="90"/>
        <v>0</v>
      </c>
    </row>
    <row r="1026" spans="2:8" ht="12.75" hidden="1" customHeight="1">
      <c r="B1026" s="46" t="str">
        <f t="shared" si="91"/>
        <v/>
      </c>
      <c r="C1026" s="47" t="str">
        <f t="shared" si="92"/>
        <v/>
      </c>
      <c r="D1026" s="52" t="str">
        <f t="shared" si="93"/>
        <v/>
      </c>
      <c r="E1026" s="53" t="str">
        <f t="shared" si="94"/>
        <v/>
      </c>
      <c r="F1026" s="53" t="str">
        <f t="shared" si="95"/>
        <v/>
      </c>
      <c r="G1026" s="50"/>
      <c r="H1026" s="53">
        <f t="shared" si="90"/>
        <v>0</v>
      </c>
    </row>
    <row r="1027" spans="2:8" ht="12.75" hidden="1" customHeight="1">
      <c r="B1027" s="46" t="str">
        <f t="shared" si="91"/>
        <v/>
      </c>
      <c r="C1027" s="47" t="str">
        <f t="shared" si="92"/>
        <v/>
      </c>
      <c r="D1027" s="52" t="str">
        <f t="shared" si="93"/>
        <v/>
      </c>
      <c r="E1027" s="53" t="str">
        <f t="shared" si="94"/>
        <v/>
      </c>
      <c r="F1027" s="53" t="str">
        <f t="shared" si="95"/>
        <v/>
      </c>
      <c r="G1027" s="50"/>
      <c r="H1027" s="53">
        <f t="shared" si="90"/>
        <v>0</v>
      </c>
    </row>
    <row r="1028" spans="2:8" ht="12.75" hidden="1" customHeight="1">
      <c r="B1028" s="46" t="str">
        <f t="shared" si="91"/>
        <v/>
      </c>
      <c r="C1028" s="47" t="str">
        <f t="shared" si="92"/>
        <v/>
      </c>
      <c r="D1028" s="52" t="str">
        <f t="shared" si="93"/>
        <v/>
      </c>
      <c r="E1028" s="53" t="str">
        <f t="shared" si="94"/>
        <v/>
      </c>
      <c r="F1028" s="53" t="str">
        <f t="shared" si="95"/>
        <v/>
      </c>
      <c r="G1028" s="50"/>
      <c r="H1028" s="53">
        <f t="shared" si="90"/>
        <v>0</v>
      </c>
    </row>
    <row r="1029" spans="2:8" ht="12.75" hidden="1" customHeight="1">
      <c r="B1029" s="46" t="str">
        <f t="shared" si="91"/>
        <v/>
      </c>
      <c r="C1029" s="47" t="str">
        <f t="shared" si="92"/>
        <v/>
      </c>
      <c r="D1029" s="52" t="str">
        <f t="shared" si="93"/>
        <v/>
      </c>
      <c r="E1029" s="53" t="str">
        <f t="shared" si="94"/>
        <v/>
      </c>
      <c r="F1029" s="53" t="str">
        <f t="shared" si="95"/>
        <v/>
      </c>
      <c r="G1029" s="50"/>
      <c r="H1029" s="53">
        <f t="shared" si="90"/>
        <v>0</v>
      </c>
    </row>
    <row r="1030" spans="2:8" ht="12.75" hidden="1" customHeight="1">
      <c r="B1030" s="46" t="str">
        <f t="shared" si="91"/>
        <v/>
      </c>
      <c r="C1030" s="47" t="str">
        <f t="shared" si="92"/>
        <v/>
      </c>
      <c r="D1030" s="52" t="str">
        <f t="shared" si="93"/>
        <v/>
      </c>
      <c r="E1030" s="53" t="str">
        <f t="shared" si="94"/>
        <v/>
      </c>
      <c r="F1030" s="53" t="str">
        <f t="shared" si="95"/>
        <v/>
      </c>
      <c r="G1030" s="50"/>
      <c r="H1030" s="53">
        <f t="shared" si="90"/>
        <v>0</v>
      </c>
    </row>
    <row r="1031" spans="2:8" ht="12.75" hidden="1" customHeight="1">
      <c r="B1031" s="46" t="str">
        <f t="shared" si="91"/>
        <v/>
      </c>
      <c r="C1031" s="47" t="str">
        <f t="shared" si="92"/>
        <v/>
      </c>
      <c r="D1031" s="52" t="str">
        <f t="shared" si="93"/>
        <v/>
      </c>
      <c r="E1031" s="53" t="str">
        <f t="shared" si="94"/>
        <v/>
      </c>
      <c r="F1031" s="53" t="str">
        <f t="shared" si="95"/>
        <v/>
      </c>
      <c r="G1031" s="50"/>
      <c r="H1031" s="53">
        <f t="shared" si="90"/>
        <v>0</v>
      </c>
    </row>
    <row r="1032" spans="2:8" ht="12.75" hidden="1" customHeight="1">
      <c r="B1032" s="46" t="str">
        <f t="shared" si="91"/>
        <v/>
      </c>
      <c r="C1032" s="47" t="str">
        <f t="shared" si="92"/>
        <v/>
      </c>
      <c r="D1032" s="52" t="str">
        <f t="shared" si="93"/>
        <v/>
      </c>
      <c r="E1032" s="53" t="str">
        <f t="shared" si="94"/>
        <v/>
      </c>
      <c r="F1032" s="53" t="str">
        <f t="shared" si="95"/>
        <v/>
      </c>
      <c r="G1032" s="50"/>
      <c r="H1032" s="53">
        <f t="shared" si="90"/>
        <v>0</v>
      </c>
    </row>
    <row r="1033" spans="2:8" ht="12.75" hidden="1" customHeight="1">
      <c r="B1033" s="46" t="str">
        <f t="shared" si="91"/>
        <v/>
      </c>
      <c r="C1033" s="47" t="str">
        <f t="shared" si="92"/>
        <v/>
      </c>
      <c r="D1033" s="52" t="str">
        <f t="shared" si="93"/>
        <v/>
      </c>
      <c r="E1033" s="53" t="str">
        <f t="shared" si="94"/>
        <v/>
      </c>
      <c r="F1033" s="53" t="str">
        <f t="shared" si="95"/>
        <v/>
      </c>
      <c r="G1033" s="50"/>
      <c r="H1033" s="53">
        <f t="shared" si="90"/>
        <v>0</v>
      </c>
    </row>
    <row r="1034" spans="2:8" ht="12.75" hidden="1" customHeight="1">
      <c r="B1034" s="46" t="str">
        <f t="shared" si="91"/>
        <v/>
      </c>
      <c r="C1034" s="47" t="str">
        <f t="shared" si="92"/>
        <v/>
      </c>
      <c r="D1034" s="52" t="str">
        <f t="shared" si="93"/>
        <v/>
      </c>
      <c r="E1034" s="53" t="str">
        <f t="shared" si="94"/>
        <v/>
      </c>
      <c r="F1034" s="53" t="str">
        <f t="shared" si="95"/>
        <v/>
      </c>
      <c r="G1034" s="50"/>
      <c r="H1034" s="53">
        <f t="shared" si="90"/>
        <v>0</v>
      </c>
    </row>
    <row r="1035" spans="2:8" ht="12.75" hidden="1" customHeight="1">
      <c r="B1035" s="46" t="str">
        <f t="shared" si="91"/>
        <v/>
      </c>
      <c r="C1035" s="47" t="str">
        <f t="shared" si="92"/>
        <v/>
      </c>
      <c r="D1035" s="52" t="str">
        <f t="shared" si="93"/>
        <v/>
      </c>
      <c r="E1035" s="53" t="str">
        <f t="shared" si="94"/>
        <v/>
      </c>
      <c r="F1035" s="53" t="str">
        <f t="shared" si="95"/>
        <v/>
      </c>
      <c r="G1035" s="50"/>
      <c r="H1035" s="53">
        <f t="shared" si="90"/>
        <v>0</v>
      </c>
    </row>
    <row r="1036" spans="2:8" ht="12.75" hidden="1" customHeight="1">
      <c r="B1036" s="46" t="str">
        <f t="shared" si="91"/>
        <v/>
      </c>
      <c r="C1036" s="47" t="str">
        <f t="shared" si="92"/>
        <v/>
      </c>
      <c r="D1036" s="52" t="str">
        <f t="shared" si="93"/>
        <v/>
      </c>
      <c r="E1036" s="53" t="str">
        <f t="shared" si="94"/>
        <v/>
      </c>
      <c r="F1036" s="53" t="str">
        <f t="shared" si="95"/>
        <v/>
      </c>
      <c r="G1036" s="50"/>
      <c r="H1036" s="53">
        <f t="shared" si="90"/>
        <v>0</v>
      </c>
    </row>
    <row r="1037" spans="2:8" ht="12.75" hidden="1" customHeight="1">
      <c r="B1037" s="46" t="str">
        <f t="shared" si="91"/>
        <v/>
      </c>
      <c r="C1037" s="47" t="str">
        <f t="shared" si="92"/>
        <v/>
      </c>
      <c r="D1037" s="52" t="str">
        <f t="shared" si="93"/>
        <v/>
      </c>
      <c r="E1037" s="53" t="str">
        <f t="shared" si="94"/>
        <v/>
      </c>
      <c r="F1037" s="53" t="str">
        <f t="shared" si="95"/>
        <v/>
      </c>
      <c r="G1037" s="50"/>
      <c r="H1037" s="53">
        <f t="shared" si="90"/>
        <v>0</v>
      </c>
    </row>
    <row r="1038" spans="2:8" ht="12.75" hidden="1" customHeight="1">
      <c r="B1038" s="46" t="str">
        <f t="shared" si="91"/>
        <v/>
      </c>
      <c r="C1038" s="47" t="str">
        <f t="shared" si="92"/>
        <v/>
      </c>
      <c r="D1038" s="52" t="str">
        <f t="shared" si="93"/>
        <v/>
      </c>
      <c r="E1038" s="53" t="str">
        <f t="shared" si="94"/>
        <v/>
      </c>
      <c r="F1038" s="53" t="str">
        <f t="shared" si="95"/>
        <v/>
      </c>
      <c r="G1038" s="50"/>
      <c r="H1038" s="53">
        <f t="shared" si="90"/>
        <v>0</v>
      </c>
    </row>
    <row r="1039" spans="2:8" ht="12.75" hidden="1" customHeight="1">
      <c r="B1039" s="46" t="str">
        <f t="shared" si="91"/>
        <v/>
      </c>
      <c r="C1039" s="47" t="str">
        <f t="shared" si="92"/>
        <v/>
      </c>
      <c r="D1039" s="52" t="str">
        <f t="shared" si="93"/>
        <v/>
      </c>
      <c r="E1039" s="53" t="str">
        <f t="shared" si="94"/>
        <v/>
      </c>
      <c r="F1039" s="53" t="str">
        <f t="shared" si="95"/>
        <v/>
      </c>
      <c r="G1039" s="50"/>
      <c r="H1039" s="53">
        <f t="shared" si="90"/>
        <v>0</v>
      </c>
    </row>
    <row r="1040" spans="2:8" ht="12.75" hidden="1" customHeight="1">
      <c r="B1040" s="46" t="str">
        <f t="shared" si="91"/>
        <v/>
      </c>
      <c r="C1040" s="47" t="str">
        <f t="shared" si="92"/>
        <v/>
      </c>
      <c r="D1040" s="52" t="str">
        <f t="shared" si="93"/>
        <v/>
      </c>
      <c r="E1040" s="53" t="str">
        <f t="shared" si="94"/>
        <v/>
      </c>
      <c r="F1040" s="53" t="str">
        <f t="shared" si="95"/>
        <v/>
      </c>
      <c r="G1040" s="50"/>
      <c r="H1040" s="53">
        <f t="shared" si="90"/>
        <v>0</v>
      </c>
    </row>
    <row r="1041" spans="2:8" ht="12.75" hidden="1" customHeight="1">
      <c r="B1041" s="46" t="str">
        <f t="shared" si="91"/>
        <v/>
      </c>
      <c r="C1041" s="47" t="str">
        <f t="shared" si="92"/>
        <v/>
      </c>
      <c r="D1041" s="52" t="str">
        <f t="shared" si="93"/>
        <v/>
      </c>
      <c r="E1041" s="53" t="str">
        <f t="shared" si="94"/>
        <v/>
      </c>
      <c r="F1041" s="53" t="str">
        <f t="shared" si="95"/>
        <v/>
      </c>
      <c r="G1041" s="50"/>
      <c r="H1041" s="53">
        <f t="shared" si="90"/>
        <v>0</v>
      </c>
    </row>
    <row r="1042" spans="2:8" ht="12.75" hidden="1" customHeight="1">
      <c r="B1042" s="46" t="str">
        <f t="shared" si="91"/>
        <v/>
      </c>
      <c r="C1042" s="47" t="str">
        <f t="shared" si="92"/>
        <v/>
      </c>
      <c r="D1042" s="52" t="str">
        <f t="shared" si="93"/>
        <v/>
      </c>
      <c r="E1042" s="53" t="str">
        <f t="shared" si="94"/>
        <v/>
      </c>
      <c r="F1042" s="53" t="str">
        <f t="shared" si="95"/>
        <v/>
      </c>
      <c r="G1042" s="50"/>
      <c r="H1042" s="53">
        <f t="shared" si="90"/>
        <v>0</v>
      </c>
    </row>
    <row r="1043" spans="2:8" ht="12.75" hidden="1" customHeight="1">
      <c r="B1043" s="46" t="str">
        <f t="shared" si="91"/>
        <v/>
      </c>
      <c r="C1043" s="47" t="str">
        <f t="shared" si="92"/>
        <v/>
      </c>
      <c r="D1043" s="52" t="str">
        <f t="shared" si="93"/>
        <v/>
      </c>
      <c r="E1043" s="53" t="str">
        <f t="shared" si="94"/>
        <v/>
      </c>
      <c r="F1043" s="53" t="str">
        <f t="shared" si="95"/>
        <v/>
      </c>
      <c r="G1043" s="50"/>
      <c r="H1043" s="53">
        <f t="shared" si="90"/>
        <v>0</v>
      </c>
    </row>
    <row r="1044" spans="2:8" ht="12.75" hidden="1" customHeight="1">
      <c r="B1044" s="46" t="str">
        <f t="shared" si="91"/>
        <v/>
      </c>
      <c r="C1044" s="47" t="str">
        <f t="shared" si="92"/>
        <v/>
      </c>
      <c r="D1044" s="52" t="str">
        <f t="shared" si="93"/>
        <v/>
      </c>
      <c r="E1044" s="53" t="str">
        <f t="shared" si="94"/>
        <v/>
      </c>
      <c r="F1044" s="53" t="str">
        <f t="shared" si="95"/>
        <v/>
      </c>
      <c r="G1044" s="50"/>
      <c r="H1044" s="53">
        <f t="shared" si="90"/>
        <v>0</v>
      </c>
    </row>
    <row r="1045" spans="2:8" ht="12.75" hidden="1" customHeight="1">
      <c r="B1045" s="46" t="str">
        <f t="shared" si="91"/>
        <v/>
      </c>
      <c r="C1045" s="47" t="str">
        <f t="shared" si="92"/>
        <v/>
      </c>
      <c r="D1045" s="52" t="str">
        <f t="shared" si="93"/>
        <v/>
      </c>
      <c r="E1045" s="53" t="str">
        <f t="shared" si="94"/>
        <v/>
      </c>
      <c r="F1045" s="53" t="str">
        <f t="shared" si="95"/>
        <v/>
      </c>
      <c r="G1045" s="50"/>
      <c r="H1045" s="53">
        <f t="shared" si="90"/>
        <v>0</v>
      </c>
    </row>
    <row r="1046" spans="2:8" ht="12.75" hidden="1" customHeight="1">
      <c r="B1046" s="46" t="str">
        <f t="shared" si="91"/>
        <v/>
      </c>
      <c r="C1046" s="47" t="str">
        <f t="shared" si="92"/>
        <v/>
      </c>
      <c r="D1046" s="52" t="str">
        <f t="shared" si="93"/>
        <v/>
      </c>
      <c r="E1046" s="53" t="str">
        <f t="shared" si="94"/>
        <v/>
      </c>
      <c r="F1046" s="53" t="str">
        <f t="shared" si="95"/>
        <v/>
      </c>
      <c r="G1046" s="50"/>
      <c r="H1046" s="53">
        <f t="shared" si="90"/>
        <v>0</v>
      </c>
    </row>
    <row r="1047" spans="2:8" ht="12.75" hidden="1" customHeight="1">
      <c r="B1047" s="46" t="str">
        <f t="shared" si="91"/>
        <v/>
      </c>
      <c r="C1047" s="47" t="str">
        <f t="shared" si="92"/>
        <v/>
      </c>
      <c r="D1047" s="52" t="str">
        <f t="shared" si="93"/>
        <v/>
      </c>
      <c r="E1047" s="53" t="str">
        <f t="shared" si="94"/>
        <v/>
      </c>
      <c r="F1047" s="53" t="str">
        <f t="shared" si="95"/>
        <v/>
      </c>
      <c r="G1047" s="50"/>
      <c r="H1047" s="53">
        <f t="shared" si="90"/>
        <v>0</v>
      </c>
    </row>
    <row r="1048" spans="2:8" ht="12.75" hidden="1" customHeight="1">
      <c r="B1048" s="46" t="str">
        <f t="shared" si="91"/>
        <v/>
      </c>
      <c r="C1048" s="47" t="str">
        <f t="shared" si="92"/>
        <v/>
      </c>
      <c r="D1048" s="52" t="str">
        <f t="shared" si="93"/>
        <v/>
      </c>
      <c r="E1048" s="53" t="str">
        <f t="shared" si="94"/>
        <v/>
      </c>
      <c r="F1048" s="53" t="str">
        <f t="shared" si="95"/>
        <v/>
      </c>
      <c r="G1048" s="50"/>
      <c r="H1048" s="53">
        <f t="shared" si="90"/>
        <v>0</v>
      </c>
    </row>
    <row r="1049" spans="2:8" ht="12.75" hidden="1" customHeight="1">
      <c r="B1049" s="46" t="str">
        <f t="shared" si="91"/>
        <v/>
      </c>
      <c r="C1049" s="47" t="str">
        <f t="shared" si="92"/>
        <v/>
      </c>
      <c r="D1049" s="52" t="str">
        <f t="shared" si="93"/>
        <v/>
      </c>
      <c r="E1049" s="53" t="str">
        <f t="shared" si="94"/>
        <v/>
      </c>
      <c r="F1049" s="53" t="str">
        <f t="shared" si="95"/>
        <v/>
      </c>
      <c r="G1049" s="50"/>
      <c r="H1049" s="53">
        <f t="shared" ref="H1049:H1112" si="96">IF(B1049="",0,ROUND(H1048-E1049-G1049,2))</f>
        <v>0</v>
      </c>
    </row>
    <row r="1050" spans="2:8" ht="12.75" hidden="1" customHeight="1">
      <c r="B1050" s="46" t="str">
        <f t="shared" ref="B1050:B1113" si="97">IF(B1049&lt;$D$16,IF(H1049&gt;0,B1049+1,""),"")</f>
        <v/>
      </c>
      <c r="C1050" s="47" t="str">
        <f t="shared" ref="C1050:C1113" si="98">IF(B1050="","",IF(B1050&lt;=$D$16,IF(payments_per_year=26,DATE(YEAR(start_date),MONTH(start_date),DAY(start_date)+14*B1050),IF(payments_per_year=52,DATE(YEAR(start_date),MONTH(start_date),DAY(start_date)+7*B1050),DATE(YEAR(start_date),MONTH(start_date)+B1050*12/$D$11,DAY(start_date)))),""))</f>
        <v/>
      </c>
      <c r="D1050" s="52" t="str">
        <f t="shared" ref="D1050:D1113" si="99">IF(C1050="","",IF($D$15+F1050&gt;H1049,ROUND(H1049+F1050,2),$D$15))</f>
        <v/>
      </c>
      <c r="E1050" s="53" t="str">
        <f t="shared" ref="E1050:E1113" si="100">IF(C1050="","",D1050-F1050)</f>
        <v/>
      </c>
      <c r="F1050" s="53" t="str">
        <f t="shared" ref="F1050:F1113" si="101">IF(C1050="","",ROUND(H1049*$D$9/payments_per_year,2))</f>
        <v/>
      </c>
      <c r="G1050" s="50"/>
      <c r="H1050" s="53">
        <f t="shared" si="96"/>
        <v>0</v>
      </c>
    </row>
    <row r="1051" spans="2:8" ht="12.75" hidden="1" customHeight="1">
      <c r="B1051" s="46" t="str">
        <f t="shared" si="97"/>
        <v/>
      </c>
      <c r="C1051" s="47" t="str">
        <f t="shared" si="98"/>
        <v/>
      </c>
      <c r="D1051" s="52" t="str">
        <f t="shared" si="99"/>
        <v/>
      </c>
      <c r="E1051" s="53" t="str">
        <f t="shared" si="100"/>
        <v/>
      </c>
      <c r="F1051" s="53" t="str">
        <f t="shared" si="101"/>
        <v/>
      </c>
      <c r="G1051" s="50"/>
      <c r="H1051" s="53">
        <f t="shared" si="96"/>
        <v>0</v>
      </c>
    </row>
    <row r="1052" spans="2:8" ht="12.75" hidden="1" customHeight="1">
      <c r="B1052" s="46" t="str">
        <f t="shared" si="97"/>
        <v/>
      </c>
      <c r="C1052" s="47" t="str">
        <f t="shared" si="98"/>
        <v/>
      </c>
      <c r="D1052" s="52" t="str">
        <f t="shared" si="99"/>
        <v/>
      </c>
      <c r="E1052" s="53" t="str">
        <f t="shared" si="100"/>
        <v/>
      </c>
      <c r="F1052" s="53" t="str">
        <f t="shared" si="101"/>
        <v/>
      </c>
      <c r="G1052" s="50"/>
      <c r="H1052" s="53">
        <f t="shared" si="96"/>
        <v>0</v>
      </c>
    </row>
    <row r="1053" spans="2:8" ht="12.75" hidden="1" customHeight="1">
      <c r="B1053" s="46" t="str">
        <f t="shared" si="97"/>
        <v/>
      </c>
      <c r="C1053" s="47" t="str">
        <f t="shared" si="98"/>
        <v/>
      </c>
      <c r="D1053" s="52" t="str">
        <f t="shared" si="99"/>
        <v/>
      </c>
      <c r="E1053" s="53" t="str">
        <f t="shared" si="100"/>
        <v/>
      </c>
      <c r="F1053" s="53" t="str">
        <f t="shared" si="101"/>
        <v/>
      </c>
      <c r="G1053" s="50"/>
      <c r="H1053" s="53">
        <f t="shared" si="96"/>
        <v>0</v>
      </c>
    </row>
    <row r="1054" spans="2:8" ht="12.75" hidden="1" customHeight="1">
      <c r="B1054" s="46" t="str">
        <f t="shared" si="97"/>
        <v/>
      </c>
      <c r="C1054" s="47" t="str">
        <f t="shared" si="98"/>
        <v/>
      </c>
      <c r="D1054" s="52" t="str">
        <f t="shared" si="99"/>
        <v/>
      </c>
      <c r="E1054" s="53" t="str">
        <f t="shared" si="100"/>
        <v/>
      </c>
      <c r="F1054" s="53" t="str">
        <f t="shared" si="101"/>
        <v/>
      </c>
      <c r="G1054" s="50"/>
      <c r="H1054" s="53">
        <f t="shared" si="96"/>
        <v>0</v>
      </c>
    </row>
    <row r="1055" spans="2:8" ht="12.75" hidden="1" customHeight="1">
      <c r="B1055" s="46" t="str">
        <f t="shared" si="97"/>
        <v/>
      </c>
      <c r="C1055" s="47" t="str">
        <f t="shared" si="98"/>
        <v/>
      </c>
      <c r="D1055" s="52" t="str">
        <f t="shared" si="99"/>
        <v/>
      </c>
      <c r="E1055" s="53" t="str">
        <f t="shared" si="100"/>
        <v/>
      </c>
      <c r="F1055" s="53" t="str">
        <f t="shared" si="101"/>
        <v/>
      </c>
      <c r="G1055" s="50"/>
      <c r="H1055" s="53">
        <f t="shared" si="96"/>
        <v>0</v>
      </c>
    </row>
    <row r="1056" spans="2:8" ht="12.75" hidden="1" customHeight="1">
      <c r="B1056" s="46" t="str">
        <f t="shared" si="97"/>
        <v/>
      </c>
      <c r="C1056" s="47" t="str">
        <f t="shared" si="98"/>
        <v/>
      </c>
      <c r="D1056" s="52" t="str">
        <f t="shared" si="99"/>
        <v/>
      </c>
      <c r="E1056" s="53" t="str">
        <f t="shared" si="100"/>
        <v/>
      </c>
      <c r="F1056" s="53" t="str">
        <f t="shared" si="101"/>
        <v/>
      </c>
      <c r="G1056" s="50"/>
      <c r="H1056" s="53">
        <f t="shared" si="96"/>
        <v>0</v>
      </c>
    </row>
    <row r="1057" spans="2:8" ht="12.75" hidden="1" customHeight="1">
      <c r="B1057" s="46" t="str">
        <f t="shared" si="97"/>
        <v/>
      </c>
      <c r="C1057" s="47" t="str">
        <f t="shared" si="98"/>
        <v/>
      </c>
      <c r="D1057" s="52" t="str">
        <f t="shared" si="99"/>
        <v/>
      </c>
      <c r="E1057" s="53" t="str">
        <f t="shared" si="100"/>
        <v/>
      </c>
      <c r="F1057" s="53" t="str">
        <f t="shared" si="101"/>
        <v/>
      </c>
      <c r="G1057" s="50"/>
      <c r="H1057" s="53">
        <f t="shared" si="96"/>
        <v>0</v>
      </c>
    </row>
    <row r="1058" spans="2:8" ht="12.75" hidden="1" customHeight="1">
      <c r="B1058" s="46" t="str">
        <f t="shared" si="97"/>
        <v/>
      </c>
      <c r="C1058" s="47" t="str">
        <f t="shared" si="98"/>
        <v/>
      </c>
      <c r="D1058" s="52" t="str">
        <f t="shared" si="99"/>
        <v/>
      </c>
      <c r="E1058" s="53" t="str">
        <f t="shared" si="100"/>
        <v/>
      </c>
      <c r="F1058" s="53" t="str">
        <f t="shared" si="101"/>
        <v/>
      </c>
      <c r="G1058" s="50"/>
      <c r="H1058" s="53">
        <f t="shared" si="96"/>
        <v>0</v>
      </c>
    </row>
    <row r="1059" spans="2:8" ht="12.75" hidden="1" customHeight="1">
      <c r="B1059" s="46" t="str">
        <f t="shared" si="97"/>
        <v/>
      </c>
      <c r="C1059" s="47" t="str">
        <f t="shared" si="98"/>
        <v/>
      </c>
      <c r="D1059" s="52" t="str">
        <f t="shared" si="99"/>
        <v/>
      </c>
      <c r="E1059" s="53" t="str">
        <f t="shared" si="100"/>
        <v/>
      </c>
      <c r="F1059" s="53" t="str">
        <f t="shared" si="101"/>
        <v/>
      </c>
      <c r="G1059" s="50"/>
      <c r="H1059" s="53">
        <f t="shared" si="96"/>
        <v>0</v>
      </c>
    </row>
    <row r="1060" spans="2:8" ht="12.75" hidden="1" customHeight="1">
      <c r="B1060" s="46" t="str">
        <f t="shared" si="97"/>
        <v/>
      </c>
      <c r="C1060" s="47" t="str">
        <f t="shared" si="98"/>
        <v/>
      </c>
      <c r="D1060" s="52" t="str">
        <f t="shared" si="99"/>
        <v/>
      </c>
      <c r="E1060" s="53" t="str">
        <f t="shared" si="100"/>
        <v/>
      </c>
      <c r="F1060" s="53" t="str">
        <f t="shared" si="101"/>
        <v/>
      </c>
      <c r="G1060" s="50"/>
      <c r="H1060" s="53">
        <f t="shared" si="96"/>
        <v>0</v>
      </c>
    </row>
    <row r="1061" spans="2:8" ht="12.75" hidden="1" customHeight="1">
      <c r="B1061" s="46" t="str">
        <f t="shared" si="97"/>
        <v/>
      </c>
      <c r="C1061" s="47" t="str">
        <f t="shared" si="98"/>
        <v/>
      </c>
      <c r="D1061" s="52" t="str">
        <f t="shared" si="99"/>
        <v/>
      </c>
      <c r="E1061" s="53" t="str">
        <f t="shared" si="100"/>
        <v/>
      </c>
      <c r="F1061" s="53" t="str">
        <f t="shared" si="101"/>
        <v/>
      </c>
      <c r="G1061" s="50"/>
      <c r="H1061" s="53">
        <f t="shared" si="96"/>
        <v>0</v>
      </c>
    </row>
    <row r="1062" spans="2:8" ht="12.75" hidden="1" customHeight="1">
      <c r="B1062" s="46" t="str">
        <f t="shared" si="97"/>
        <v/>
      </c>
      <c r="C1062" s="47" t="str">
        <f t="shared" si="98"/>
        <v/>
      </c>
      <c r="D1062" s="52" t="str">
        <f t="shared" si="99"/>
        <v/>
      </c>
      <c r="E1062" s="53" t="str">
        <f t="shared" si="100"/>
        <v/>
      </c>
      <c r="F1062" s="53" t="str">
        <f t="shared" si="101"/>
        <v/>
      </c>
      <c r="G1062" s="50"/>
      <c r="H1062" s="53">
        <f t="shared" si="96"/>
        <v>0</v>
      </c>
    </row>
    <row r="1063" spans="2:8" ht="12.75" hidden="1" customHeight="1">
      <c r="B1063" s="46" t="str">
        <f t="shared" si="97"/>
        <v/>
      </c>
      <c r="C1063" s="47" t="str">
        <f t="shared" si="98"/>
        <v/>
      </c>
      <c r="D1063" s="52" t="str">
        <f t="shared" si="99"/>
        <v/>
      </c>
      <c r="E1063" s="53" t="str">
        <f t="shared" si="100"/>
        <v/>
      </c>
      <c r="F1063" s="53" t="str">
        <f t="shared" si="101"/>
        <v/>
      </c>
      <c r="G1063" s="50"/>
      <c r="H1063" s="53">
        <f t="shared" si="96"/>
        <v>0</v>
      </c>
    </row>
    <row r="1064" spans="2:8" ht="12.75" hidden="1" customHeight="1">
      <c r="B1064" s="46" t="str">
        <f t="shared" si="97"/>
        <v/>
      </c>
      <c r="C1064" s="47" t="str">
        <f t="shared" si="98"/>
        <v/>
      </c>
      <c r="D1064" s="52" t="str">
        <f t="shared" si="99"/>
        <v/>
      </c>
      <c r="E1064" s="53" t="str">
        <f t="shared" si="100"/>
        <v/>
      </c>
      <c r="F1064" s="53" t="str">
        <f t="shared" si="101"/>
        <v/>
      </c>
      <c r="G1064" s="50"/>
      <c r="H1064" s="53">
        <f t="shared" si="96"/>
        <v>0</v>
      </c>
    </row>
    <row r="1065" spans="2:8" ht="12.75" hidden="1" customHeight="1">
      <c r="B1065" s="46" t="str">
        <f t="shared" si="97"/>
        <v/>
      </c>
      <c r="C1065" s="47" t="str">
        <f t="shared" si="98"/>
        <v/>
      </c>
      <c r="D1065" s="52" t="str">
        <f t="shared" si="99"/>
        <v/>
      </c>
      <c r="E1065" s="53" t="str">
        <f t="shared" si="100"/>
        <v/>
      </c>
      <c r="F1065" s="53" t="str">
        <f t="shared" si="101"/>
        <v/>
      </c>
      <c r="G1065" s="50"/>
      <c r="H1065" s="53">
        <f t="shared" si="96"/>
        <v>0</v>
      </c>
    </row>
    <row r="1066" spans="2:8" ht="12.75" hidden="1" customHeight="1">
      <c r="B1066" s="46" t="str">
        <f t="shared" si="97"/>
        <v/>
      </c>
      <c r="C1066" s="47" t="str">
        <f t="shared" si="98"/>
        <v/>
      </c>
      <c r="D1066" s="52" t="str">
        <f t="shared" si="99"/>
        <v/>
      </c>
      <c r="E1066" s="53" t="str">
        <f t="shared" si="100"/>
        <v/>
      </c>
      <c r="F1066" s="53" t="str">
        <f t="shared" si="101"/>
        <v/>
      </c>
      <c r="G1066" s="50"/>
      <c r="H1066" s="53">
        <f t="shared" si="96"/>
        <v>0</v>
      </c>
    </row>
    <row r="1067" spans="2:8" ht="12.75" hidden="1" customHeight="1">
      <c r="B1067" s="46" t="str">
        <f t="shared" si="97"/>
        <v/>
      </c>
      <c r="C1067" s="47" t="str">
        <f t="shared" si="98"/>
        <v/>
      </c>
      <c r="D1067" s="52" t="str">
        <f t="shared" si="99"/>
        <v/>
      </c>
      <c r="E1067" s="53" t="str">
        <f t="shared" si="100"/>
        <v/>
      </c>
      <c r="F1067" s="53" t="str">
        <f t="shared" si="101"/>
        <v/>
      </c>
      <c r="G1067" s="50"/>
      <c r="H1067" s="53">
        <f t="shared" si="96"/>
        <v>0</v>
      </c>
    </row>
    <row r="1068" spans="2:8" ht="12.75" hidden="1" customHeight="1">
      <c r="B1068" s="46" t="str">
        <f t="shared" si="97"/>
        <v/>
      </c>
      <c r="C1068" s="47" t="str">
        <f t="shared" si="98"/>
        <v/>
      </c>
      <c r="D1068" s="52" t="str">
        <f t="shared" si="99"/>
        <v/>
      </c>
      <c r="E1068" s="53" t="str">
        <f t="shared" si="100"/>
        <v/>
      </c>
      <c r="F1068" s="53" t="str">
        <f t="shared" si="101"/>
        <v/>
      </c>
      <c r="G1068" s="50"/>
      <c r="H1068" s="53">
        <f t="shared" si="96"/>
        <v>0</v>
      </c>
    </row>
    <row r="1069" spans="2:8" ht="12.75" hidden="1" customHeight="1">
      <c r="B1069" s="46" t="str">
        <f t="shared" si="97"/>
        <v/>
      </c>
      <c r="C1069" s="47" t="str">
        <f t="shared" si="98"/>
        <v/>
      </c>
      <c r="D1069" s="52" t="str">
        <f t="shared" si="99"/>
        <v/>
      </c>
      <c r="E1069" s="53" t="str">
        <f t="shared" si="100"/>
        <v/>
      </c>
      <c r="F1069" s="53" t="str">
        <f t="shared" si="101"/>
        <v/>
      </c>
      <c r="G1069" s="50"/>
      <c r="H1069" s="53">
        <f t="shared" si="96"/>
        <v>0</v>
      </c>
    </row>
    <row r="1070" spans="2:8" ht="12.75" hidden="1" customHeight="1">
      <c r="B1070" s="46" t="str">
        <f t="shared" si="97"/>
        <v/>
      </c>
      <c r="C1070" s="47" t="str">
        <f t="shared" si="98"/>
        <v/>
      </c>
      <c r="D1070" s="52" t="str">
        <f t="shared" si="99"/>
        <v/>
      </c>
      <c r="E1070" s="53" t="str">
        <f t="shared" si="100"/>
        <v/>
      </c>
      <c r="F1070" s="53" t="str">
        <f t="shared" si="101"/>
        <v/>
      </c>
      <c r="G1070" s="50"/>
      <c r="H1070" s="53">
        <f t="shared" si="96"/>
        <v>0</v>
      </c>
    </row>
    <row r="1071" spans="2:8" ht="12.75" hidden="1" customHeight="1">
      <c r="B1071" s="46" t="str">
        <f t="shared" si="97"/>
        <v/>
      </c>
      <c r="C1071" s="47" t="str">
        <f t="shared" si="98"/>
        <v/>
      </c>
      <c r="D1071" s="52" t="str">
        <f t="shared" si="99"/>
        <v/>
      </c>
      <c r="E1071" s="53" t="str">
        <f t="shared" si="100"/>
        <v/>
      </c>
      <c r="F1071" s="53" t="str">
        <f t="shared" si="101"/>
        <v/>
      </c>
      <c r="G1071" s="50"/>
      <c r="H1071" s="53">
        <f t="shared" si="96"/>
        <v>0</v>
      </c>
    </row>
    <row r="1072" spans="2:8" ht="12.75" hidden="1" customHeight="1">
      <c r="B1072" s="46" t="str">
        <f t="shared" si="97"/>
        <v/>
      </c>
      <c r="C1072" s="47" t="str">
        <f t="shared" si="98"/>
        <v/>
      </c>
      <c r="D1072" s="52" t="str">
        <f t="shared" si="99"/>
        <v/>
      </c>
      <c r="E1072" s="53" t="str">
        <f t="shared" si="100"/>
        <v/>
      </c>
      <c r="F1072" s="53" t="str">
        <f t="shared" si="101"/>
        <v/>
      </c>
      <c r="G1072" s="50"/>
      <c r="H1072" s="53">
        <f t="shared" si="96"/>
        <v>0</v>
      </c>
    </row>
    <row r="1073" spans="2:8" ht="12.75" hidden="1" customHeight="1">
      <c r="B1073" s="46" t="str">
        <f t="shared" si="97"/>
        <v/>
      </c>
      <c r="C1073" s="47" t="str">
        <f t="shared" si="98"/>
        <v/>
      </c>
      <c r="D1073" s="52" t="str">
        <f t="shared" si="99"/>
        <v/>
      </c>
      <c r="E1073" s="53" t="str">
        <f t="shared" si="100"/>
        <v/>
      </c>
      <c r="F1073" s="53" t="str">
        <f t="shared" si="101"/>
        <v/>
      </c>
      <c r="G1073" s="50"/>
      <c r="H1073" s="53">
        <f t="shared" si="96"/>
        <v>0</v>
      </c>
    </row>
    <row r="1074" spans="2:8" ht="12.75" hidden="1" customHeight="1">
      <c r="B1074" s="46" t="str">
        <f t="shared" si="97"/>
        <v/>
      </c>
      <c r="C1074" s="47" t="str">
        <f t="shared" si="98"/>
        <v/>
      </c>
      <c r="D1074" s="52" t="str">
        <f t="shared" si="99"/>
        <v/>
      </c>
      <c r="E1074" s="53" t="str">
        <f t="shared" si="100"/>
        <v/>
      </c>
      <c r="F1074" s="53" t="str">
        <f t="shared" si="101"/>
        <v/>
      </c>
      <c r="G1074" s="50"/>
      <c r="H1074" s="53">
        <f t="shared" si="96"/>
        <v>0</v>
      </c>
    </row>
    <row r="1075" spans="2:8" ht="12.75" hidden="1" customHeight="1">
      <c r="B1075" s="46" t="str">
        <f t="shared" si="97"/>
        <v/>
      </c>
      <c r="C1075" s="47" t="str">
        <f t="shared" si="98"/>
        <v/>
      </c>
      <c r="D1075" s="52" t="str">
        <f t="shared" si="99"/>
        <v/>
      </c>
      <c r="E1075" s="53" t="str">
        <f t="shared" si="100"/>
        <v/>
      </c>
      <c r="F1075" s="53" t="str">
        <f t="shared" si="101"/>
        <v/>
      </c>
      <c r="G1075" s="50"/>
      <c r="H1075" s="53">
        <f t="shared" si="96"/>
        <v>0</v>
      </c>
    </row>
    <row r="1076" spans="2:8" ht="12.75" hidden="1" customHeight="1">
      <c r="B1076" s="46" t="str">
        <f t="shared" si="97"/>
        <v/>
      </c>
      <c r="C1076" s="47" t="str">
        <f t="shared" si="98"/>
        <v/>
      </c>
      <c r="D1076" s="52" t="str">
        <f t="shared" si="99"/>
        <v/>
      </c>
      <c r="E1076" s="53" t="str">
        <f t="shared" si="100"/>
        <v/>
      </c>
      <c r="F1076" s="53" t="str">
        <f t="shared" si="101"/>
        <v/>
      </c>
      <c r="G1076" s="50"/>
      <c r="H1076" s="53">
        <f t="shared" si="96"/>
        <v>0</v>
      </c>
    </row>
    <row r="1077" spans="2:8" ht="12.75" hidden="1" customHeight="1">
      <c r="B1077" s="46" t="str">
        <f t="shared" si="97"/>
        <v/>
      </c>
      <c r="C1077" s="47" t="str">
        <f t="shared" si="98"/>
        <v/>
      </c>
      <c r="D1077" s="52" t="str">
        <f t="shared" si="99"/>
        <v/>
      </c>
      <c r="E1077" s="53" t="str">
        <f t="shared" si="100"/>
        <v/>
      </c>
      <c r="F1077" s="53" t="str">
        <f t="shared" si="101"/>
        <v/>
      </c>
      <c r="G1077" s="50"/>
      <c r="H1077" s="53">
        <f t="shared" si="96"/>
        <v>0</v>
      </c>
    </row>
    <row r="1078" spans="2:8" ht="12.75" hidden="1" customHeight="1">
      <c r="B1078" s="46" t="str">
        <f t="shared" si="97"/>
        <v/>
      </c>
      <c r="C1078" s="47" t="str">
        <f t="shared" si="98"/>
        <v/>
      </c>
      <c r="D1078" s="52" t="str">
        <f t="shared" si="99"/>
        <v/>
      </c>
      <c r="E1078" s="53" t="str">
        <f t="shared" si="100"/>
        <v/>
      </c>
      <c r="F1078" s="53" t="str">
        <f t="shared" si="101"/>
        <v/>
      </c>
      <c r="G1078" s="50"/>
      <c r="H1078" s="53">
        <f t="shared" si="96"/>
        <v>0</v>
      </c>
    </row>
    <row r="1079" spans="2:8" ht="12.75" hidden="1" customHeight="1">
      <c r="B1079" s="46" t="str">
        <f t="shared" si="97"/>
        <v/>
      </c>
      <c r="C1079" s="47" t="str">
        <f t="shared" si="98"/>
        <v/>
      </c>
      <c r="D1079" s="52" t="str">
        <f t="shared" si="99"/>
        <v/>
      </c>
      <c r="E1079" s="53" t="str">
        <f t="shared" si="100"/>
        <v/>
      </c>
      <c r="F1079" s="53" t="str">
        <f t="shared" si="101"/>
        <v/>
      </c>
      <c r="G1079" s="50"/>
      <c r="H1079" s="53">
        <f t="shared" si="96"/>
        <v>0</v>
      </c>
    </row>
    <row r="1080" spans="2:8" ht="12.75" hidden="1" customHeight="1">
      <c r="B1080" s="46" t="str">
        <f t="shared" si="97"/>
        <v/>
      </c>
      <c r="C1080" s="47" t="str">
        <f t="shared" si="98"/>
        <v/>
      </c>
      <c r="D1080" s="52" t="str">
        <f t="shared" si="99"/>
        <v/>
      </c>
      <c r="E1080" s="53" t="str">
        <f t="shared" si="100"/>
        <v/>
      </c>
      <c r="F1080" s="53" t="str">
        <f t="shared" si="101"/>
        <v/>
      </c>
      <c r="G1080" s="50"/>
      <c r="H1080" s="53">
        <f t="shared" si="96"/>
        <v>0</v>
      </c>
    </row>
    <row r="1081" spans="2:8" ht="12.75" hidden="1" customHeight="1">
      <c r="B1081" s="46" t="str">
        <f t="shared" si="97"/>
        <v/>
      </c>
      <c r="C1081" s="47" t="str">
        <f t="shared" si="98"/>
        <v/>
      </c>
      <c r="D1081" s="52" t="str">
        <f t="shared" si="99"/>
        <v/>
      </c>
      <c r="E1081" s="53" t="str">
        <f t="shared" si="100"/>
        <v/>
      </c>
      <c r="F1081" s="53" t="str">
        <f t="shared" si="101"/>
        <v/>
      </c>
      <c r="G1081" s="50"/>
      <c r="H1081" s="53">
        <f t="shared" si="96"/>
        <v>0</v>
      </c>
    </row>
    <row r="1082" spans="2:8" ht="12.75" hidden="1" customHeight="1">
      <c r="B1082" s="46" t="str">
        <f t="shared" si="97"/>
        <v/>
      </c>
      <c r="C1082" s="47" t="str">
        <f t="shared" si="98"/>
        <v/>
      </c>
      <c r="D1082" s="52" t="str">
        <f t="shared" si="99"/>
        <v/>
      </c>
      <c r="E1082" s="53" t="str">
        <f t="shared" si="100"/>
        <v/>
      </c>
      <c r="F1082" s="53" t="str">
        <f t="shared" si="101"/>
        <v/>
      </c>
      <c r="G1082" s="50"/>
      <c r="H1082" s="53">
        <f t="shared" si="96"/>
        <v>0</v>
      </c>
    </row>
    <row r="1083" spans="2:8" ht="12.75" hidden="1" customHeight="1">
      <c r="B1083" s="46" t="str">
        <f t="shared" si="97"/>
        <v/>
      </c>
      <c r="C1083" s="47" t="str">
        <f t="shared" si="98"/>
        <v/>
      </c>
      <c r="D1083" s="52" t="str">
        <f t="shared" si="99"/>
        <v/>
      </c>
      <c r="E1083" s="53" t="str">
        <f t="shared" si="100"/>
        <v/>
      </c>
      <c r="F1083" s="53" t="str">
        <f t="shared" si="101"/>
        <v/>
      </c>
      <c r="G1083" s="50"/>
      <c r="H1083" s="53">
        <f t="shared" si="96"/>
        <v>0</v>
      </c>
    </row>
    <row r="1084" spans="2:8" ht="12.75" hidden="1" customHeight="1">
      <c r="B1084" s="46" t="str">
        <f t="shared" si="97"/>
        <v/>
      </c>
      <c r="C1084" s="47" t="str">
        <f t="shared" si="98"/>
        <v/>
      </c>
      <c r="D1084" s="52" t="str">
        <f t="shared" si="99"/>
        <v/>
      </c>
      <c r="E1084" s="53" t="str">
        <f t="shared" si="100"/>
        <v/>
      </c>
      <c r="F1084" s="53" t="str">
        <f t="shared" si="101"/>
        <v/>
      </c>
      <c r="G1084" s="50"/>
      <c r="H1084" s="53">
        <f t="shared" si="96"/>
        <v>0</v>
      </c>
    </row>
    <row r="1085" spans="2:8" ht="12.75" hidden="1" customHeight="1">
      <c r="B1085" s="46" t="str">
        <f t="shared" si="97"/>
        <v/>
      </c>
      <c r="C1085" s="47" t="str">
        <f t="shared" si="98"/>
        <v/>
      </c>
      <c r="D1085" s="52" t="str">
        <f t="shared" si="99"/>
        <v/>
      </c>
      <c r="E1085" s="53" t="str">
        <f t="shared" si="100"/>
        <v/>
      </c>
      <c r="F1085" s="53" t="str">
        <f t="shared" si="101"/>
        <v/>
      </c>
      <c r="G1085" s="50"/>
      <c r="H1085" s="53">
        <f t="shared" si="96"/>
        <v>0</v>
      </c>
    </row>
    <row r="1086" spans="2:8" ht="12.75" hidden="1" customHeight="1">
      <c r="B1086" s="46" t="str">
        <f t="shared" si="97"/>
        <v/>
      </c>
      <c r="C1086" s="47" t="str">
        <f t="shared" si="98"/>
        <v/>
      </c>
      <c r="D1086" s="52" t="str">
        <f t="shared" si="99"/>
        <v/>
      </c>
      <c r="E1086" s="53" t="str">
        <f t="shared" si="100"/>
        <v/>
      </c>
      <c r="F1086" s="53" t="str">
        <f t="shared" si="101"/>
        <v/>
      </c>
      <c r="G1086" s="50"/>
      <c r="H1086" s="53">
        <f t="shared" si="96"/>
        <v>0</v>
      </c>
    </row>
    <row r="1087" spans="2:8" ht="12.75" hidden="1" customHeight="1">
      <c r="B1087" s="46" t="str">
        <f t="shared" si="97"/>
        <v/>
      </c>
      <c r="C1087" s="47" t="str">
        <f t="shared" si="98"/>
        <v/>
      </c>
      <c r="D1087" s="52" t="str">
        <f t="shared" si="99"/>
        <v/>
      </c>
      <c r="E1087" s="53" t="str">
        <f t="shared" si="100"/>
        <v/>
      </c>
      <c r="F1087" s="53" t="str">
        <f t="shared" si="101"/>
        <v/>
      </c>
      <c r="G1087" s="50"/>
      <c r="H1087" s="53">
        <f t="shared" si="96"/>
        <v>0</v>
      </c>
    </row>
    <row r="1088" spans="2:8" ht="12.75" hidden="1" customHeight="1">
      <c r="B1088" s="46" t="str">
        <f t="shared" si="97"/>
        <v/>
      </c>
      <c r="C1088" s="47" t="str">
        <f t="shared" si="98"/>
        <v/>
      </c>
      <c r="D1088" s="52" t="str">
        <f t="shared" si="99"/>
        <v/>
      </c>
      <c r="E1088" s="53" t="str">
        <f t="shared" si="100"/>
        <v/>
      </c>
      <c r="F1088" s="53" t="str">
        <f t="shared" si="101"/>
        <v/>
      </c>
      <c r="G1088" s="50"/>
      <c r="H1088" s="53">
        <f t="shared" si="96"/>
        <v>0</v>
      </c>
    </row>
    <row r="1089" spans="2:8" ht="12.75" hidden="1" customHeight="1">
      <c r="B1089" s="46" t="str">
        <f t="shared" si="97"/>
        <v/>
      </c>
      <c r="C1089" s="47" t="str">
        <f t="shared" si="98"/>
        <v/>
      </c>
      <c r="D1089" s="52" t="str">
        <f t="shared" si="99"/>
        <v/>
      </c>
      <c r="E1089" s="53" t="str">
        <f t="shared" si="100"/>
        <v/>
      </c>
      <c r="F1089" s="53" t="str">
        <f t="shared" si="101"/>
        <v/>
      </c>
      <c r="G1089" s="50"/>
      <c r="H1089" s="53">
        <f t="shared" si="96"/>
        <v>0</v>
      </c>
    </row>
    <row r="1090" spans="2:8" ht="12.75" hidden="1" customHeight="1">
      <c r="B1090" s="46" t="str">
        <f t="shared" si="97"/>
        <v/>
      </c>
      <c r="C1090" s="47" t="str">
        <f t="shared" si="98"/>
        <v/>
      </c>
      <c r="D1090" s="52" t="str">
        <f t="shared" si="99"/>
        <v/>
      </c>
      <c r="E1090" s="53" t="str">
        <f t="shared" si="100"/>
        <v/>
      </c>
      <c r="F1090" s="53" t="str">
        <f t="shared" si="101"/>
        <v/>
      </c>
      <c r="G1090" s="50"/>
      <c r="H1090" s="53">
        <f t="shared" si="96"/>
        <v>0</v>
      </c>
    </row>
    <row r="1091" spans="2:8" ht="12.75" hidden="1" customHeight="1">
      <c r="B1091" s="46" t="str">
        <f t="shared" si="97"/>
        <v/>
      </c>
      <c r="C1091" s="47" t="str">
        <f t="shared" si="98"/>
        <v/>
      </c>
      <c r="D1091" s="52" t="str">
        <f t="shared" si="99"/>
        <v/>
      </c>
      <c r="E1091" s="53" t="str">
        <f t="shared" si="100"/>
        <v/>
      </c>
      <c r="F1091" s="53" t="str">
        <f t="shared" si="101"/>
        <v/>
      </c>
      <c r="G1091" s="50"/>
      <c r="H1091" s="53">
        <f t="shared" si="96"/>
        <v>0</v>
      </c>
    </row>
    <row r="1092" spans="2:8" ht="12.75" hidden="1" customHeight="1">
      <c r="B1092" s="46" t="str">
        <f t="shared" si="97"/>
        <v/>
      </c>
      <c r="C1092" s="47" t="str">
        <f t="shared" si="98"/>
        <v/>
      </c>
      <c r="D1092" s="52" t="str">
        <f t="shared" si="99"/>
        <v/>
      </c>
      <c r="E1092" s="53" t="str">
        <f t="shared" si="100"/>
        <v/>
      </c>
      <c r="F1092" s="53" t="str">
        <f t="shared" si="101"/>
        <v/>
      </c>
      <c r="G1092" s="50"/>
      <c r="H1092" s="53">
        <f t="shared" si="96"/>
        <v>0</v>
      </c>
    </row>
    <row r="1093" spans="2:8" ht="12.75" hidden="1" customHeight="1">
      <c r="B1093" s="46" t="str">
        <f t="shared" si="97"/>
        <v/>
      </c>
      <c r="C1093" s="47" t="str">
        <f t="shared" si="98"/>
        <v/>
      </c>
      <c r="D1093" s="52" t="str">
        <f t="shared" si="99"/>
        <v/>
      </c>
      <c r="E1093" s="53" t="str">
        <f t="shared" si="100"/>
        <v/>
      </c>
      <c r="F1093" s="53" t="str">
        <f t="shared" si="101"/>
        <v/>
      </c>
      <c r="G1093" s="50"/>
      <c r="H1093" s="53">
        <f t="shared" si="96"/>
        <v>0</v>
      </c>
    </row>
    <row r="1094" spans="2:8" ht="12.75" hidden="1" customHeight="1">
      <c r="B1094" s="46" t="str">
        <f t="shared" si="97"/>
        <v/>
      </c>
      <c r="C1094" s="47" t="str">
        <f t="shared" si="98"/>
        <v/>
      </c>
      <c r="D1094" s="52" t="str">
        <f t="shared" si="99"/>
        <v/>
      </c>
      <c r="E1094" s="53" t="str">
        <f t="shared" si="100"/>
        <v/>
      </c>
      <c r="F1094" s="53" t="str">
        <f t="shared" si="101"/>
        <v/>
      </c>
      <c r="G1094" s="50"/>
      <c r="H1094" s="53">
        <f t="shared" si="96"/>
        <v>0</v>
      </c>
    </row>
    <row r="1095" spans="2:8" ht="12.75" hidden="1" customHeight="1">
      <c r="B1095" s="46" t="str">
        <f t="shared" si="97"/>
        <v/>
      </c>
      <c r="C1095" s="47" t="str">
        <f t="shared" si="98"/>
        <v/>
      </c>
      <c r="D1095" s="52" t="str">
        <f t="shared" si="99"/>
        <v/>
      </c>
      <c r="E1095" s="53" t="str">
        <f t="shared" si="100"/>
        <v/>
      </c>
      <c r="F1095" s="53" t="str">
        <f t="shared" si="101"/>
        <v/>
      </c>
      <c r="G1095" s="50"/>
      <c r="H1095" s="53">
        <f t="shared" si="96"/>
        <v>0</v>
      </c>
    </row>
    <row r="1096" spans="2:8" ht="12.75" hidden="1" customHeight="1">
      <c r="B1096" s="46" t="str">
        <f t="shared" si="97"/>
        <v/>
      </c>
      <c r="C1096" s="47" t="str">
        <f t="shared" si="98"/>
        <v/>
      </c>
      <c r="D1096" s="52" t="str">
        <f t="shared" si="99"/>
        <v/>
      </c>
      <c r="E1096" s="53" t="str">
        <f t="shared" si="100"/>
        <v/>
      </c>
      <c r="F1096" s="53" t="str">
        <f t="shared" si="101"/>
        <v/>
      </c>
      <c r="G1096" s="50"/>
      <c r="H1096" s="53">
        <f t="shared" si="96"/>
        <v>0</v>
      </c>
    </row>
    <row r="1097" spans="2:8" ht="12.75" hidden="1" customHeight="1">
      <c r="B1097" s="46" t="str">
        <f t="shared" si="97"/>
        <v/>
      </c>
      <c r="C1097" s="47" t="str">
        <f t="shared" si="98"/>
        <v/>
      </c>
      <c r="D1097" s="52" t="str">
        <f t="shared" si="99"/>
        <v/>
      </c>
      <c r="E1097" s="53" t="str">
        <f t="shared" si="100"/>
        <v/>
      </c>
      <c r="F1097" s="53" t="str">
        <f t="shared" si="101"/>
        <v/>
      </c>
      <c r="G1097" s="50"/>
      <c r="H1097" s="53">
        <f t="shared" si="96"/>
        <v>0</v>
      </c>
    </row>
    <row r="1098" spans="2:8" ht="12.75" hidden="1" customHeight="1">
      <c r="B1098" s="46" t="str">
        <f t="shared" si="97"/>
        <v/>
      </c>
      <c r="C1098" s="47" t="str">
        <f t="shared" si="98"/>
        <v/>
      </c>
      <c r="D1098" s="52" t="str">
        <f t="shared" si="99"/>
        <v/>
      </c>
      <c r="E1098" s="53" t="str">
        <f t="shared" si="100"/>
        <v/>
      </c>
      <c r="F1098" s="53" t="str">
        <f t="shared" si="101"/>
        <v/>
      </c>
      <c r="G1098" s="50"/>
      <c r="H1098" s="53">
        <f t="shared" si="96"/>
        <v>0</v>
      </c>
    </row>
    <row r="1099" spans="2:8" ht="12.75" hidden="1" customHeight="1">
      <c r="B1099" s="46" t="str">
        <f t="shared" si="97"/>
        <v/>
      </c>
      <c r="C1099" s="47" t="str">
        <f t="shared" si="98"/>
        <v/>
      </c>
      <c r="D1099" s="52" t="str">
        <f t="shared" si="99"/>
        <v/>
      </c>
      <c r="E1099" s="53" t="str">
        <f t="shared" si="100"/>
        <v/>
      </c>
      <c r="F1099" s="53" t="str">
        <f t="shared" si="101"/>
        <v/>
      </c>
      <c r="G1099" s="50"/>
      <c r="H1099" s="53">
        <f t="shared" si="96"/>
        <v>0</v>
      </c>
    </row>
    <row r="1100" spans="2:8" ht="12.75" hidden="1" customHeight="1">
      <c r="B1100" s="46" t="str">
        <f t="shared" si="97"/>
        <v/>
      </c>
      <c r="C1100" s="47" t="str">
        <f t="shared" si="98"/>
        <v/>
      </c>
      <c r="D1100" s="52" t="str">
        <f t="shared" si="99"/>
        <v/>
      </c>
      <c r="E1100" s="53" t="str">
        <f t="shared" si="100"/>
        <v/>
      </c>
      <c r="F1100" s="53" t="str">
        <f t="shared" si="101"/>
        <v/>
      </c>
      <c r="G1100" s="50"/>
      <c r="H1100" s="53">
        <f t="shared" si="96"/>
        <v>0</v>
      </c>
    </row>
    <row r="1101" spans="2:8" ht="12.75" hidden="1" customHeight="1">
      <c r="B1101" s="46" t="str">
        <f t="shared" si="97"/>
        <v/>
      </c>
      <c r="C1101" s="47" t="str">
        <f t="shared" si="98"/>
        <v/>
      </c>
      <c r="D1101" s="52" t="str">
        <f t="shared" si="99"/>
        <v/>
      </c>
      <c r="E1101" s="53" t="str">
        <f t="shared" si="100"/>
        <v/>
      </c>
      <c r="F1101" s="53" t="str">
        <f t="shared" si="101"/>
        <v/>
      </c>
      <c r="G1101" s="50"/>
      <c r="H1101" s="53">
        <f t="shared" si="96"/>
        <v>0</v>
      </c>
    </row>
    <row r="1102" spans="2:8" ht="12.75" hidden="1" customHeight="1">
      <c r="B1102" s="46" t="str">
        <f t="shared" si="97"/>
        <v/>
      </c>
      <c r="C1102" s="47" t="str">
        <f t="shared" si="98"/>
        <v/>
      </c>
      <c r="D1102" s="52" t="str">
        <f t="shared" si="99"/>
        <v/>
      </c>
      <c r="E1102" s="53" t="str">
        <f t="shared" si="100"/>
        <v/>
      </c>
      <c r="F1102" s="53" t="str">
        <f t="shared" si="101"/>
        <v/>
      </c>
      <c r="G1102" s="50"/>
      <c r="H1102" s="53">
        <f t="shared" si="96"/>
        <v>0</v>
      </c>
    </row>
    <row r="1103" spans="2:8" ht="12.75" hidden="1" customHeight="1">
      <c r="B1103" s="46" t="str">
        <f t="shared" si="97"/>
        <v/>
      </c>
      <c r="C1103" s="47" t="str">
        <f t="shared" si="98"/>
        <v/>
      </c>
      <c r="D1103" s="52" t="str">
        <f t="shared" si="99"/>
        <v/>
      </c>
      <c r="E1103" s="53" t="str">
        <f t="shared" si="100"/>
        <v/>
      </c>
      <c r="F1103" s="53" t="str">
        <f t="shared" si="101"/>
        <v/>
      </c>
      <c r="G1103" s="50"/>
      <c r="H1103" s="53">
        <f t="shared" si="96"/>
        <v>0</v>
      </c>
    </row>
    <row r="1104" spans="2:8" ht="12.75" hidden="1" customHeight="1">
      <c r="B1104" s="46" t="str">
        <f t="shared" si="97"/>
        <v/>
      </c>
      <c r="C1104" s="47" t="str">
        <f t="shared" si="98"/>
        <v/>
      </c>
      <c r="D1104" s="52" t="str">
        <f t="shared" si="99"/>
        <v/>
      </c>
      <c r="E1104" s="53" t="str">
        <f t="shared" si="100"/>
        <v/>
      </c>
      <c r="F1104" s="53" t="str">
        <f t="shared" si="101"/>
        <v/>
      </c>
      <c r="G1104" s="50"/>
      <c r="H1104" s="53">
        <f t="shared" si="96"/>
        <v>0</v>
      </c>
    </row>
    <row r="1105" spans="2:8" ht="12.75" hidden="1" customHeight="1">
      <c r="B1105" s="46" t="str">
        <f t="shared" si="97"/>
        <v/>
      </c>
      <c r="C1105" s="47" t="str">
        <f t="shared" si="98"/>
        <v/>
      </c>
      <c r="D1105" s="52" t="str">
        <f t="shared" si="99"/>
        <v/>
      </c>
      <c r="E1105" s="53" t="str">
        <f t="shared" si="100"/>
        <v/>
      </c>
      <c r="F1105" s="53" t="str">
        <f t="shared" si="101"/>
        <v/>
      </c>
      <c r="G1105" s="50"/>
      <c r="H1105" s="53">
        <f t="shared" si="96"/>
        <v>0</v>
      </c>
    </row>
    <row r="1106" spans="2:8" ht="12.75" hidden="1" customHeight="1">
      <c r="B1106" s="46" t="str">
        <f t="shared" si="97"/>
        <v/>
      </c>
      <c r="C1106" s="47" t="str">
        <f t="shared" si="98"/>
        <v/>
      </c>
      <c r="D1106" s="52" t="str">
        <f t="shared" si="99"/>
        <v/>
      </c>
      <c r="E1106" s="53" t="str">
        <f t="shared" si="100"/>
        <v/>
      </c>
      <c r="F1106" s="53" t="str">
        <f t="shared" si="101"/>
        <v/>
      </c>
      <c r="G1106" s="50"/>
      <c r="H1106" s="53">
        <f t="shared" si="96"/>
        <v>0</v>
      </c>
    </row>
    <row r="1107" spans="2:8" ht="12.75" hidden="1" customHeight="1">
      <c r="B1107" s="46" t="str">
        <f t="shared" si="97"/>
        <v/>
      </c>
      <c r="C1107" s="47" t="str">
        <f t="shared" si="98"/>
        <v/>
      </c>
      <c r="D1107" s="52" t="str">
        <f t="shared" si="99"/>
        <v/>
      </c>
      <c r="E1107" s="53" t="str">
        <f t="shared" si="100"/>
        <v/>
      </c>
      <c r="F1107" s="53" t="str">
        <f t="shared" si="101"/>
        <v/>
      </c>
      <c r="G1107" s="50"/>
      <c r="H1107" s="53">
        <f t="shared" si="96"/>
        <v>0</v>
      </c>
    </row>
    <row r="1108" spans="2:8" ht="12.75" hidden="1" customHeight="1">
      <c r="B1108" s="46" t="str">
        <f t="shared" si="97"/>
        <v/>
      </c>
      <c r="C1108" s="47" t="str">
        <f t="shared" si="98"/>
        <v/>
      </c>
      <c r="D1108" s="52" t="str">
        <f t="shared" si="99"/>
        <v/>
      </c>
      <c r="E1108" s="53" t="str">
        <f t="shared" si="100"/>
        <v/>
      </c>
      <c r="F1108" s="53" t="str">
        <f t="shared" si="101"/>
        <v/>
      </c>
      <c r="G1108" s="50"/>
      <c r="H1108" s="53">
        <f t="shared" si="96"/>
        <v>0</v>
      </c>
    </row>
    <row r="1109" spans="2:8" ht="12.75" hidden="1" customHeight="1">
      <c r="B1109" s="46" t="str">
        <f t="shared" si="97"/>
        <v/>
      </c>
      <c r="C1109" s="47" t="str">
        <f t="shared" si="98"/>
        <v/>
      </c>
      <c r="D1109" s="52" t="str">
        <f t="shared" si="99"/>
        <v/>
      </c>
      <c r="E1109" s="53" t="str">
        <f t="shared" si="100"/>
        <v/>
      </c>
      <c r="F1109" s="53" t="str">
        <f t="shared" si="101"/>
        <v/>
      </c>
      <c r="G1109" s="50"/>
      <c r="H1109" s="53">
        <f t="shared" si="96"/>
        <v>0</v>
      </c>
    </row>
    <row r="1110" spans="2:8" ht="12.75" hidden="1" customHeight="1">
      <c r="B1110" s="46" t="str">
        <f t="shared" si="97"/>
        <v/>
      </c>
      <c r="C1110" s="47" t="str">
        <f t="shared" si="98"/>
        <v/>
      </c>
      <c r="D1110" s="52" t="str">
        <f t="shared" si="99"/>
        <v/>
      </c>
      <c r="E1110" s="53" t="str">
        <f t="shared" si="100"/>
        <v/>
      </c>
      <c r="F1110" s="53" t="str">
        <f t="shared" si="101"/>
        <v/>
      </c>
      <c r="G1110" s="50"/>
      <c r="H1110" s="53">
        <f t="shared" si="96"/>
        <v>0</v>
      </c>
    </row>
    <row r="1111" spans="2:8" ht="12.75" hidden="1" customHeight="1">
      <c r="B1111" s="46" t="str">
        <f t="shared" si="97"/>
        <v/>
      </c>
      <c r="C1111" s="47" t="str">
        <f t="shared" si="98"/>
        <v/>
      </c>
      <c r="D1111" s="52" t="str">
        <f t="shared" si="99"/>
        <v/>
      </c>
      <c r="E1111" s="53" t="str">
        <f t="shared" si="100"/>
        <v/>
      </c>
      <c r="F1111" s="53" t="str">
        <f t="shared" si="101"/>
        <v/>
      </c>
      <c r="G1111" s="50"/>
      <c r="H1111" s="53">
        <f t="shared" si="96"/>
        <v>0</v>
      </c>
    </row>
    <row r="1112" spans="2:8" ht="12.75" hidden="1" customHeight="1">
      <c r="B1112" s="46" t="str">
        <f t="shared" si="97"/>
        <v/>
      </c>
      <c r="C1112" s="47" t="str">
        <f t="shared" si="98"/>
        <v/>
      </c>
      <c r="D1112" s="52" t="str">
        <f t="shared" si="99"/>
        <v/>
      </c>
      <c r="E1112" s="53" t="str">
        <f t="shared" si="100"/>
        <v/>
      </c>
      <c r="F1112" s="53" t="str">
        <f t="shared" si="101"/>
        <v/>
      </c>
      <c r="G1112" s="50"/>
      <c r="H1112" s="53">
        <f t="shared" si="96"/>
        <v>0</v>
      </c>
    </row>
    <row r="1113" spans="2:8" ht="12.75" hidden="1" customHeight="1">
      <c r="B1113" s="46" t="str">
        <f t="shared" si="97"/>
        <v/>
      </c>
      <c r="C1113" s="47" t="str">
        <f t="shared" si="98"/>
        <v/>
      </c>
      <c r="D1113" s="52" t="str">
        <f t="shared" si="99"/>
        <v/>
      </c>
      <c r="E1113" s="53" t="str">
        <f t="shared" si="100"/>
        <v/>
      </c>
      <c r="F1113" s="53" t="str">
        <f t="shared" si="101"/>
        <v/>
      </c>
      <c r="G1113" s="50"/>
      <c r="H1113" s="53">
        <f t="shared" ref="H1113:H1176" si="102">IF(B1113="",0,ROUND(H1112-E1113-G1113,2))</f>
        <v>0</v>
      </c>
    </row>
    <row r="1114" spans="2:8" ht="12.75" hidden="1" customHeight="1">
      <c r="B1114" s="46" t="str">
        <f t="shared" ref="B1114:B1177" si="103">IF(B1113&lt;$D$16,IF(H1113&gt;0,B1113+1,""),"")</f>
        <v/>
      </c>
      <c r="C1114" s="47" t="str">
        <f t="shared" ref="C1114:C1177" si="104">IF(B1114="","",IF(B1114&lt;=$D$16,IF(payments_per_year=26,DATE(YEAR(start_date),MONTH(start_date),DAY(start_date)+14*B1114),IF(payments_per_year=52,DATE(YEAR(start_date),MONTH(start_date),DAY(start_date)+7*B1114),DATE(YEAR(start_date),MONTH(start_date)+B1114*12/$D$11,DAY(start_date)))),""))</f>
        <v/>
      </c>
      <c r="D1114" s="52" t="str">
        <f t="shared" ref="D1114:D1177" si="105">IF(C1114="","",IF($D$15+F1114&gt;H1113,ROUND(H1113+F1114,2),$D$15))</f>
        <v/>
      </c>
      <c r="E1114" s="53" t="str">
        <f t="shared" ref="E1114:E1177" si="106">IF(C1114="","",D1114-F1114)</f>
        <v/>
      </c>
      <c r="F1114" s="53" t="str">
        <f t="shared" ref="F1114:F1177" si="107">IF(C1114="","",ROUND(H1113*$D$9/payments_per_year,2))</f>
        <v/>
      </c>
      <c r="G1114" s="50"/>
      <c r="H1114" s="53">
        <f t="shared" si="102"/>
        <v>0</v>
      </c>
    </row>
    <row r="1115" spans="2:8" ht="12.75" hidden="1" customHeight="1">
      <c r="B1115" s="46" t="str">
        <f t="shared" si="103"/>
        <v/>
      </c>
      <c r="C1115" s="47" t="str">
        <f t="shared" si="104"/>
        <v/>
      </c>
      <c r="D1115" s="52" t="str">
        <f t="shared" si="105"/>
        <v/>
      </c>
      <c r="E1115" s="53" t="str">
        <f t="shared" si="106"/>
        <v/>
      </c>
      <c r="F1115" s="53" t="str">
        <f t="shared" si="107"/>
        <v/>
      </c>
      <c r="G1115" s="50"/>
      <c r="H1115" s="53">
        <f t="shared" si="102"/>
        <v>0</v>
      </c>
    </row>
    <row r="1116" spans="2:8" ht="12.75" hidden="1" customHeight="1">
      <c r="B1116" s="46" t="str">
        <f t="shared" si="103"/>
        <v/>
      </c>
      <c r="C1116" s="47" t="str">
        <f t="shared" si="104"/>
        <v/>
      </c>
      <c r="D1116" s="52" t="str">
        <f t="shared" si="105"/>
        <v/>
      </c>
      <c r="E1116" s="53" t="str">
        <f t="shared" si="106"/>
        <v/>
      </c>
      <c r="F1116" s="53" t="str">
        <f t="shared" si="107"/>
        <v/>
      </c>
      <c r="G1116" s="50"/>
      <c r="H1116" s="53">
        <f t="shared" si="102"/>
        <v>0</v>
      </c>
    </row>
    <row r="1117" spans="2:8" ht="12.75" hidden="1" customHeight="1">
      <c r="B1117" s="46" t="str">
        <f t="shared" si="103"/>
        <v/>
      </c>
      <c r="C1117" s="47" t="str">
        <f t="shared" si="104"/>
        <v/>
      </c>
      <c r="D1117" s="52" t="str">
        <f t="shared" si="105"/>
        <v/>
      </c>
      <c r="E1117" s="53" t="str">
        <f t="shared" si="106"/>
        <v/>
      </c>
      <c r="F1117" s="53" t="str">
        <f t="shared" si="107"/>
        <v/>
      </c>
      <c r="G1117" s="50"/>
      <c r="H1117" s="53">
        <f t="shared" si="102"/>
        <v>0</v>
      </c>
    </row>
    <row r="1118" spans="2:8" ht="12.75" hidden="1" customHeight="1">
      <c r="B1118" s="46" t="str">
        <f t="shared" si="103"/>
        <v/>
      </c>
      <c r="C1118" s="47" t="str">
        <f t="shared" si="104"/>
        <v/>
      </c>
      <c r="D1118" s="52" t="str">
        <f t="shared" si="105"/>
        <v/>
      </c>
      <c r="E1118" s="53" t="str">
        <f t="shared" si="106"/>
        <v/>
      </c>
      <c r="F1118" s="53" t="str">
        <f t="shared" si="107"/>
        <v/>
      </c>
      <c r="G1118" s="50"/>
      <c r="H1118" s="53">
        <f t="shared" si="102"/>
        <v>0</v>
      </c>
    </row>
    <row r="1119" spans="2:8" ht="12.75" hidden="1" customHeight="1">
      <c r="B1119" s="46" t="str">
        <f t="shared" si="103"/>
        <v/>
      </c>
      <c r="C1119" s="47" t="str">
        <f t="shared" si="104"/>
        <v/>
      </c>
      <c r="D1119" s="52" t="str">
        <f t="shared" si="105"/>
        <v/>
      </c>
      <c r="E1119" s="53" t="str">
        <f t="shared" si="106"/>
        <v/>
      </c>
      <c r="F1119" s="53" t="str">
        <f t="shared" si="107"/>
        <v/>
      </c>
      <c r="G1119" s="50"/>
      <c r="H1119" s="53">
        <f t="shared" si="102"/>
        <v>0</v>
      </c>
    </row>
    <row r="1120" spans="2:8" ht="12.75" hidden="1" customHeight="1">
      <c r="B1120" s="46" t="str">
        <f t="shared" si="103"/>
        <v/>
      </c>
      <c r="C1120" s="47" t="str">
        <f t="shared" si="104"/>
        <v/>
      </c>
      <c r="D1120" s="52" t="str">
        <f t="shared" si="105"/>
        <v/>
      </c>
      <c r="E1120" s="53" t="str">
        <f t="shared" si="106"/>
        <v/>
      </c>
      <c r="F1120" s="53" t="str">
        <f t="shared" si="107"/>
        <v/>
      </c>
      <c r="G1120" s="50"/>
      <c r="H1120" s="53">
        <f t="shared" si="102"/>
        <v>0</v>
      </c>
    </row>
    <row r="1121" spans="2:8" ht="12.75" hidden="1" customHeight="1">
      <c r="B1121" s="46" t="str">
        <f t="shared" si="103"/>
        <v/>
      </c>
      <c r="C1121" s="47" t="str">
        <f t="shared" si="104"/>
        <v/>
      </c>
      <c r="D1121" s="52" t="str">
        <f t="shared" si="105"/>
        <v/>
      </c>
      <c r="E1121" s="53" t="str">
        <f t="shared" si="106"/>
        <v/>
      </c>
      <c r="F1121" s="53" t="str">
        <f t="shared" si="107"/>
        <v/>
      </c>
      <c r="G1121" s="50"/>
      <c r="H1121" s="53">
        <f t="shared" si="102"/>
        <v>0</v>
      </c>
    </row>
    <row r="1122" spans="2:8" ht="12.75" hidden="1" customHeight="1">
      <c r="B1122" s="46" t="str">
        <f t="shared" si="103"/>
        <v/>
      </c>
      <c r="C1122" s="47" t="str">
        <f t="shared" si="104"/>
        <v/>
      </c>
      <c r="D1122" s="52" t="str">
        <f t="shared" si="105"/>
        <v/>
      </c>
      <c r="E1122" s="53" t="str">
        <f t="shared" si="106"/>
        <v/>
      </c>
      <c r="F1122" s="53" t="str">
        <f t="shared" si="107"/>
        <v/>
      </c>
      <c r="G1122" s="50"/>
      <c r="H1122" s="53">
        <f t="shared" si="102"/>
        <v>0</v>
      </c>
    </row>
    <row r="1123" spans="2:8" ht="12.75" hidden="1" customHeight="1">
      <c r="B1123" s="46" t="str">
        <f t="shared" si="103"/>
        <v/>
      </c>
      <c r="C1123" s="47" t="str">
        <f t="shared" si="104"/>
        <v/>
      </c>
      <c r="D1123" s="52" t="str">
        <f t="shared" si="105"/>
        <v/>
      </c>
      <c r="E1123" s="53" t="str">
        <f t="shared" si="106"/>
        <v/>
      </c>
      <c r="F1123" s="53" t="str">
        <f t="shared" si="107"/>
        <v/>
      </c>
      <c r="G1123" s="50"/>
      <c r="H1123" s="53">
        <f t="shared" si="102"/>
        <v>0</v>
      </c>
    </row>
    <row r="1124" spans="2:8" ht="12.75" hidden="1" customHeight="1">
      <c r="B1124" s="46" t="str">
        <f t="shared" si="103"/>
        <v/>
      </c>
      <c r="C1124" s="47" t="str">
        <f t="shared" si="104"/>
        <v/>
      </c>
      <c r="D1124" s="52" t="str">
        <f t="shared" si="105"/>
        <v/>
      </c>
      <c r="E1124" s="53" t="str">
        <f t="shared" si="106"/>
        <v/>
      </c>
      <c r="F1124" s="53" t="str">
        <f t="shared" si="107"/>
        <v/>
      </c>
      <c r="G1124" s="50"/>
      <c r="H1124" s="53">
        <f t="shared" si="102"/>
        <v>0</v>
      </c>
    </row>
    <row r="1125" spans="2:8" ht="12.75" hidden="1" customHeight="1">
      <c r="B1125" s="46" t="str">
        <f t="shared" si="103"/>
        <v/>
      </c>
      <c r="C1125" s="47" t="str">
        <f t="shared" si="104"/>
        <v/>
      </c>
      <c r="D1125" s="52" t="str">
        <f t="shared" si="105"/>
        <v/>
      </c>
      <c r="E1125" s="53" t="str">
        <f t="shared" si="106"/>
        <v/>
      </c>
      <c r="F1125" s="53" t="str">
        <f t="shared" si="107"/>
        <v/>
      </c>
      <c r="G1125" s="50"/>
      <c r="H1125" s="53">
        <f t="shared" si="102"/>
        <v>0</v>
      </c>
    </row>
    <row r="1126" spans="2:8" ht="12.75" hidden="1" customHeight="1">
      <c r="B1126" s="46" t="str">
        <f t="shared" si="103"/>
        <v/>
      </c>
      <c r="C1126" s="47" t="str">
        <f t="shared" si="104"/>
        <v/>
      </c>
      <c r="D1126" s="52" t="str">
        <f t="shared" si="105"/>
        <v/>
      </c>
      <c r="E1126" s="53" t="str">
        <f t="shared" si="106"/>
        <v/>
      </c>
      <c r="F1126" s="53" t="str">
        <f t="shared" si="107"/>
        <v/>
      </c>
      <c r="G1126" s="50"/>
      <c r="H1126" s="53">
        <f t="shared" si="102"/>
        <v>0</v>
      </c>
    </row>
    <row r="1127" spans="2:8" ht="12.75" hidden="1" customHeight="1">
      <c r="B1127" s="46" t="str">
        <f t="shared" si="103"/>
        <v/>
      </c>
      <c r="C1127" s="47" t="str">
        <f t="shared" si="104"/>
        <v/>
      </c>
      <c r="D1127" s="52" t="str">
        <f t="shared" si="105"/>
        <v/>
      </c>
      <c r="E1127" s="53" t="str">
        <f t="shared" si="106"/>
        <v/>
      </c>
      <c r="F1127" s="53" t="str">
        <f t="shared" si="107"/>
        <v/>
      </c>
      <c r="G1127" s="50"/>
      <c r="H1127" s="53">
        <f t="shared" si="102"/>
        <v>0</v>
      </c>
    </row>
    <row r="1128" spans="2:8" ht="12.75" hidden="1" customHeight="1">
      <c r="B1128" s="46" t="str">
        <f t="shared" si="103"/>
        <v/>
      </c>
      <c r="C1128" s="47" t="str">
        <f t="shared" si="104"/>
        <v/>
      </c>
      <c r="D1128" s="52" t="str">
        <f t="shared" si="105"/>
        <v/>
      </c>
      <c r="E1128" s="53" t="str">
        <f t="shared" si="106"/>
        <v/>
      </c>
      <c r="F1128" s="53" t="str">
        <f t="shared" si="107"/>
        <v/>
      </c>
      <c r="G1128" s="50"/>
      <c r="H1128" s="53">
        <f t="shared" si="102"/>
        <v>0</v>
      </c>
    </row>
    <row r="1129" spans="2:8" ht="12.75" hidden="1" customHeight="1">
      <c r="B1129" s="46" t="str">
        <f t="shared" si="103"/>
        <v/>
      </c>
      <c r="C1129" s="47" t="str">
        <f t="shared" si="104"/>
        <v/>
      </c>
      <c r="D1129" s="52" t="str">
        <f t="shared" si="105"/>
        <v/>
      </c>
      <c r="E1129" s="53" t="str">
        <f t="shared" si="106"/>
        <v/>
      </c>
      <c r="F1129" s="53" t="str">
        <f t="shared" si="107"/>
        <v/>
      </c>
      <c r="G1129" s="50"/>
      <c r="H1129" s="53">
        <f t="shared" si="102"/>
        <v>0</v>
      </c>
    </row>
    <row r="1130" spans="2:8" ht="12.75" hidden="1" customHeight="1">
      <c r="B1130" s="46" t="str">
        <f t="shared" si="103"/>
        <v/>
      </c>
      <c r="C1130" s="47" t="str">
        <f t="shared" si="104"/>
        <v/>
      </c>
      <c r="D1130" s="52" t="str">
        <f t="shared" si="105"/>
        <v/>
      </c>
      <c r="E1130" s="53" t="str">
        <f t="shared" si="106"/>
        <v/>
      </c>
      <c r="F1130" s="53" t="str">
        <f t="shared" si="107"/>
        <v/>
      </c>
      <c r="G1130" s="50"/>
      <c r="H1130" s="53">
        <f t="shared" si="102"/>
        <v>0</v>
      </c>
    </row>
    <row r="1131" spans="2:8" ht="12.75" hidden="1" customHeight="1">
      <c r="B1131" s="46" t="str">
        <f t="shared" si="103"/>
        <v/>
      </c>
      <c r="C1131" s="47" t="str">
        <f t="shared" si="104"/>
        <v/>
      </c>
      <c r="D1131" s="52" t="str">
        <f t="shared" si="105"/>
        <v/>
      </c>
      <c r="E1131" s="53" t="str">
        <f t="shared" si="106"/>
        <v/>
      </c>
      <c r="F1131" s="53" t="str">
        <f t="shared" si="107"/>
        <v/>
      </c>
      <c r="G1131" s="50"/>
      <c r="H1131" s="53">
        <f t="shared" si="102"/>
        <v>0</v>
      </c>
    </row>
    <row r="1132" spans="2:8" ht="12.75" hidden="1" customHeight="1">
      <c r="B1132" s="46" t="str">
        <f t="shared" si="103"/>
        <v/>
      </c>
      <c r="C1132" s="47" t="str">
        <f t="shared" si="104"/>
        <v/>
      </c>
      <c r="D1132" s="52" t="str">
        <f t="shared" si="105"/>
        <v/>
      </c>
      <c r="E1132" s="53" t="str">
        <f t="shared" si="106"/>
        <v/>
      </c>
      <c r="F1132" s="53" t="str">
        <f t="shared" si="107"/>
        <v/>
      </c>
      <c r="G1132" s="50"/>
      <c r="H1132" s="53">
        <f t="shared" si="102"/>
        <v>0</v>
      </c>
    </row>
    <row r="1133" spans="2:8" ht="12.75" hidden="1" customHeight="1">
      <c r="B1133" s="46" t="str">
        <f t="shared" si="103"/>
        <v/>
      </c>
      <c r="C1133" s="47" t="str">
        <f t="shared" si="104"/>
        <v/>
      </c>
      <c r="D1133" s="52" t="str">
        <f t="shared" si="105"/>
        <v/>
      </c>
      <c r="E1133" s="53" t="str">
        <f t="shared" si="106"/>
        <v/>
      </c>
      <c r="F1133" s="53" t="str">
        <f t="shared" si="107"/>
        <v/>
      </c>
      <c r="G1133" s="50"/>
      <c r="H1133" s="53">
        <f t="shared" si="102"/>
        <v>0</v>
      </c>
    </row>
    <row r="1134" spans="2:8" ht="12.75" hidden="1" customHeight="1">
      <c r="B1134" s="46" t="str">
        <f t="shared" si="103"/>
        <v/>
      </c>
      <c r="C1134" s="47" t="str">
        <f t="shared" si="104"/>
        <v/>
      </c>
      <c r="D1134" s="52" t="str">
        <f t="shared" si="105"/>
        <v/>
      </c>
      <c r="E1134" s="53" t="str">
        <f t="shared" si="106"/>
        <v/>
      </c>
      <c r="F1134" s="53" t="str">
        <f t="shared" si="107"/>
        <v/>
      </c>
      <c r="G1134" s="50"/>
      <c r="H1134" s="53">
        <f t="shared" si="102"/>
        <v>0</v>
      </c>
    </row>
    <row r="1135" spans="2:8" ht="12.75" hidden="1" customHeight="1">
      <c r="B1135" s="46" t="str">
        <f t="shared" si="103"/>
        <v/>
      </c>
      <c r="C1135" s="47" t="str">
        <f t="shared" si="104"/>
        <v/>
      </c>
      <c r="D1135" s="52" t="str">
        <f t="shared" si="105"/>
        <v/>
      </c>
      <c r="E1135" s="53" t="str">
        <f t="shared" si="106"/>
        <v/>
      </c>
      <c r="F1135" s="53" t="str">
        <f t="shared" si="107"/>
        <v/>
      </c>
      <c r="G1135" s="50"/>
      <c r="H1135" s="53">
        <f t="shared" si="102"/>
        <v>0</v>
      </c>
    </row>
    <row r="1136" spans="2:8" ht="12.75" hidden="1" customHeight="1">
      <c r="B1136" s="46" t="str">
        <f t="shared" si="103"/>
        <v/>
      </c>
      <c r="C1136" s="47" t="str">
        <f t="shared" si="104"/>
        <v/>
      </c>
      <c r="D1136" s="52" t="str">
        <f t="shared" si="105"/>
        <v/>
      </c>
      <c r="E1136" s="53" t="str">
        <f t="shared" si="106"/>
        <v/>
      </c>
      <c r="F1136" s="53" t="str">
        <f t="shared" si="107"/>
        <v/>
      </c>
      <c r="G1136" s="50"/>
      <c r="H1136" s="53">
        <f t="shared" si="102"/>
        <v>0</v>
      </c>
    </row>
    <row r="1137" spans="2:8" ht="12.75" hidden="1" customHeight="1">
      <c r="B1137" s="46" t="str">
        <f t="shared" si="103"/>
        <v/>
      </c>
      <c r="C1137" s="47" t="str">
        <f t="shared" si="104"/>
        <v/>
      </c>
      <c r="D1137" s="52" t="str">
        <f t="shared" si="105"/>
        <v/>
      </c>
      <c r="E1137" s="53" t="str">
        <f t="shared" si="106"/>
        <v/>
      </c>
      <c r="F1137" s="53" t="str">
        <f t="shared" si="107"/>
        <v/>
      </c>
      <c r="G1137" s="50"/>
      <c r="H1137" s="53">
        <f t="shared" si="102"/>
        <v>0</v>
      </c>
    </row>
    <row r="1138" spans="2:8" ht="12.75" hidden="1" customHeight="1">
      <c r="B1138" s="46" t="str">
        <f t="shared" si="103"/>
        <v/>
      </c>
      <c r="C1138" s="47" t="str">
        <f t="shared" si="104"/>
        <v/>
      </c>
      <c r="D1138" s="52" t="str">
        <f t="shared" si="105"/>
        <v/>
      </c>
      <c r="E1138" s="53" t="str">
        <f t="shared" si="106"/>
        <v/>
      </c>
      <c r="F1138" s="53" t="str">
        <f t="shared" si="107"/>
        <v/>
      </c>
      <c r="G1138" s="50"/>
      <c r="H1138" s="53">
        <f t="shared" si="102"/>
        <v>0</v>
      </c>
    </row>
    <row r="1139" spans="2:8" ht="12.75" hidden="1" customHeight="1">
      <c r="B1139" s="46" t="str">
        <f t="shared" si="103"/>
        <v/>
      </c>
      <c r="C1139" s="47" t="str">
        <f t="shared" si="104"/>
        <v/>
      </c>
      <c r="D1139" s="52" t="str">
        <f t="shared" si="105"/>
        <v/>
      </c>
      <c r="E1139" s="53" t="str">
        <f t="shared" si="106"/>
        <v/>
      </c>
      <c r="F1139" s="53" t="str">
        <f t="shared" si="107"/>
        <v/>
      </c>
      <c r="G1139" s="50"/>
      <c r="H1139" s="53">
        <f t="shared" si="102"/>
        <v>0</v>
      </c>
    </row>
    <row r="1140" spans="2:8" ht="12.75" hidden="1" customHeight="1">
      <c r="B1140" s="46" t="str">
        <f t="shared" si="103"/>
        <v/>
      </c>
      <c r="C1140" s="47" t="str">
        <f t="shared" si="104"/>
        <v/>
      </c>
      <c r="D1140" s="52" t="str">
        <f t="shared" si="105"/>
        <v/>
      </c>
      <c r="E1140" s="53" t="str">
        <f t="shared" si="106"/>
        <v/>
      </c>
      <c r="F1140" s="53" t="str">
        <f t="shared" si="107"/>
        <v/>
      </c>
      <c r="G1140" s="50"/>
      <c r="H1140" s="53">
        <f t="shared" si="102"/>
        <v>0</v>
      </c>
    </row>
    <row r="1141" spans="2:8" ht="12.75" hidden="1" customHeight="1">
      <c r="B1141" s="46" t="str">
        <f t="shared" si="103"/>
        <v/>
      </c>
      <c r="C1141" s="47" t="str">
        <f t="shared" si="104"/>
        <v/>
      </c>
      <c r="D1141" s="52" t="str">
        <f t="shared" si="105"/>
        <v/>
      </c>
      <c r="E1141" s="53" t="str">
        <f t="shared" si="106"/>
        <v/>
      </c>
      <c r="F1141" s="53" t="str">
        <f t="shared" si="107"/>
        <v/>
      </c>
      <c r="G1141" s="50"/>
      <c r="H1141" s="53">
        <f t="shared" si="102"/>
        <v>0</v>
      </c>
    </row>
    <row r="1142" spans="2:8" ht="12.75" hidden="1" customHeight="1">
      <c r="B1142" s="46" t="str">
        <f t="shared" si="103"/>
        <v/>
      </c>
      <c r="C1142" s="47" t="str">
        <f t="shared" si="104"/>
        <v/>
      </c>
      <c r="D1142" s="52" t="str">
        <f t="shared" si="105"/>
        <v/>
      </c>
      <c r="E1142" s="53" t="str">
        <f t="shared" si="106"/>
        <v/>
      </c>
      <c r="F1142" s="53" t="str">
        <f t="shared" si="107"/>
        <v/>
      </c>
      <c r="G1142" s="50"/>
      <c r="H1142" s="53">
        <f t="shared" si="102"/>
        <v>0</v>
      </c>
    </row>
    <row r="1143" spans="2:8" ht="12.75" hidden="1" customHeight="1">
      <c r="B1143" s="46" t="str">
        <f t="shared" si="103"/>
        <v/>
      </c>
      <c r="C1143" s="47" t="str">
        <f t="shared" si="104"/>
        <v/>
      </c>
      <c r="D1143" s="52" t="str">
        <f t="shared" si="105"/>
        <v/>
      </c>
      <c r="E1143" s="53" t="str">
        <f t="shared" si="106"/>
        <v/>
      </c>
      <c r="F1143" s="53" t="str">
        <f t="shared" si="107"/>
        <v/>
      </c>
      <c r="G1143" s="50"/>
      <c r="H1143" s="53">
        <f t="shared" si="102"/>
        <v>0</v>
      </c>
    </row>
    <row r="1144" spans="2:8" ht="12.75" hidden="1" customHeight="1">
      <c r="B1144" s="46" t="str">
        <f t="shared" si="103"/>
        <v/>
      </c>
      <c r="C1144" s="47" t="str">
        <f t="shared" si="104"/>
        <v/>
      </c>
      <c r="D1144" s="52" t="str">
        <f t="shared" si="105"/>
        <v/>
      </c>
      <c r="E1144" s="53" t="str">
        <f t="shared" si="106"/>
        <v/>
      </c>
      <c r="F1144" s="53" t="str">
        <f t="shared" si="107"/>
        <v/>
      </c>
      <c r="G1144" s="50"/>
      <c r="H1144" s="53">
        <f t="shared" si="102"/>
        <v>0</v>
      </c>
    </row>
    <row r="1145" spans="2:8" ht="12.75" hidden="1" customHeight="1">
      <c r="B1145" s="46" t="str">
        <f t="shared" si="103"/>
        <v/>
      </c>
      <c r="C1145" s="47" t="str">
        <f t="shared" si="104"/>
        <v/>
      </c>
      <c r="D1145" s="52" t="str">
        <f t="shared" si="105"/>
        <v/>
      </c>
      <c r="E1145" s="53" t="str">
        <f t="shared" si="106"/>
        <v/>
      </c>
      <c r="F1145" s="53" t="str">
        <f t="shared" si="107"/>
        <v/>
      </c>
      <c r="G1145" s="50"/>
      <c r="H1145" s="53">
        <f t="shared" si="102"/>
        <v>0</v>
      </c>
    </row>
    <row r="1146" spans="2:8" ht="12.75" hidden="1" customHeight="1">
      <c r="B1146" s="46" t="str">
        <f t="shared" si="103"/>
        <v/>
      </c>
      <c r="C1146" s="47" t="str">
        <f t="shared" si="104"/>
        <v/>
      </c>
      <c r="D1146" s="52" t="str">
        <f t="shared" si="105"/>
        <v/>
      </c>
      <c r="E1146" s="53" t="str">
        <f t="shared" si="106"/>
        <v/>
      </c>
      <c r="F1146" s="53" t="str">
        <f t="shared" si="107"/>
        <v/>
      </c>
      <c r="G1146" s="50"/>
      <c r="H1146" s="53">
        <f t="shared" si="102"/>
        <v>0</v>
      </c>
    </row>
    <row r="1147" spans="2:8" ht="12.75" hidden="1" customHeight="1">
      <c r="B1147" s="46" t="str">
        <f t="shared" si="103"/>
        <v/>
      </c>
      <c r="C1147" s="47" t="str">
        <f t="shared" si="104"/>
        <v/>
      </c>
      <c r="D1147" s="52" t="str">
        <f t="shared" si="105"/>
        <v/>
      </c>
      <c r="E1147" s="53" t="str">
        <f t="shared" si="106"/>
        <v/>
      </c>
      <c r="F1147" s="53" t="str">
        <f t="shared" si="107"/>
        <v/>
      </c>
      <c r="G1147" s="50"/>
      <c r="H1147" s="53">
        <f t="shared" si="102"/>
        <v>0</v>
      </c>
    </row>
    <row r="1148" spans="2:8" ht="12.75" hidden="1" customHeight="1">
      <c r="B1148" s="46" t="str">
        <f t="shared" si="103"/>
        <v/>
      </c>
      <c r="C1148" s="47" t="str">
        <f t="shared" si="104"/>
        <v/>
      </c>
      <c r="D1148" s="52" t="str">
        <f t="shared" si="105"/>
        <v/>
      </c>
      <c r="E1148" s="53" t="str">
        <f t="shared" si="106"/>
        <v/>
      </c>
      <c r="F1148" s="53" t="str">
        <f t="shared" si="107"/>
        <v/>
      </c>
      <c r="G1148" s="50"/>
      <c r="H1148" s="53">
        <f t="shared" si="102"/>
        <v>0</v>
      </c>
    </row>
    <row r="1149" spans="2:8" ht="12.75" hidden="1" customHeight="1">
      <c r="B1149" s="46" t="str">
        <f t="shared" si="103"/>
        <v/>
      </c>
      <c r="C1149" s="47" t="str">
        <f t="shared" si="104"/>
        <v/>
      </c>
      <c r="D1149" s="52" t="str">
        <f t="shared" si="105"/>
        <v/>
      </c>
      <c r="E1149" s="53" t="str">
        <f t="shared" si="106"/>
        <v/>
      </c>
      <c r="F1149" s="53" t="str">
        <f t="shared" si="107"/>
        <v/>
      </c>
      <c r="G1149" s="50"/>
      <c r="H1149" s="53">
        <f t="shared" si="102"/>
        <v>0</v>
      </c>
    </row>
    <row r="1150" spans="2:8" ht="12.75" hidden="1" customHeight="1">
      <c r="B1150" s="46" t="str">
        <f t="shared" si="103"/>
        <v/>
      </c>
      <c r="C1150" s="47" t="str">
        <f t="shared" si="104"/>
        <v/>
      </c>
      <c r="D1150" s="52" t="str">
        <f t="shared" si="105"/>
        <v/>
      </c>
      <c r="E1150" s="53" t="str">
        <f t="shared" si="106"/>
        <v/>
      </c>
      <c r="F1150" s="53" t="str">
        <f t="shared" si="107"/>
        <v/>
      </c>
      <c r="G1150" s="50"/>
      <c r="H1150" s="53">
        <f t="shared" si="102"/>
        <v>0</v>
      </c>
    </row>
    <row r="1151" spans="2:8" ht="12.75" hidden="1" customHeight="1">
      <c r="B1151" s="46" t="str">
        <f t="shared" si="103"/>
        <v/>
      </c>
      <c r="C1151" s="47" t="str">
        <f t="shared" si="104"/>
        <v/>
      </c>
      <c r="D1151" s="52" t="str">
        <f t="shared" si="105"/>
        <v/>
      </c>
      <c r="E1151" s="53" t="str">
        <f t="shared" si="106"/>
        <v/>
      </c>
      <c r="F1151" s="53" t="str">
        <f t="shared" si="107"/>
        <v/>
      </c>
      <c r="G1151" s="50"/>
      <c r="H1151" s="53">
        <f t="shared" si="102"/>
        <v>0</v>
      </c>
    </row>
    <row r="1152" spans="2:8" ht="12.75" hidden="1" customHeight="1">
      <c r="B1152" s="46" t="str">
        <f t="shared" si="103"/>
        <v/>
      </c>
      <c r="C1152" s="47" t="str">
        <f t="shared" si="104"/>
        <v/>
      </c>
      <c r="D1152" s="52" t="str">
        <f t="shared" si="105"/>
        <v/>
      </c>
      <c r="E1152" s="53" t="str">
        <f t="shared" si="106"/>
        <v/>
      </c>
      <c r="F1152" s="53" t="str">
        <f t="shared" si="107"/>
        <v/>
      </c>
      <c r="G1152" s="50"/>
      <c r="H1152" s="53">
        <f t="shared" si="102"/>
        <v>0</v>
      </c>
    </row>
    <row r="1153" spans="2:8" ht="12.75" hidden="1" customHeight="1">
      <c r="B1153" s="46" t="str">
        <f t="shared" si="103"/>
        <v/>
      </c>
      <c r="C1153" s="47" t="str">
        <f t="shared" si="104"/>
        <v/>
      </c>
      <c r="D1153" s="52" t="str">
        <f t="shared" si="105"/>
        <v/>
      </c>
      <c r="E1153" s="53" t="str">
        <f t="shared" si="106"/>
        <v/>
      </c>
      <c r="F1153" s="53" t="str">
        <f t="shared" si="107"/>
        <v/>
      </c>
      <c r="G1153" s="50"/>
      <c r="H1153" s="53">
        <f t="shared" si="102"/>
        <v>0</v>
      </c>
    </row>
    <row r="1154" spans="2:8" ht="12.75" hidden="1" customHeight="1">
      <c r="B1154" s="46" t="str">
        <f t="shared" si="103"/>
        <v/>
      </c>
      <c r="C1154" s="47" t="str">
        <f t="shared" si="104"/>
        <v/>
      </c>
      <c r="D1154" s="52" t="str">
        <f t="shared" si="105"/>
        <v/>
      </c>
      <c r="E1154" s="53" t="str">
        <f t="shared" si="106"/>
        <v/>
      </c>
      <c r="F1154" s="53" t="str">
        <f t="shared" si="107"/>
        <v/>
      </c>
      <c r="G1154" s="50"/>
      <c r="H1154" s="53">
        <f t="shared" si="102"/>
        <v>0</v>
      </c>
    </row>
    <row r="1155" spans="2:8" ht="12.75" hidden="1" customHeight="1">
      <c r="B1155" s="46" t="str">
        <f t="shared" si="103"/>
        <v/>
      </c>
      <c r="C1155" s="47" t="str">
        <f t="shared" si="104"/>
        <v/>
      </c>
      <c r="D1155" s="52" t="str">
        <f t="shared" si="105"/>
        <v/>
      </c>
      <c r="E1155" s="53" t="str">
        <f t="shared" si="106"/>
        <v/>
      </c>
      <c r="F1155" s="53" t="str">
        <f t="shared" si="107"/>
        <v/>
      </c>
      <c r="G1155" s="50"/>
      <c r="H1155" s="53">
        <f t="shared" si="102"/>
        <v>0</v>
      </c>
    </row>
    <row r="1156" spans="2:8" ht="12.75" hidden="1" customHeight="1">
      <c r="B1156" s="46" t="str">
        <f t="shared" si="103"/>
        <v/>
      </c>
      <c r="C1156" s="47" t="str">
        <f t="shared" si="104"/>
        <v/>
      </c>
      <c r="D1156" s="52" t="str">
        <f t="shared" si="105"/>
        <v/>
      </c>
      <c r="E1156" s="53" t="str">
        <f t="shared" si="106"/>
        <v/>
      </c>
      <c r="F1156" s="53" t="str">
        <f t="shared" si="107"/>
        <v/>
      </c>
      <c r="G1156" s="50"/>
      <c r="H1156" s="53">
        <f t="shared" si="102"/>
        <v>0</v>
      </c>
    </row>
    <row r="1157" spans="2:8" ht="12.75" hidden="1" customHeight="1">
      <c r="B1157" s="46" t="str">
        <f t="shared" si="103"/>
        <v/>
      </c>
      <c r="C1157" s="47" t="str">
        <f t="shared" si="104"/>
        <v/>
      </c>
      <c r="D1157" s="52" t="str">
        <f t="shared" si="105"/>
        <v/>
      </c>
      <c r="E1157" s="53" t="str">
        <f t="shared" si="106"/>
        <v/>
      </c>
      <c r="F1157" s="53" t="str">
        <f t="shared" si="107"/>
        <v/>
      </c>
      <c r="G1157" s="50"/>
      <c r="H1157" s="53">
        <f t="shared" si="102"/>
        <v>0</v>
      </c>
    </row>
    <row r="1158" spans="2:8" ht="12.75" hidden="1" customHeight="1">
      <c r="B1158" s="46" t="str">
        <f t="shared" si="103"/>
        <v/>
      </c>
      <c r="C1158" s="47" t="str">
        <f t="shared" si="104"/>
        <v/>
      </c>
      <c r="D1158" s="52" t="str">
        <f t="shared" si="105"/>
        <v/>
      </c>
      <c r="E1158" s="53" t="str">
        <f t="shared" si="106"/>
        <v/>
      </c>
      <c r="F1158" s="53" t="str">
        <f t="shared" si="107"/>
        <v/>
      </c>
      <c r="G1158" s="50"/>
      <c r="H1158" s="53">
        <f t="shared" si="102"/>
        <v>0</v>
      </c>
    </row>
    <row r="1159" spans="2:8" ht="12.75" hidden="1" customHeight="1">
      <c r="B1159" s="46" t="str">
        <f t="shared" si="103"/>
        <v/>
      </c>
      <c r="C1159" s="47" t="str">
        <f t="shared" si="104"/>
        <v/>
      </c>
      <c r="D1159" s="52" t="str">
        <f t="shared" si="105"/>
        <v/>
      </c>
      <c r="E1159" s="53" t="str">
        <f t="shared" si="106"/>
        <v/>
      </c>
      <c r="F1159" s="53" t="str">
        <f t="shared" si="107"/>
        <v/>
      </c>
      <c r="G1159" s="50"/>
      <c r="H1159" s="53">
        <f t="shared" si="102"/>
        <v>0</v>
      </c>
    </row>
    <row r="1160" spans="2:8" ht="12.75" hidden="1" customHeight="1">
      <c r="B1160" s="46" t="str">
        <f t="shared" si="103"/>
        <v/>
      </c>
      <c r="C1160" s="47" t="str">
        <f t="shared" si="104"/>
        <v/>
      </c>
      <c r="D1160" s="52" t="str">
        <f t="shared" si="105"/>
        <v/>
      </c>
      <c r="E1160" s="53" t="str">
        <f t="shared" si="106"/>
        <v/>
      </c>
      <c r="F1160" s="53" t="str">
        <f t="shared" si="107"/>
        <v/>
      </c>
      <c r="G1160" s="50"/>
      <c r="H1160" s="53">
        <f t="shared" si="102"/>
        <v>0</v>
      </c>
    </row>
    <row r="1161" spans="2:8" ht="12.75" hidden="1" customHeight="1">
      <c r="B1161" s="46" t="str">
        <f t="shared" si="103"/>
        <v/>
      </c>
      <c r="C1161" s="47" t="str">
        <f t="shared" si="104"/>
        <v/>
      </c>
      <c r="D1161" s="52" t="str">
        <f t="shared" si="105"/>
        <v/>
      </c>
      <c r="E1161" s="53" t="str">
        <f t="shared" si="106"/>
        <v/>
      </c>
      <c r="F1161" s="53" t="str">
        <f t="shared" si="107"/>
        <v/>
      </c>
      <c r="G1161" s="50"/>
      <c r="H1161" s="53">
        <f t="shared" si="102"/>
        <v>0</v>
      </c>
    </row>
    <row r="1162" spans="2:8" ht="12.75" hidden="1" customHeight="1">
      <c r="B1162" s="46" t="str">
        <f t="shared" si="103"/>
        <v/>
      </c>
      <c r="C1162" s="47" t="str">
        <f t="shared" si="104"/>
        <v/>
      </c>
      <c r="D1162" s="52" t="str">
        <f t="shared" si="105"/>
        <v/>
      </c>
      <c r="E1162" s="53" t="str">
        <f t="shared" si="106"/>
        <v/>
      </c>
      <c r="F1162" s="53" t="str">
        <f t="shared" si="107"/>
        <v/>
      </c>
      <c r="G1162" s="50"/>
      <c r="H1162" s="53">
        <f t="shared" si="102"/>
        <v>0</v>
      </c>
    </row>
    <row r="1163" spans="2:8" ht="12.75" hidden="1" customHeight="1">
      <c r="B1163" s="46" t="str">
        <f t="shared" si="103"/>
        <v/>
      </c>
      <c r="C1163" s="47" t="str">
        <f t="shared" si="104"/>
        <v/>
      </c>
      <c r="D1163" s="52" t="str">
        <f t="shared" si="105"/>
        <v/>
      </c>
      <c r="E1163" s="53" t="str">
        <f t="shared" si="106"/>
        <v/>
      </c>
      <c r="F1163" s="53" t="str">
        <f t="shared" si="107"/>
        <v/>
      </c>
      <c r="G1163" s="50"/>
      <c r="H1163" s="53">
        <f t="shared" si="102"/>
        <v>0</v>
      </c>
    </row>
    <row r="1164" spans="2:8" ht="12.75" hidden="1" customHeight="1">
      <c r="B1164" s="46" t="str">
        <f t="shared" si="103"/>
        <v/>
      </c>
      <c r="C1164" s="47" t="str">
        <f t="shared" si="104"/>
        <v/>
      </c>
      <c r="D1164" s="52" t="str">
        <f t="shared" si="105"/>
        <v/>
      </c>
      <c r="E1164" s="53" t="str">
        <f t="shared" si="106"/>
        <v/>
      </c>
      <c r="F1164" s="53" t="str">
        <f t="shared" si="107"/>
        <v/>
      </c>
      <c r="G1164" s="50"/>
      <c r="H1164" s="53">
        <f t="shared" si="102"/>
        <v>0</v>
      </c>
    </row>
    <row r="1165" spans="2:8" ht="12.75" hidden="1" customHeight="1">
      <c r="B1165" s="46" t="str">
        <f t="shared" si="103"/>
        <v/>
      </c>
      <c r="C1165" s="47" t="str">
        <f t="shared" si="104"/>
        <v/>
      </c>
      <c r="D1165" s="52" t="str">
        <f t="shared" si="105"/>
        <v/>
      </c>
      <c r="E1165" s="53" t="str">
        <f t="shared" si="106"/>
        <v/>
      </c>
      <c r="F1165" s="53" t="str">
        <f t="shared" si="107"/>
        <v/>
      </c>
      <c r="G1165" s="50"/>
      <c r="H1165" s="53">
        <f t="shared" si="102"/>
        <v>0</v>
      </c>
    </row>
    <row r="1166" spans="2:8" ht="12.75" hidden="1" customHeight="1">
      <c r="B1166" s="46" t="str">
        <f t="shared" si="103"/>
        <v/>
      </c>
      <c r="C1166" s="47" t="str">
        <f t="shared" si="104"/>
        <v/>
      </c>
      <c r="D1166" s="52" t="str">
        <f t="shared" si="105"/>
        <v/>
      </c>
      <c r="E1166" s="53" t="str">
        <f t="shared" si="106"/>
        <v/>
      </c>
      <c r="F1166" s="53" t="str">
        <f t="shared" si="107"/>
        <v/>
      </c>
      <c r="G1166" s="50"/>
      <c r="H1166" s="53">
        <f t="shared" si="102"/>
        <v>0</v>
      </c>
    </row>
    <row r="1167" spans="2:8" ht="12.75" hidden="1" customHeight="1">
      <c r="B1167" s="46" t="str">
        <f t="shared" si="103"/>
        <v/>
      </c>
      <c r="C1167" s="47" t="str">
        <f t="shared" si="104"/>
        <v/>
      </c>
      <c r="D1167" s="52" t="str">
        <f t="shared" si="105"/>
        <v/>
      </c>
      <c r="E1167" s="53" t="str">
        <f t="shared" si="106"/>
        <v/>
      </c>
      <c r="F1167" s="53" t="str">
        <f t="shared" si="107"/>
        <v/>
      </c>
      <c r="G1167" s="50"/>
      <c r="H1167" s="53">
        <f t="shared" si="102"/>
        <v>0</v>
      </c>
    </row>
    <row r="1168" spans="2:8" ht="12.75" hidden="1" customHeight="1">
      <c r="B1168" s="46" t="str">
        <f t="shared" si="103"/>
        <v/>
      </c>
      <c r="C1168" s="47" t="str">
        <f t="shared" si="104"/>
        <v/>
      </c>
      <c r="D1168" s="52" t="str">
        <f t="shared" si="105"/>
        <v/>
      </c>
      <c r="E1168" s="53" t="str">
        <f t="shared" si="106"/>
        <v/>
      </c>
      <c r="F1168" s="53" t="str">
        <f t="shared" si="107"/>
        <v/>
      </c>
      <c r="G1168" s="50"/>
      <c r="H1168" s="53">
        <f t="shared" si="102"/>
        <v>0</v>
      </c>
    </row>
    <row r="1169" spans="2:8" ht="12.75" hidden="1" customHeight="1">
      <c r="B1169" s="46" t="str">
        <f t="shared" si="103"/>
        <v/>
      </c>
      <c r="C1169" s="47" t="str">
        <f t="shared" si="104"/>
        <v/>
      </c>
      <c r="D1169" s="52" t="str">
        <f t="shared" si="105"/>
        <v/>
      </c>
      <c r="E1169" s="53" t="str">
        <f t="shared" si="106"/>
        <v/>
      </c>
      <c r="F1169" s="53" t="str">
        <f t="shared" si="107"/>
        <v/>
      </c>
      <c r="G1169" s="50"/>
      <c r="H1169" s="53">
        <f t="shared" si="102"/>
        <v>0</v>
      </c>
    </row>
    <row r="1170" spans="2:8" ht="12.75" hidden="1" customHeight="1">
      <c r="B1170" s="46" t="str">
        <f t="shared" si="103"/>
        <v/>
      </c>
      <c r="C1170" s="47" t="str">
        <f t="shared" si="104"/>
        <v/>
      </c>
      <c r="D1170" s="52" t="str">
        <f t="shared" si="105"/>
        <v/>
      </c>
      <c r="E1170" s="53" t="str">
        <f t="shared" si="106"/>
        <v/>
      </c>
      <c r="F1170" s="53" t="str">
        <f t="shared" si="107"/>
        <v/>
      </c>
      <c r="G1170" s="50"/>
      <c r="H1170" s="53">
        <f t="shared" si="102"/>
        <v>0</v>
      </c>
    </row>
    <row r="1171" spans="2:8" ht="12.75" hidden="1" customHeight="1">
      <c r="B1171" s="46" t="str">
        <f t="shared" si="103"/>
        <v/>
      </c>
      <c r="C1171" s="47" t="str">
        <f t="shared" si="104"/>
        <v/>
      </c>
      <c r="D1171" s="52" t="str">
        <f t="shared" si="105"/>
        <v/>
      </c>
      <c r="E1171" s="53" t="str">
        <f t="shared" si="106"/>
        <v/>
      </c>
      <c r="F1171" s="53" t="str">
        <f t="shared" si="107"/>
        <v/>
      </c>
      <c r="G1171" s="50"/>
      <c r="H1171" s="53">
        <f t="shared" si="102"/>
        <v>0</v>
      </c>
    </row>
    <row r="1172" spans="2:8" ht="12.75" hidden="1" customHeight="1">
      <c r="B1172" s="46" t="str">
        <f t="shared" si="103"/>
        <v/>
      </c>
      <c r="C1172" s="47" t="str">
        <f t="shared" si="104"/>
        <v/>
      </c>
      <c r="D1172" s="52" t="str">
        <f t="shared" si="105"/>
        <v/>
      </c>
      <c r="E1172" s="53" t="str">
        <f t="shared" si="106"/>
        <v/>
      </c>
      <c r="F1172" s="53" t="str">
        <f t="shared" si="107"/>
        <v/>
      </c>
      <c r="G1172" s="50"/>
      <c r="H1172" s="53">
        <f t="shared" si="102"/>
        <v>0</v>
      </c>
    </row>
    <row r="1173" spans="2:8" ht="12.75" hidden="1" customHeight="1">
      <c r="B1173" s="46" t="str">
        <f t="shared" si="103"/>
        <v/>
      </c>
      <c r="C1173" s="47" t="str">
        <f t="shared" si="104"/>
        <v/>
      </c>
      <c r="D1173" s="52" t="str">
        <f t="shared" si="105"/>
        <v/>
      </c>
      <c r="E1173" s="53" t="str">
        <f t="shared" si="106"/>
        <v/>
      </c>
      <c r="F1173" s="53" t="str">
        <f t="shared" si="107"/>
        <v/>
      </c>
      <c r="G1173" s="50"/>
      <c r="H1173" s="53">
        <f t="shared" si="102"/>
        <v>0</v>
      </c>
    </row>
    <row r="1174" spans="2:8" ht="12.75" hidden="1" customHeight="1">
      <c r="B1174" s="46" t="str">
        <f t="shared" si="103"/>
        <v/>
      </c>
      <c r="C1174" s="47" t="str">
        <f t="shared" si="104"/>
        <v/>
      </c>
      <c r="D1174" s="52" t="str">
        <f t="shared" si="105"/>
        <v/>
      </c>
      <c r="E1174" s="53" t="str">
        <f t="shared" si="106"/>
        <v/>
      </c>
      <c r="F1174" s="53" t="str">
        <f t="shared" si="107"/>
        <v/>
      </c>
      <c r="G1174" s="50"/>
      <c r="H1174" s="53">
        <f t="shared" si="102"/>
        <v>0</v>
      </c>
    </row>
    <row r="1175" spans="2:8" ht="12.75" hidden="1" customHeight="1">
      <c r="B1175" s="46" t="str">
        <f t="shared" si="103"/>
        <v/>
      </c>
      <c r="C1175" s="47" t="str">
        <f t="shared" si="104"/>
        <v/>
      </c>
      <c r="D1175" s="52" t="str">
        <f t="shared" si="105"/>
        <v/>
      </c>
      <c r="E1175" s="53" t="str">
        <f t="shared" si="106"/>
        <v/>
      </c>
      <c r="F1175" s="53" t="str">
        <f t="shared" si="107"/>
        <v/>
      </c>
      <c r="G1175" s="50"/>
      <c r="H1175" s="53">
        <f t="shared" si="102"/>
        <v>0</v>
      </c>
    </row>
    <row r="1176" spans="2:8" ht="12.75" hidden="1" customHeight="1">
      <c r="B1176" s="46" t="str">
        <f t="shared" si="103"/>
        <v/>
      </c>
      <c r="C1176" s="47" t="str">
        <f t="shared" si="104"/>
        <v/>
      </c>
      <c r="D1176" s="52" t="str">
        <f t="shared" si="105"/>
        <v/>
      </c>
      <c r="E1176" s="53" t="str">
        <f t="shared" si="106"/>
        <v/>
      </c>
      <c r="F1176" s="53" t="str">
        <f t="shared" si="107"/>
        <v/>
      </c>
      <c r="G1176" s="50"/>
      <c r="H1176" s="53">
        <f t="shared" si="102"/>
        <v>0</v>
      </c>
    </row>
    <row r="1177" spans="2:8" ht="12.75" hidden="1" customHeight="1">
      <c r="B1177" s="46" t="str">
        <f t="shared" si="103"/>
        <v/>
      </c>
      <c r="C1177" s="47" t="str">
        <f t="shared" si="104"/>
        <v/>
      </c>
      <c r="D1177" s="52" t="str">
        <f t="shared" si="105"/>
        <v/>
      </c>
      <c r="E1177" s="53" t="str">
        <f t="shared" si="106"/>
        <v/>
      </c>
      <c r="F1177" s="53" t="str">
        <f t="shared" si="107"/>
        <v/>
      </c>
      <c r="G1177" s="50"/>
      <c r="H1177" s="53">
        <f t="shared" ref="H1177:H1240" si="108">IF(B1177="",0,ROUND(H1176-E1177-G1177,2))</f>
        <v>0</v>
      </c>
    </row>
    <row r="1178" spans="2:8" ht="12.75" hidden="1" customHeight="1">
      <c r="B1178" s="46" t="str">
        <f t="shared" ref="B1178:B1241" si="109">IF(B1177&lt;$D$16,IF(H1177&gt;0,B1177+1,""),"")</f>
        <v/>
      </c>
      <c r="C1178" s="47" t="str">
        <f t="shared" ref="C1178:C1241" si="110">IF(B1178="","",IF(B1178&lt;=$D$16,IF(payments_per_year=26,DATE(YEAR(start_date),MONTH(start_date),DAY(start_date)+14*B1178),IF(payments_per_year=52,DATE(YEAR(start_date),MONTH(start_date),DAY(start_date)+7*B1178),DATE(YEAR(start_date),MONTH(start_date)+B1178*12/$D$11,DAY(start_date)))),""))</f>
        <v/>
      </c>
      <c r="D1178" s="52" t="str">
        <f t="shared" ref="D1178:D1241" si="111">IF(C1178="","",IF($D$15+F1178&gt;H1177,ROUND(H1177+F1178,2),$D$15))</f>
        <v/>
      </c>
      <c r="E1178" s="53" t="str">
        <f t="shared" ref="E1178:E1241" si="112">IF(C1178="","",D1178-F1178)</f>
        <v/>
      </c>
      <c r="F1178" s="53" t="str">
        <f t="shared" ref="F1178:F1241" si="113">IF(C1178="","",ROUND(H1177*$D$9/payments_per_year,2))</f>
        <v/>
      </c>
      <c r="G1178" s="50"/>
      <c r="H1178" s="53">
        <f t="shared" si="108"/>
        <v>0</v>
      </c>
    </row>
    <row r="1179" spans="2:8" ht="12.75" hidden="1" customHeight="1">
      <c r="B1179" s="46" t="str">
        <f t="shared" si="109"/>
        <v/>
      </c>
      <c r="C1179" s="47" t="str">
        <f t="shared" si="110"/>
        <v/>
      </c>
      <c r="D1179" s="52" t="str">
        <f t="shared" si="111"/>
        <v/>
      </c>
      <c r="E1179" s="53" t="str">
        <f t="shared" si="112"/>
        <v/>
      </c>
      <c r="F1179" s="53" t="str">
        <f t="shared" si="113"/>
        <v/>
      </c>
      <c r="G1179" s="50"/>
      <c r="H1179" s="53">
        <f t="shared" si="108"/>
        <v>0</v>
      </c>
    </row>
    <row r="1180" spans="2:8" ht="12.75" hidden="1" customHeight="1">
      <c r="B1180" s="46" t="str">
        <f t="shared" si="109"/>
        <v/>
      </c>
      <c r="C1180" s="47" t="str">
        <f t="shared" si="110"/>
        <v/>
      </c>
      <c r="D1180" s="52" t="str">
        <f t="shared" si="111"/>
        <v/>
      </c>
      <c r="E1180" s="53" t="str">
        <f t="shared" si="112"/>
        <v/>
      </c>
      <c r="F1180" s="53" t="str">
        <f t="shared" si="113"/>
        <v/>
      </c>
      <c r="G1180" s="50"/>
      <c r="H1180" s="53">
        <f t="shared" si="108"/>
        <v>0</v>
      </c>
    </row>
    <row r="1181" spans="2:8" ht="12.75" hidden="1" customHeight="1">
      <c r="B1181" s="46" t="str">
        <f t="shared" si="109"/>
        <v/>
      </c>
      <c r="C1181" s="47" t="str">
        <f t="shared" si="110"/>
        <v/>
      </c>
      <c r="D1181" s="52" t="str">
        <f t="shared" si="111"/>
        <v/>
      </c>
      <c r="E1181" s="53" t="str">
        <f t="shared" si="112"/>
        <v/>
      </c>
      <c r="F1181" s="53" t="str">
        <f t="shared" si="113"/>
        <v/>
      </c>
      <c r="G1181" s="50"/>
      <c r="H1181" s="53">
        <f t="shared" si="108"/>
        <v>0</v>
      </c>
    </row>
    <row r="1182" spans="2:8" ht="12.75" hidden="1" customHeight="1">
      <c r="B1182" s="46" t="str">
        <f t="shared" si="109"/>
        <v/>
      </c>
      <c r="C1182" s="47" t="str">
        <f t="shared" si="110"/>
        <v/>
      </c>
      <c r="D1182" s="52" t="str">
        <f t="shared" si="111"/>
        <v/>
      </c>
      <c r="E1182" s="53" t="str">
        <f t="shared" si="112"/>
        <v/>
      </c>
      <c r="F1182" s="53" t="str">
        <f t="shared" si="113"/>
        <v/>
      </c>
      <c r="G1182" s="50"/>
      <c r="H1182" s="53">
        <f t="shared" si="108"/>
        <v>0</v>
      </c>
    </row>
    <row r="1183" spans="2:8" ht="12.75" hidden="1" customHeight="1">
      <c r="B1183" s="46" t="str">
        <f t="shared" si="109"/>
        <v/>
      </c>
      <c r="C1183" s="47" t="str">
        <f t="shared" si="110"/>
        <v/>
      </c>
      <c r="D1183" s="52" t="str">
        <f t="shared" si="111"/>
        <v/>
      </c>
      <c r="E1183" s="53" t="str">
        <f t="shared" si="112"/>
        <v/>
      </c>
      <c r="F1183" s="53" t="str">
        <f t="shared" si="113"/>
        <v/>
      </c>
      <c r="G1183" s="50"/>
      <c r="H1183" s="53">
        <f t="shared" si="108"/>
        <v>0</v>
      </c>
    </row>
    <row r="1184" spans="2:8" ht="12.75" hidden="1" customHeight="1">
      <c r="B1184" s="46" t="str">
        <f t="shared" si="109"/>
        <v/>
      </c>
      <c r="C1184" s="47" t="str">
        <f t="shared" si="110"/>
        <v/>
      </c>
      <c r="D1184" s="52" t="str">
        <f t="shared" si="111"/>
        <v/>
      </c>
      <c r="E1184" s="53" t="str">
        <f t="shared" si="112"/>
        <v/>
      </c>
      <c r="F1184" s="53" t="str">
        <f t="shared" si="113"/>
        <v/>
      </c>
      <c r="G1184" s="50"/>
      <c r="H1184" s="53">
        <f t="shared" si="108"/>
        <v>0</v>
      </c>
    </row>
    <row r="1185" spans="2:8" ht="12.75" hidden="1" customHeight="1">
      <c r="B1185" s="46" t="str">
        <f t="shared" si="109"/>
        <v/>
      </c>
      <c r="C1185" s="47" t="str">
        <f t="shared" si="110"/>
        <v/>
      </c>
      <c r="D1185" s="52" t="str">
        <f t="shared" si="111"/>
        <v/>
      </c>
      <c r="E1185" s="53" t="str">
        <f t="shared" si="112"/>
        <v/>
      </c>
      <c r="F1185" s="53" t="str">
        <f t="shared" si="113"/>
        <v/>
      </c>
      <c r="G1185" s="50"/>
      <c r="H1185" s="53">
        <f t="shared" si="108"/>
        <v>0</v>
      </c>
    </row>
    <row r="1186" spans="2:8" ht="12.75" hidden="1" customHeight="1">
      <c r="B1186" s="46" t="str">
        <f t="shared" si="109"/>
        <v/>
      </c>
      <c r="C1186" s="47" t="str">
        <f t="shared" si="110"/>
        <v/>
      </c>
      <c r="D1186" s="52" t="str">
        <f t="shared" si="111"/>
        <v/>
      </c>
      <c r="E1186" s="53" t="str">
        <f t="shared" si="112"/>
        <v/>
      </c>
      <c r="F1186" s="53" t="str">
        <f t="shared" si="113"/>
        <v/>
      </c>
      <c r="G1186" s="50"/>
      <c r="H1186" s="53">
        <f t="shared" si="108"/>
        <v>0</v>
      </c>
    </row>
    <row r="1187" spans="2:8" ht="12.75" hidden="1" customHeight="1">
      <c r="B1187" s="46" t="str">
        <f t="shared" si="109"/>
        <v/>
      </c>
      <c r="C1187" s="47" t="str">
        <f t="shared" si="110"/>
        <v/>
      </c>
      <c r="D1187" s="52" t="str">
        <f t="shared" si="111"/>
        <v/>
      </c>
      <c r="E1187" s="53" t="str">
        <f t="shared" si="112"/>
        <v/>
      </c>
      <c r="F1187" s="53" t="str">
        <f t="shared" si="113"/>
        <v/>
      </c>
      <c r="G1187" s="50"/>
      <c r="H1187" s="53">
        <f t="shared" si="108"/>
        <v>0</v>
      </c>
    </row>
    <row r="1188" spans="2:8" ht="12.75" hidden="1" customHeight="1">
      <c r="B1188" s="46" t="str">
        <f t="shared" si="109"/>
        <v/>
      </c>
      <c r="C1188" s="47" t="str">
        <f t="shared" si="110"/>
        <v/>
      </c>
      <c r="D1188" s="52" t="str">
        <f t="shared" si="111"/>
        <v/>
      </c>
      <c r="E1188" s="53" t="str">
        <f t="shared" si="112"/>
        <v/>
      </c>
      <c r="F1188" s="53" t="str">
        <f t="shared" si="113"/>
        <v/>
      </c>
      <c r="G1188" s="50"/>
      <c r="H1188" s="53">
        <f t="shared" si="108"/>
        <v>0</v>
      </c>
    </row>
    <row r="1189" spans="2:8" ht="12.75" hidden="1" customHeight="1">
      <c r="B1189" s="46" t="str">
        <f t="shared" si="109"/>
        <v/>
      </c>
      <c r="C1189" s="47" t="str">
        <f t="shared" si="110"/>
        <v/>
      </c>
      <c r="D1189" s="52" t="str">
        <f t="shared" si="111"/>
        <v/>
      </c>
      <c r="E1189" s="53" t="str">
        <f t="shared" si="112"/>
        <v/>
      </c>
      <c r="F1189" s="53" t="str">
        <f t="shared" si="113"/>
        <v/>
      </c>
      <c r="G1189" s="50"/>
      <c r="H1189" s="53">
        <f t="shared" si="108"/>
        <v>0</v>
      </c>
    </row>
    <row r="1190" spans="2:8" ht="12.75" hidden="1" customHeight="1">
      <c r="B1190" s="46" t="str">
        <f t="shared" si="109"/>
        <v/>
      </c>
      <c r="C1190" s="47" t="str">
        <f t="shared" si="110"/>
        <v/>
      </c>
      <c r="D1190" s="52" t="str">
        <f t="shared" si="111"/>
        <v/>
      </c>
      <c r="E1190" s="53" t="str">
        <f t="shared" si="112"/>
        <v/>
      </c>
      <c r="F1190" s="53" t="str">
        <f t="shared" si="113"/>
        <v/>
      </c>
      <c r="G1190" s="50"/>
      <c r="H1190" s="53">
        <f t="shared" si="108"/>
        <v>0</v>
      </c>
    </row>
    <row r="1191" spans="2:8" ht="12.75" hidden="1" customHeight="1">
      <c r="B1191" s="46" t="str">
        <f t="shared" si="109"/>
        <v/>
      </c>
      <c r="C1191" s="47" t="str">
        <f t="shared" si="110"/>
        <v/>
      </c>
      <c r="D1191" s="52" t="str">
        <f t="shared" si="111"/>
        <v/>
      </c>
      <c r="E1191" s="53" t="str">
        <f t="shared" si="112"/>
        <v/>
      </c>
      <c r="F1191" s="53" t="str">
        <f t="shared" si="113"/>
        <v/>
      </c>
      <c r="G1191" s="50"/>
      <c r="H1191" s="53">
        <f t="shared" si="108"/>
        <v>0</v>
      </c>
    </row>
    <row r="1192" spans="2:8" ht="12.75" hidden="1" customHeight="1">
      <c r="B1192" s="46" t="str">
        <f t="shared" si="109"/>
        <v/>
      </c>
      <c r="C1192" s="47" t="str">
        <f t="shared" si="110"/>
        <v/>
      </c>
      <c r="D1192" s="52" t="str">
        <f t="shared" si="111"/>
        <v/>
      </c>
      <c r="E1192" s="53" t="str">
        <f t="shared" si="112"/>
        <v/>
      </c>
      <c r="F1192" s="53" t="str">
        <f t="shared" si="113"/>
        <v/>
      </c>
      <c r="G1192" s="50"/>
      <c r="H1192" s="53">
        <f t="shared" si="108"/>
        <v>0</v>
      </c>
    </row>
    <row r="1193" spans="2:8" ht="12.75" hidden="1" customHeight="1">
      <c r="B1193" s="46" t="str">
        <f t="shared" si="109"/>
        <v/>
      </c>
      <c r="C1193" s="47" t="str">
        <f t="shared" si="110"/>
        <v/>
      </c>
      <c r="D1193" s="52" t="str">
        <f t="shared" si="111"/>
        <v/>
      </c>
      <c r="E1193" s="53" t="str">
        <f t="shared" si="112"/>
        <v/>
      </c>
      <c r="F1193" s="53" t="str">
        <f t="shared" si="113"/>
        <v/>
      </c>
      <c r="G1193" s="50"/>
      <c r="H1193" s="53">
        <f t="shared" si="108"/>
        <v>0</v>
      </c>
    </row>
    <row r="1194" spans="2:8" ht="12.75" hidden="1" customHeight="1">
      <c r="B1194" s="46" t="str">
        <f t="shared" si="109"/>
        <v/>
      </c>
      <c r="C1194" s="47" t="str">
        <f t="shared" si="110"/>
        <v/>
      </c>
      <c r="D1194" s="52" t="str">
        <f t="shared" si="111"/>
        <v/>
      </c>
      <c r="E1194" s="53" t="str">
        <f t="shared" si="112"/>
        <v/>
      </c>
      <c r="F1194" s="53" t="str">
        <f t="shared" si="113"/>
        <v/>
      </c>
      <c r="G1194" s="50"/>
      <c r="H1194" s="53">
        <f t="shared" si="108"/>
        <v>0</v>
      </c>
    </row>
    <row r="1195" spans="2:8" ht="12.75" hidden="1" customHeight="1">
      <c r="B1195" s="46" t="str">
        <f t="shared" si="109"/>
        <v/>
      </c>
      <c r="C1195" s="47" t="str">
        <f t="shared" si="110"/>
        <v/>
      </c>
      <c r="D1195" s="52" t="str">
        <f t="shared" si="111"/>
        <v/>
      </c>
      <c r="E1195" s="53" t="str">
        <f t="shared" si="112"/>
        <v/>
      </c>
      <c r="F1195" s="53" t="str">
        <f t="shared" si="113"/>
        <v/>
      </c>
      <c r="G1195" s="50"/>
      <c r="H1195" s="53">
        <f t="shared" si="108"/>
        <v>0</v>
      </c>
    </row>
    <row r="1196" spans="2:8" ht="12.75" hidden="1" customHeight="1">
      <c r="B1196" s="46" t="str">
        <f t="shared" si="109"/>
        <v/>
      </c>
      <c r="C1196" s="47" t="str">
        <f t="shared" si="110"/>
        <v/>
      </c>
      <c r="D1196" s="52" t="str">
        <f t="shared" si="111"/>
        <v/>
      </c>
      <c r="E1196" s="53" t="str">
        <f t="shared" si="112"/>
        <v/>
      </c>
      <c r="F1196" s="53" t="str">
        <f t="shared" si="113"/>
        <v/>
      </c>
      <c r="G1196" s="50"/>
      <c r="H1196" s="53">
        <f t="shared" si="108"/>
        <v>0</v>
      </c>
    </row>
    <row r="1197" spans="2:8" ht="12.75" hidden="1" customHeight="1">
      <c r="B1197" s="46" t="str">
        <f t="shared" si="109"/>
        <v/>
      </c>
      <c r="C1197" s="47" t="str">
        <f t="shared" si="110"/>
        <v/>
      </c>
      <c r="D1197" s="52" t="str">
        <f t="shared" si="111"/>
        <v/>
      </c>
      <c r="E1197" s="53" t="str">
        <f t="shared" si="112"/>
        <v/>
      </c>
      <c r="F1197" s="53" t="str">
        <f t="shared" si="113"/>
        <v/>
      </c>
      <c r="G1197" s="50"/>
      <c r="H1197" s="53">
        <f t="shared" si="108"/>
        <v>0</v>
      </c>
    </row>
    <row r="1198" spans="2:8" ht="12.75" hidden="1" customHeight="1">
      <c r="B1198" s="46" t="str">
        <f t="shared" si="109"/>
        <v/>
      </c>
      <c r="C1198" s="47" t="str">
        <f t="shared" si="110"/>
        <v/>
      </c>
      <c r="D1198" s="52" t="str">
        <f t="shared" si="111"/>
        <v/>
      </c>
      <c r="E1198" s="53" t="str">
        <f t="shared" si="112"/>
        <v/>
      </c>
      <c r="F1198" s="53" t="str">
        <f t="shared" si="113"/>
        <v/>
      </c>
      <c r="G1198" s="50"/>
      <c r="H1198" s="53">
        <f t="shared" si="108"/>
        <v>0</v>
      </c>
    </row>
    <row r="1199" spans="2:8" ht="12.75" hidden="1" customHeight="1">
      <c r="B1199" s="46" t="str">
        <f t="shared" si="109"/>
        <v/>
      </c>
      <c r="C1199" s="47" t="str">
        <f t="shared" si="110"/>
        <v/>
      </c>
      <c r="D1199" s="52" t="str">
        <f t="shared" si="111"/>
        <v/>
      </c>
      <c r="E1199" s="53" t="str">
        <f t="shared" si="112"/>
        <v/>
      </c>
      <c r="F1199" s="53" t="str">
        <f t="shared" si="113"/>
        <v/>
      </c>
      <c r="G1199" s="50"/>
      <c r="H1199" s="53">
        <f t="shared" si="108"/>
        <v>0</v>
      </c>
    </row>
    <row r="1200" spans="2:8" ht="12.75" hidden="1" customHeight="1">
      <c r="B1200" s="46" t="str">
        <f t="shared" si="109"/>
        <v/>
      </c>
      <c r="C1200" s="47" t="str">
        <f t="shared" si="110"/>
        <v/>
      </c>
      <c r="D1200" s="52" t="str">
        <f t="shared" si="111"/>
        <v/>
      </c>
      <c r="E1200" s="53" t="str">
        <f t="shared" si="112"/>
        <v/>
      </c>
      <c r="F1200" s="53" t="str">
        <f t="shared" si="113"/>
        <v/>
      </c>
      <c r="G1200" s="50"/>
      <c r="H1200" s="53">
        <f t="shared" si="108"/>
        <v>0</v>
      </c>
    </row>
    <row r="1201" spans="2:8" ht="12.75" hidden="1" customHeight="1">
      <c r="B1201" s="46" t="str">
        <f t="shared" si="109"/>
        <v/>
      </c>
      <c r="C1201" s="47" t="str">
        <f t="shared" si="110"/>
        <v/>
      </c>
      <c r="D1201" s="52" t="str">
        <f t="shared" si="111"/>
        <v/>
      </c>
      <c r="E1201" s="53" t="str">
        <f t="shared" si="112"/>
        <v/>
      </c>
      <c r="F1201" s="53" t="str">
        <f t="shared" si="113"/>
        <v/>
      </c>
      <c r="G1201" s="50"/>
      <c r="H1201" s="53">
        <f t="shared" si="108"/>
        <v>0</v>
      </c>
    </row>
    <row r="1202" spans="2:8" ht="12.75" hidden="1" customHeight="1">
      <c r="B1202" s="46" t="str">
        <f t="shared" si="109"/>
        <v/>
      </c>
      <c r="C1202" s="47" t="str">
        <f t="shared" si="110"/>
        <v/>
      </c>
      <c r="D1202" s="52" t="str">
        <f t="shared" si="111"/>
        <v/>
      </c>
      <c r="E1202" s="53" t="str">
        <f t="shared" si="112"/>
        <v/>
      </c>
      <c r="F1202" s="53" t="str">
        <f t="shared" si="113"/>
        <v/>
      </c>
      <c r="G1202" s="50"/>
      <c r="H1202" s="53">
        <f t="shared" si="108"/>
        <v>0</v>
      </c>
    </row>
    <row r="1203" spans="2:8" ht="12.75" hidden="1" customHeight="1">
      <c r="B1203" s="46" t="str">
        <f t="shared" si="109"/>
        <v/>
      </c>
      <c r="C1203" s="47" t="str">
        <f t="shared" si="110"/>
        <v/>
      </c>
      <c r="D1203" s="52" t="str">
        <f t="shared" si="111"/>
        <v/>
      </c>
      <c r="E1203" s="53" t="str">
        <f t="shared" si="112"/>
        <v/>
      </c>
      <c r="F1203" s="53" t="str">
        <f t="shared" si="113"/>
        <v/>
      </c>
      <c r="G1203" s="50"/>
      <c r="H1203" s="53">
        <f t="shared" si="108"/>
        <v>0</v>
      </c>
    </row>
    <row r="1204" spans="2:8" ht="12.75" hidden="1" customHeight="1">
      <c r="B1204" s="46" t="str">
        <f t="shared" si="109"/>
        <v/>
      </c>
      <c r="C1204" s="47" t="str">
        <f t="shared" si="110"/>
        <v/>
      </c>
      <c r="D1204" s="52" t="str">
        <f t="shared" si="111"/>
        <v/>
      </c>
      <c r="E1204" s="53" t="str">
        <f t="shared" si="112"/>
        <v/>
      </c>
      <c r="F1204" s="53" t="str">
        <f t="shared" si="113"/>
        <v/>
      </c>
      <c r="G1204" s="50"/>
      <c r="H1204" s="53">
        <f t="shared" si="108"/>
        <v>0</v>
      </c>
    </row>
    <row r="1205" spans="2:8" ht="12.75" hidden="1" customHeight="1">
      <c r="B1205" s="46" t="str">
        <f t="shared" si="109"/>
        <v/>
      </c>
      <c r="C1205" s="47" t="str">
        <f t="shared" si="110"/>
        <v/>
      </c>
      <c r="D1205" s="52" t="str">
        <f t="shared" si="111"/>
        <v/>
      </c>
      <c r="E1205" s="53" t="str">
        <f t="shared" si="112"/>
        <v/>
      </c>
      <c r="F1205" s="53" t="str">
        <f t="shared" si="113"/>
        <v/>
      </c>
      <c r="G1205" s="50"/>
      <c r="H1205" s="53">
        <f t="shared" si="108"/>
        <v>0</v>
      </c>
    </row>
    <row r="1206" spans="2:8" ht="12.75" hidden="1" customHeight="1">
      <c r="B1206" s="46" t="str">
        <f t="shared" si="109"/>
        <v/>
      </c>
      <c r="C1206" s="47" t="str">
        <f t="shared" si="110"/>
        <v/>
      </c>
      <c r="D1206" s="52" t="str">
        <f t="shared" si="111"/>
        <v/>
      </c>
      <c r="E1206" s="53" t="str">
        <f t="shared" si="112"/>
        <v/>
      </c>
      <c r="F1206" s="53" t="str">
        <f t="shared" si="113"/>
        <v/>
      </c>
      <c r="G1206" s="50"/>
      <c r="H1206" s="53">
        <f t="shared" si="108"/>
        <v>0</v>
      </c>
    </row>
    <row r="1207" spans="2:8" ht="12.75" hidden="1" customHeight="1">
      <c r="B1207" s="46" t="str">
        <f t="shared" si="109"/>
        <v/>
      </c>
      <c r="C1207" s="47" t="str">
        <f t="shared" si="110"/>
        <v/>
      </c>
      <c r="D1207" s="52" t="str">
        <f t="shared" si="111"/>
        <v/>
      </c>
      <c r="E1207" s="53" t="str">
        <f t="shared" si="112"/>
        <v/>
      </c>
      <c r="F1207" s="53" t="str">
        <f t="shared" si="113"/>
        <v/>
      </c>
      <c r="G1207" s="50"/>
      <c r="H1207" s="53">
        <f t="shared" si="108"/>
        <v>0</v>
      </c>
    </row>
    <row r="1208" spans="2:8" ht="12.75" hidden="1" customHeight="1">
      <c r="B1208" s="46" t="str">
        <f t="shared" si="109"/>
        <v/>
      </c>
      <c r="C1208" s="47" t="str">
        <f t="shared" si="110"/>
        <v/>
      </c>
      <c r="D1208" s="52" t="str">
        <f t="shared" si="111"/>
        <v/>
      </c>
      <c r="E1208" s="53" t="str">
        <f t="shared" si="112"/>
        <v/>
      </c>
      <c r="F1208" s="53" t="str">
        <f t="shared" si="113"/>
        <v/>
      </c>
      <c r="G1208" s="50"/>
      <c r="H1208" s="53">
        <f t="shared" si="108"/>
        <v>0</v>
      </c>
    </row>
    <row r="1209" spans="2:8" ht="12.75" hidden="1" customHeight="1">
      <c r="B1209" s="46" t="str">
        <f t="shared" si="109"/>
        <v/>
      </c>
      <c r="C1209" s="47" t="str">
        <f t="shared" si="110"/>
        <v/>
      </c>
      <c r="D1209" s="52" t="str">
        <f t="shared" si="111"/>
        <v/>
      </c>
      <c r="E1209" s="53" t="str">
        <f t="shared" si="112"/>
        <v/>
      </c>
      <c r="F1209" s="53" t="str">
        <f t="shared" si="113"/>
        <v/>
      </c>
      <c r="G1209" s="50"/>
      <c r="H1209" s="53">
        <f t="shared" si="108"/>
        <v>0</v>
      </c>
    </row>
    <row r="1210" spans="2:8" ht="12.75" hidden="1" customHeight="1">
      <c r="B1210" s="46" t="str">
        <f t="shared" si="109"/>
        <v/>
      </c>
      <c r="C1210" s="47" t="str">
        <f t="shared" si="110"/>
        <v/>
      </c>
      <c r="D1210" s="52" t="str">
        <f t="shared" si="111"/>
        <v/>
      </c>
      <c r="E1210" s="53" t="str">
        <f t="shared" si="112"/>
        <v/>
      </c>
      <c r="F1210" s="53" t="str">
        <f t="shared" si="113"/>
        <v/>
      </c>
      <c r="G1210" s="50"/>
      <c r="H1210" s="53">
        <f t="shared" si="108"/>
        <v>0</v>
      </c>
    </row>
    <row r="1211" spans="2:8" ht="12.75" hidden="1" customHeight="1">
      <c r="B1211" s="46" t="str">
        <f t="shared" si="109"/>
        <v/>
      </c>
      <c r="C1211" s="47" t="str">
        <f t="shared" si="110"/>
        <v/>
      </c>
      <c r="D1211" s="52" t="str">
        <f t="shared" si="111"/>
        <v/>
      </c>
      <c r="E1211" s="53" t="str">
        <f t="shared" si="112"/>
        <v/>
      </c>
      <c r="F1211" s="53" t="str">
        <f t="shared" si="113"/>
        <v/>
      </c>
      <c r="G1211" s="50"/>
      <c r="H1211" s="53">
        <f t="shared" si="108"/>
        <v>0</v>
      </c>
    </row>
    <row r="1212" spans="2:8" ht="12.75" hidden="1" customHeight="1">
      <c r="B1212" s="46" t="str">
        <f t="shared" si="109"/>
        <v/>
      </c>
      <c r="C1212" s="47" t="str">
        <f t="shared" si="110"/>
        <v/>
      </c>
      <c r="D1212" s="52" t="str">
        <f t="shared" si="111"/>
        <v/>
      </c>
      <c r="E1212" s="53" t="str">
        <f t="shared" si="112"/>
        <v/>
      </c>
      <c r="F1212" s="53" t="str">
        <f t="shared" si="113"/>
        <v/>
      </c>
      <c r="G1212" s="50"/>
      <c r="H1212" s="53">
        <f t="shared" si="108"/>
        <v>0</v>
      </c>
    </row>
    <row r="1213" spans="2:8" ht="12.75" hidden="1" customHeight="1">
      <c r="B1213" s="46" t="str">
        <f t="shared" si="109"/>
        <v/>
      </c>
      <c r="C1213" s="47" t="str">
        <f t="shared" si="110"/>
        <v/>
      </c>
      <c r="D1213" s="52" t="str">
        <f t="shared" si="111"/>
        <v/>
      </c>
      <c r="E1213" s="53" t="str">
        <f t="shared" si="112"/>
        <v/>
      </c>
      <c r="F1213" s="53" t="str">
        <f t="shared" si="113"/>
        <v/>
      </c>
      <c r="G1213" s="50"/>
      <c r="H1213" s="53">
        <f t="shared" si="108"/>
        <v>0</v>
      </c>
    </row>
    <row r="1214" spans="2:8" ht="12.75" hidden="1" customHeight="1">
      <c r="B1214" s="46" t="str">
        <f t="shared" si="109"/>
        <v/>
      </c>
      <c r="C1214" s="47" t="str">
        <f t="shared" si="110"/>
        <v/>
      </c>
      <c r="D1214" s="52" t="str">
        <f t="shared" si="111"/>
        <v/>
      </c>
      <c r="E1214" s="53" t="str">
        <f t="shared" si="112"/>
        <v/>
      </c>
      <c r="F1214" s="53" t="str">
        <f t="shared" si="113"/>
        <v/>
      </c>
      <c r="G1214" s="50"/>
      <c r="H1214" s="53">
        <f t="shared" si="108"/>
        <v>0</v>
      </c>
    </row>
    <row r="1215" spans="2:8" ht="12.75" hidden="1" customHeight="1">
      <c r="B1215" s="46" t="str">
        <f t="shared" si="109"/>
        <v/>
      </c>
      <c r="C1215" s="47" t="str">
        <f t="shared" si="110"/>
        <v/>
      </c>
      <c r="D1215" s="52" t="str">
        <f t="shared" si="111"/>
        <v/>
      </c>
      <c r="E1215" s="53" t="str">
        <f t="shared" si="112"/>
        <v/>
      </c>
      <c r="F1215" s="53" t="str">
        <f t="shared" si="113"/>
        <v/>
      </c>
      <c r="G1215" s="50"/>
      <c r="H1215" s="53">
        <f t="shared" si="108"/>
        <v>0</v>
      </c>
    </row>
    <row r="1216" spans="2:8" ht="12.75" hidden="1" customHeight="1">
      <c r="B1216" s="46" t="str">
        <f t="shared" si="109"/>
        <v/>
      </c>
      <c r="C1216" s="47" t="str">
        <f t="shared" si="110"/>
        <v/>
      </c>
      <c r="D1216" s="52" t="str">
        <f t="shared" si="111"/>
        <v/>
      </c>
      <c r="E1216" s="53" t="str">
        <f t="shared" si="112"/>
        <v/>
      </c>
      <c r="F1216" s="53" t="str">
        <f t="shared" si="113"/>
        <v/>
      </c>
      <c r="G1216" s="50"/>
      <c r="H1216" s="53">
        <f t="shared" si="108"/>
        <v>0</v>
      </c>
    </row>
    <row r="1217" spans="2:8" ht="12.75" hidden="1" customHeight="1">
      <c r="B1217" s="46" t="str">
        <f t="shared" si="109"/>
        <v/>
      </c>
      <c r="C1217" s="47" t="str">
        <f t="shared" si="110"/>
        <v/>
      </c>
      <c r="D1217" s="52" t="str">
        <f t="shared" si="111"/>
        <v/>
      </c>
      <c r="E1217" s="53" t="str">
        <f t="shared" si="112"/>
        <v/>
      </c>
      <c r="F1217" s="53" t="str">
        <f t="shared" si="113"/>
        <v/>
      </c>
      <c r="G1217" s="50"/>
      <c r="H1217" s="53">
        <f t="shared" si="108"/>
        <v>0</v>
      </c>
    </row>
    <row r="1218" spans="2:8" ht="12.75" hidden="1" customHeight="1">
      <c r="B1218" s="46" t="str">
        <f t="shared" si="109"/>
        <v/>
      </c>
      <c r="C1218" s="47" t="str">
        <f t="shared" si="110"/>
        <v/>
      </c>
      <c r="D1218" s="52" t="str">
        <f t="shared" si="111"/>
        <v/>
      </c>
      <c r="E1218" s="53" t="str">
        <f t="shared" si="112"/>
        <v/>
      </c>
      <c r="F1218" s="53" t="str">
        <f t="shared" si="113"/>
        <v/>
      </c>
      <c r="G1218" s="50"/>
      <c r="H1218" s="53">
        <f t="shared" si="108"/>
        <v>0</v>
      </c>
    </row>
    <row r="1219" spans="2:8" ht="12.75" hidden="1" customHeight="1">
      <c r="B1219" s="46" t="str">
        <f t="shared" si="109"/>
        <v/>
      </c>
      <c r="C1219" s="47" t="str">
        <f t="shared" si="110"/>
        <v/>
      </c>
      <c r="D1219" s="52" t="str">
        <f t="shared" si="111"/>
        <v/>
      </c>
      <c r="E1219" s="53" t="str">
        <f t="shared" si="112"/>
        <v/>
      </c>
      <c r="F1219" s="53" t="str">
        <f t="shared" si="113"/>
        <v/>
      </c>
      <c r="G1219" s="50"/>
      <c r="H1219" s="53">
        <f t="shared" si="108"/>
        <v>0</v>
      </c>
    </row>
    <row r="1220" spans="2:8" ht="12.75" hidden="1" customHeight="1">
      <c r="B1220" s="46" t="str">
        <f t="shared" si="109"/>
        <v/>
      </c>
      <c r="C1220" s="47" t="str">
        <f t="shared" si="110"/>
        <v/>
      </c>
      <c r="D1220" s="52" t="str">
        <f t="shared" si="111"/>
        <v/>
      </c>
      <c r="E1220" s="53" t="str">
        <f t="shared" si="112"/>
        <v/>
      </c>
      <c r="F1220" s="53" t="str">
        <f t="shared" si="113"/>
        <v/>
      </c>
      <c r="G1220" s="50"/>
      <c r="H1220" s="53">
        <f t="shared" si="108"/>
        <v>0</v>
      </c>
    </row>
    <row r="1221" spans="2:8" ht="12.75" hidden="1" customHeight="1">
      <c r="B1221" s="46" t="str">
        <f t="shared" si="109"/>
        <v/>
      </c>
      <c r="C1221" s="47" t="str">
        <f t="shared" si="110"/>
        <v/>
      </c>
      <c r="D1221" s="52" t="str">
        <f t="shared" si="111"/>
        <v/>
      </c>
      <c r="E1221" s="53" t="str">
        <f t="shared" si="112"/>
        <v/>
      </c>
      <c r="F1221" s="53" t="str">
        <f t="shared" si="113"/>
        <v/>
      </c>
      <c r="G1221" s="50"/>
      <c r="H1221" s="53">
        <f t="shared" si="108"/>
        <v>0</v>
      </c>
    </row>
    <row r="1222" spans="2:8" ht="12.75" hidden="1" customHeight="1">
      <c r="B1222" s="46" t="str">
        <f t="shared" si="109"/>
        <v/>
      </c>
      <c r="C1222" s="47" t="str">
        <f t="shared" si="110"/>
        <v/>
      </c>
      <c r="D1222" s="52" t="str">
        <f t="shared" si="111"/>
        <v/>
      </c>
      <c r="E1222" s="53" t="str">
        <f t="shared" si="112"/>
        <v/>
      </c>
      <c r="F1222" s="53" t="str">
        <f t="shared" si="113"/>
        <v/>
      </c>
      <c r="G1222" s="50"/>
      <c r="H1222" s="53">
        <f t="shared" si="108"/>
        <v>0</v>
      </c>
    </row>
    <row r="1223" spans="2:8" ht="12.75" hidden="1" customHeight="1">
      <c r="B1223" s="46" t="str">
        <f t="shared" si="109"/>
        <v/>
      </c>
      <c r="C1223" s="47" t="str">
        <f t="shared" si="110"/>
        <v/>
      </c>
      <c r="D1223" s="52" t="str">
        <f t="shared" si="111"/>
        <v/>
      </c>
      <c r="E1223" s="53" t="str">
        <f t="shared" si="112"/>
        <v/>
      </c>
      <c r="F1223" s="53" t="str">
        <f t="shared" si="113"/>
        <v/>
      </c>
      <c r="G1223" s="50"/>
      <c r="H1223" s="53">
        <f t="shared" si="108"/>
        <v>0</v>
      </c>
    </row>
    <row r="1224" spans="2:8" ht="12.75" hidden="1" customHeight="1">
      <c r="B1224" s="46" t="str">
        <f t="shared" si="109"/>
        <v/>
      </c>
      <c r="C1224" s="47" t="str">
        <f t="shared" si="110"/>
        <v/>
      </c>
      <c r="D1224" s="52" t="str">
        <f t="shared" si="111"/>
        <v/>
      </c>
      <c r="E1224" s="53" t="str">
        <f t="shared" si="112"/>
        <v/>
      </c>
      <c r="F1224" s="53" t="str">
        <f t="shared" si="113"/>
        <v/>
      </c>
      <c r="G1224" s="50"/>
      <c r="H1224" s="53">
        <f t="shared" si="108"/>
        <v>0</v>
      </c>
    </row>
    <row r="1225" spans="2:8" ht="12.75" hidden="1" customHeight="1">
      <c r="B1225" s="46" t="str">
        <f t="shared" si="109"/>
        <v/>
      </c>
      <c r="C1225" s="47" t="str">
        <f t="shared" si="110"/>
        <v/>
      </c>
      <c r="D1225" s="52" t="str">
        <f t="shared" si="111"/>
        <v/>
      </c>
      <c r="E1225" s="53" t="str">
        <f t="shared" si="112"/>
        <v/>
      </c>
      <c r="F1225" s="53" t="str">
        <f t="shared" si="113"/>
        <v/>
      </c>
      <c r="G1225" s="50"/>
      <c r="H1225" s="53">
        <f t="shared" si="108"/>
        <v>0</v>
      </c>
    </row>
    <row r="1226" spans="2:8" ht="12.75" hidden="1" customHeight="1">
      <c r="B1226" s="46" t="str">
        <f t="shared" si="109"/>
        <v/>
      </c>
      <c r="C1226" s="47" t="str">
        <f t="shared" si="110"/>
        <v/>
      </c>
      <c r="D1226" s="52" t="str">
        <f t="shared" si="111"/>
        <v/>
      </c>
      <c r="E1226" s="53" t="str">
        <f t="shared" si="112"/>
        <v/>
      </c>
      <c r="F1226" s="53" t="str">
        <f t="shared" si="113"/>
        <v/>
      </c>
      <c r="G1226" s="50"/>
      <c r="H1226" s="53">
        <f t="shared" si="108"/>
        <v>0</v>
      </c>
    </row>
    <row r="1227" spans="2:8" ht="12.75" hidden="1" customHeight="1">
      <c r="B1227" s="46" t="str">
        <f t="shared" si="109"/>
        <v/>
      </c>
      <c r="C1227" s="47" t="str">
        <f t="shared" si="110"/>
        <v/>
      </c>
      <c r="D1227" s="52" t="str">
        <f t="shared" si="111"/>
        <v/>
      </c>
      <c r="E1227" s="53" t="str">
        <f t="shared" si="112"/>
        <v/>
      </c>
      <c r="F1227" s="53" t="str">
        <f t="shared" si="113"/>
        <v/>
      </c>
      <c r="G1227" s="50"/>
      <c r="H1227" s="53">
        <f t="shared" si="108"/>
        <v>0</v>
      </c>
    </row>
    <row r="1228" spans="2:8" ht="12.75" hidden="1" customHeight="1">
      <c r="B1228" s="46" t="str">
        <f t="shared" si="109"/>
        <v/>
      </c>
      <c r="C1228" s="47" t="str">
        <f t="shared" si="110"/>
        <v/>
      </c>
      <c r="D1228" s="52" t="str">
        <f t="shared" si="111"/>
        <v/>
      </c>
      <c r="E1228" s="53" t="str">
        <f t="shared" si="112"/>
        <v/>
      </c>
      <c r="F1228" s="53" t="str">
        <f t="shared" si="113"/>
        <v/>
      </c>
      <c r="G1228" s="50"/>
      <c r="H1228" s="53">
        <f t="shared" si="108"/>
        <v>0</v>
      </c>
    </row>
    <row r="1229" spans="2:8" ht="12.75" hidden="1" customHeight="1">
      <c r="B1229" s="46" t="str">
        <f t="shared" si="109"/>
        <v/>
      </c>
      <c r="C1229" s="47" t="str">
        <f t="shared" si="110"/>
        <v/>
      </c>
      <c r="D1229" s="52" t="str">
        <f t="shared" si="111"/>
        <v/>
      </c>
      <c r="E1229" s="53" t="str">
        <f t="shared" si="112"/>
        <v/>
      </c>
      <c r="F1229" s="53" t="str">
        <f t="shared" si="113"/>
        <v/>
      </c>
      <c r="G1229" s="50"/>
      <c r="H1229" s="53">
        <f t="shared" si="108"/>
        <v>0</v>
      </c>
    </row>
    <row r="1230" spans="2:8" ht="12.75" hidden="1" customHeight="1">
      <c r="B1230" s="46" t="str">
        <f t="shared" si="109"/>
        <v/>
      </c>
      <c r="C1230" s="47" t="str">
        <f t="shared" si="110"/>
        <v/>
      </c>
      <c r="D1230" s="52" t="str">
        <f t="shared" si="111"/>
        <v/>
      </c>
      <c r="E1230" s="53" t="str">
        <f t="shared" si="112"/>
        <v/>
      </c>
      <c r="F1230" s="53" t="str">
        <f t="shared" si="113"/>
        <v/>
      </c>
      <c r="G1230" s="50"/>
      <c r="H1230" s="53">
        <f t="shared" si="108"/>
        <v>0</v>
      </c>
    </row>
    <row r="1231" spans="2:8" ht="12.75" hidden="1" customHeight="1">
      <c r="B1231" s="46" t="str">
        <f t="shared" si="109"/>
        <v/>
      </c>
      <c r="C1231" s="47" t="str">
        <f t="shared" si="110"/>
        <v/>
      </c>
      <c r="D1231" s="52" t="str">
        <f t="shared" si="111"/>
        <v/>
      </c>
      <c r="E1231" s="53" t="str">
        <f t="shared" si="112"/>
        <v/>
      </c>
      <c r="F1231" s="53" t="str">
        <f t="shared" si="113"/>
        <v/>
      </c>
      <c r="G1231" s="50"/>
      <c r="H1231" s="53">
        <f t="shared" si="108"/>
        <v>0</v>
      </c>
    </row>
    <row r="1232" spans="2:8" ht="12.75" hidden="1" customHeight="1">
      <c r="B1232" s="46" t="str">
        <f t="shared" si="109"/>
        <v/>
      </c>
      <c r="C1232" s="47" t="str">
        <f t="shared" si="110"/>
        <v/>
      </c>
      <c r="D1232" s="52" t="str">
        <f t="shared" si="111"/>
        <v/>
      </c>
      <c r="E1232" s="53" t="str">
        <f t="shared" si="112"/>
        <v/>
      </c>
      <c r="F1232" s="53" t="str">
        <f t="shared" si="113"/>
        <v/>
      </c>
      <c r="G1232" s="50"/>
      <c r="H1232" s="53">
        <f t="shared" si="108"/>
        <v>0</v>
      </c>
    </row>
    <row r="1233" spans="2:8" ht="12.75" hidden="1" customHeight="1">
      <c r="B1233" s="46" t="str">
        <f t="shared" si="109"/>
        <v/>
      </c>
      <c r="C1233" s="47" t="str">
        <f t="shared" si="110"/>
        <v/>
      </c>
      <c r="D1233" s="52" t="str">
        <f t="shared" si="111"/>
        <v/>
      </c>
      <c r="E1233" s="53" t="str">
        <f t="shared" si="112"/>
        <v/>
      </c>
      <c r="F1233" s="53" t="str">
        <f t="shared" si="113"/>
        <v/>
      </c>
      <c r="G1233" s="50"/>
      <c r="H1233" s="53">
        <f t="shared" si="108"/>
        <v>0</v>
      </c>
    </row>
    <row r="1234" spans="2:8" ht="12.75" hidden="1" customHeight="1">
      <c r="B1234" s="46" t="str">
        <f t="shared" si="109"/>
        <v/>
      </c>
      <c r="C1234" s="47" t="str">
        <f t="shared" si="110"/>
        <v/>
      </c>
      <c r="D1234" s="52" t="str">
        <f t="shared" si="111"/>
        <v/>
      </c>
      <c r="E1234" s="53" t="str">
        <f t="shared" si="112"/>
        <v/>
      </c>
      <c r="F1234" s="53" t="str">
        <f t="shared" si="113"/>
        <v/>
      </c>
      <c r="G1234" s="50"/>
      <c r="H1234" s="53">
        <f t="shared" si="108"/>
        <v>0</v>
      </c>
    </row>
    <row r="1235" spans="2:8" ht="12.75" hidden="1" customHeight="1">
      <c r="B1235" s="46" t="str">
        <f t="shared" si="109"/>
        <v/>
      </c>
      <c r="C1235" s="47" t="str">
        <f t="shared" si="110"/>
        <v/>
      </c>
      <c r="D1235" s="52" t="str">
        <f t="shared" si="111"/>
        <v/>
      </c>
      <c r="E1235" s="53" t="str">
        <f t="shared" si="112"/>
        <v/>
      </c>
      <c r="F1235" s="53" t="str">
        <f t="shared" si="113"/>
        <v/>
      </c>
      <c r="G1235" s="50"/>
      <c r="H1235" s="53">
        <f t="shared" si="108"/>
        <v>0</v>
      </c>
    </row>
    <row r="1236" spans="2:8" ht="12.75" hidden="1" customHeight="1">
      <c r="B1236" s="46" t="str">
        <f t="shared" si="109"/>
        <v/>
      </c>
      <c r="C1236" s="47" t="str">
        <f t="shared" si="110"/>
        <v/>
      </c>
      <c r="D1236" s="52" t="str">
        <f t="shared" si="111"/>
        <v/>
      </c>
      <c r="E1236" s="53" t="str">
        <f t="shared" si="112"/>
        <v/>
      </c>
      <c r="F1236" s="53" t="str">
        <f t="shared" si="113"/>
        <v/>
      </c>
      <c r="G1236" s="50"/>
      <c r="H1236" s="53">
        <f t="shared" si="108"/>
        <v>0</v>
      </c>
    </row>
    <row r="1237" spans="2:8" ht="12.75" hidden="1" customHeight="1">
      <c r="B1237" s="46" t="str">
        <f t="shared" si="109"/>
        <v/>
      </c>
      <c r="C1237" s="47" t="str">
        <f t="shared" si="110"/>
        <v/>
      </c>
      <c r="D1237" s="52" t="str">
        <f t="shared" si="111"/>
        <v/>
      </c>
      <c r="E1237" s="53" t="str">
        <f t="shared" si="112"/>
        <v/>
      </c>
      <c r="F1237" s="53" t="str">
        <f t="shared" si="113"/>
        <v/>
      </c>
      <c r="G1237" s="50"/>
      <c r="H1237" s="53">
        <f t="shared" si="108"/>
        <v>0</v>
      </c>
    </row>
    <row r="1238" spans="2:8" ht="12.75" hidden="1" customHeight="1">
      <c r="B1238" s="46" t="str">
        <f t="shared" si="109"/>
        <v/>
      </c>
      <c r="C1238" s="47" t="str">
        <f t="shared" si="110"/>
        <v/>
      </c>
      <c r="D1238" s="52" t="str">
        <f t="shared" si="111"/>
        <v/>
      </c>
      <c r="E1238" s="53" t="str">
        <f t="shared" si="112"/>
        <v/>
      </c>
      <c r="F1238" s="53" t="str">
        <f t="shared" si="113"/>
        <v/>
      </c>
      <c r="G1238" s="50"/>
      <c r="H1238" s="53">
        <f t="shared" si="108"/>
        <v>0</v>
      </c>
    </row>
    <row r="1239" spans="2:8" ht="12.75" hidden="1" customHeight="1">
      <c r="B1239" s="46" t="str">
        <f t="shared" si="109"/>
        <v/>
      </c>
      <c r="C1239" s="47" t="str">
        <f t="shared" si="110"/>
        <v/>
      </c>
      <c r="D1239" s="52" t="str">
        <f t="shared" si="111"/>
        <v/>
      </c>
      <c r="E1239" s="53" t="str">
        <f t="shared" si="112"/>
        <v/>
      </c>
      <c r="F1239" s="53" t="str">
        <f t="shared" si="113"/>
        <v/>
      </c>
      <c r="G1239" s="50"/>
      <c r="H1239" s="53">
        <f t="shared" si="108"/>
        <v>0</v>
      </c>
    </row>
    <row r="1240" spans="2:8" ht="12.75" hidden="1" customHeight="1">
      <c r="B1240" s="46" t="str">
        <f t="shared" si="109"/>
        <v/>
      </c>
      <c r="C1240" s="47" t="str">
        <f t="shared" si="110"/>
        <v/>
      </c>
      <c r="D1240" s="52" t="str">
        <f t="shared" si="111"/>
        <v/>
      </c>
      <c r="E1240" s="53" t="str">
        <f t="shared" si="112"/>
        <v/>
      </c>
      <c r="F1240" s="53" t="str">
        <f t="shared" si="113"/>
        <v/>
      </c>
      <c r="G1240" s="50"/>
      <c r="H1240" s="53">
        <f t="shared" si="108"/>
        <v>0</v>
      </c>
    </row>
    <row r="1241" spans="2:8" ht="12.75" hidden="1" customHeight="1">
      <c r="B1241" s="46" t="str">
        <f t="shared" si="109"/>
        <v/>
      </c>
      <c r="C1241" s="47" t="str">
        <f t="shared" si="110"/>
        <v/>
      </c>
      <c r="D1241" s="52" t="str">
        <f t="shared" si="111"/>
        <v/>
      </c>
      <c r="E1241" s="53" t="str">
        <f t="shared" si="112"/>
        <v/>
      </c>
      <c r="F1241" s="53" t="str">
        <f t="shared" si="113"/>
        <v/>
      </c>
      <c r="G1241" s="50"/>
      <c r="H1241" s="53">
        <f t="shared" ref="H1241:H1304" si="114">IF(B1241="",0,ROUND(H1240-E1241-G1241,2))</f>
        <v>0</v>
      </c>
    </row>
    <row r="1242" spans="2:8" ht="12.75" hidden="1" customHeight="1">
      <c r="B1242" s="46" t="str">
        <f t="shared" ref="B1242:B1305" si="115">IF(B1241&lt;$D$16,IF(H1241&gt;0,B1241+1,""),"")</f>
        <v/>
      </c>
      <c r="C1242" s="47" t="str">
        <f t="shared" ref="C1242:C1305" si="116">IF(B1242="","",IF(B1242&lt;=$D$16,IF(payments_per_year=26,DATE(YEAR(start_date),MONTH(start_date),DAY(start_date)+14*B1242),IF(payments_per_year=52,DATE(YEAR(start_date),MONTH(start_date),DAY(start_date)+7*B1242),DATE(YEAR(start_date),MONTH(start_date)+B1242*12/$D$11,DAY(start_date)))),""))</f>
        <v/>
      </c>
      <c r="D1242" s="52" t="str">
        <f t="shared" ref="D1242:D1305" si="117">IF(C1242="","",IF($D$15+F1242&gt;H1241,ROUND(H1241+F1242,2),$D$15))</f>
        <v/>
      </c>
      <c r="E1242" s="53" t="str">
        <f t="shared" ref="E1242:E1305" si="118">IF(C1242="","",D1242-F1242)</f>
        <v/>
      </c>
      <c r="F1242" s="53" t="str">
        <f t="shared" ref="F1242:F1305" si="119">IF(C1242="","",ROUND(H1241*$D$9/payments_per_year,2))</f>
        <v/>
      </c>
      <c r="G1242" s="50"/>
      <c r="H1242" s="53">
        <f t="shared" si="114"/>
        <v>0</v>
      </c>
    </row>
    <row r="1243" spans="2:8" ht="12.75" hidden="1" customHeight="1">
      <c r="B1243" s="46" t="str">
        <f t="shared" si="115"/>
        <v/>
      </c>
      <c r="C1243" s="47" t="str">
        <f t="shared" si="116"/>
        <v/>
      </c>
      <c r="D1243" s="52" t="str">
        <f t="shared" si="117"/>
        <v/>
      </c>
      <c r="E1243" s="53" t="str">
        <f t="shared" si="118"/>
        <v/>
      </c>
      <c r="F1243" s="53" t="str">
        <f t="shared" si="119"/>
        <v/>
      </c>
      <c r="G1243" s="50"/>
      <c r="H1243" s="53">
        <f t="shared" si="114"/>
        <v>0</v>
      </c>
    </row>
    <row r="1244" spans="2:8" ht="12.75" hidden="1" customHeight="1">
      <c r="B1244" s="46" t="str">
        <f t="shared" si="115"/>
        <v/>
      </c>
      <c r="C1244" s="47" t="str">
        <f t="shared" si="116"/>
        <v/>
      </c>
      <c r="D1244" s="52" t="str">
        <f t="shared" si="117"/>
        <v/>
      </c>
      <c r="E1244" s="53" t="str">
        <f t="shared" si="118"/>
        <v/>
      </c>
      <c r="F1244" s="53" t="str">
        <f t="shared" si="119"/>
        <v/>
      </c>
      <c r="G1244" s="50"/>
      <c r="H1244" s="53">
        <f t="shared" si="114"/>
        <v>0</v>
      </c>
    </row>
    <row r="1245" spans="2:8" ht="12.75" hidden="1" customHeight="1">
      <c r="B1245" s="46" t="str">
        <f t="shared" si="115"/>
        <v/>
      </c>
      <c r="C1245" s="47" t="str">
        <f t="shared" si="116"/>
        <v/>
      </c>
      <c r="D1245" s="52" t="str">
        <f t="shared" si="117"/>
        <v/>
      </c>
      <c r="E1245" s="53" t="str">
        <f t="shared" si="118"/>
        <v/>
      </c>
      <c r="F1245" s="53" t="str">
        <f t="shared" si="119"/>
        <v/>
      </c>
      <c r="G1245" s="50"/>
      <c r="H1245" s="53">
        <f t="shared" si="114"/>
        <v>0</v>
      </c>
    </row>
    <row r="1246" spans="2:8" ht="12.75" hidden="1" customHeight="1">
      <c r="B1246" s="46" t="str">
        <f t="shared" si="115"/>
        <v/>
      </c>
      <c r="C1246" s="47" t="str">
        <f t="shared" si="116"/>
        <v/>
      </c>
      <c r="D1246" s="52" t="str">
        <f t="shared" si="117"/>
        <v/>
      </c>
      <c r="E1246" s="53" t="str">
        <f t="shared" si="118"/>
        <v/>
      </c>
      <c r="F1246" s="53" t="str">
        <f t="shared" si="119"/>
        <v/>
      </c>
      <c r="G1246" s="50"/>
      <c r="H1246" s="53">
        <f t="shared" si="114"/>
        <v>0</v>
      </c>
    </row>
    <row r="1247" spans="2:8" ht="12.75" hidden="1" customHeight="1">
      <c r="B1247" s="46" t="str">
        <f t="shared" si="115"/>
        <v/>
      </c>
      <c r="C1247" s="47" t="str">
        <f t="shared" si="116"/>
        <v/>
      </c>
      <c r="D1247" s="52" t="str">
        <f t="shared" si="117"/>
        <v/>
      </c>
      <c r="E1247" s="53" t="str">
        <f t="shared" si="118"/>
        <v/>
      </c>
      <c r="F1247" s="53" t="str">
        <f t="shared" si="119"/>
        <v/>
      </c>
      <c r="G1247" s="50"/>
      <c r="H1247" s="53">
        <f t="shared" si="114"/>
        <v>0</v>
      </c>
    </row>
    <row r="1248" spans="2:8" ht="12.75" hidden="1" customHeight="1">
      <c r="B1248" s="46" t="str">
        <f t="shared" si="115"/>
        <v/>
      </c>
      <c r="C1248" s="47" t="str">
        <f t="shared" si="116"/>
        <v/>
      </c>
      <c r="D1248" s="52" t="str">
        <f t="shared" si="117"/>
        <v/>
      </c>
      <c r="E1248" s="53" t="str">
        <f t="shared" si="118"/>
        <v/>
      </c>
      <c r="F1248" s="53" t="str">
        <f t="shared" si="119"/>
        <v/>
      </c>
      <c r="G1248" s="50"/>
      <c r="H1248" s="53">
        <f t="shared" si="114"/>
        <v>0</v>
      </c>
    </row>
    <row r="1249" spans="2:8" ht="12.75" hidden="1" customHeight="1">
      <c r="B1249" s="46" t="str">
        <f t="shared" si="115"/>
        <v/>
      </c>
      <c r="C1249" s="47" t="str">
        <f t="shared" si="116"/>
        <v/>
      </c>
      <c r="D1249" s="52" t="str">
        <f t="shared" si="117"/>
        <v/>
      </c>
      <c r="E1249" s="53" t="str">
        <f t="shared" si="118"/>
        <v/>
      </c>
      <c r="F1249" s="53" t="str">
        <f t="shared" si="119"/>
        <v/>
      </c>
      <c r="G1249" s="50"/>
      <c r="H1249" s="53">
        <f t="shared" si="114"/>
        <v>0</v>
      </c>
    </row>
    <row r="1250" spans="2:8" ht="12.75" hidden="1" customHeight="1">
      <c r="B1250" s="46" t="str">
        <f t="shared" si="115"/>
        <v/>
      </c>
      <c r="C1250" s="47" t="str">
        <f t="shared" si="116"/>
        <v/>
      </c>
      <c r="D1250" s="52" t="str">
        <f t="shared" si="117"/>
        <v/>
      </c>
      <c r="E1250" s="53" t="str">
        <f t="shared" si="118"/>
        <v/>
      </c>
      <c r="F1250" s="53" t="str">
        <f t="shared" si="119"/>
        <v/>
      </c>
      <c r="G1250" s="50"/>
      <c r="H1250" s="53">
        <f t="shared" si="114"/>
        <v>0</v>
      </c>
    </row>
    <row r="1251" spans="2:8" ht="12.75" hidden="1" customHeight="1">
      <c r="B1251" s="46" t="str">
        <f t="shared" si="115"/>
        <v/>
      </c>
      <c r="C1251" s="47" t="str">
        <f t="shared" si="116"/>
        <v/>
      </c>
      <c r="D1251" s="52" t="str">
        <f t="shared" si="117"/>
        <v/>
      </c>
      <c r="E1251" s="53" t="str">
        <f t="shared" si="118"/>
        <v/>
      </c>
      <c r="F1251" s="53" t="str">
        <f t="shared" si="119"/>
        <v/>
      </c>
      <c r="G1251" s="50"/>
      <c r="H1251" s="53">
        <f t="shared" si="114"/>
        <v>0</v>
      </c>
    </row>
    <row r="1252" spans="2:8" ht="12.75" hidden="1" customHeight="1">
      <c r="B1252" s="46" t="str">
        <f t="shared" si="115"/>
        <v/>
      </c>
      <c r="C1252" s="47" t="str">
        <f t="shared" si="116"/>
        <v/>
      </c>
      <c r="D1252" s="52" t="str">
        <f t="shared" si="117"/>
        <v/>
      </c>
      <c r="E1252" s="53" t="str">
        <f t="shared" si="118"/>
        <v/>
      </c>
      <c r="F1252" s="53" t="str">
        <f t="shared" si="119"/>
        <v/>
      </c>
      <c r="G1252" s="50"/>
      <c r="H1252" s="53">
        <f t="shared" si="114"/>
        <v>0</v>
      </c>
    </row>
    <row r="1253" spans="2:8" ht="12.75" hidden="1" customHeight="1">
      <c r="B1253" s="46" t="str">
        <f t="shared" si="115"/>
        <v/>
      </c>
      <c r="C1253" s="47" t="str">
        <f t="shared" si="116"/>
        <v/>
      </c>
      <c r="D1253" s="52" t="str">
        <f t="shared" si="117"/>
        <v/>
      </c>
      <c r="E1253" s="53" t="str">
        <f t="shared" si="118"/>
        <v/>
      </c>
      <c r="F1253" s="53" t="str">
        <f t="shared" si="119"/>
        <v/>
      </c>
      <c r="G1253" s="50"/>
      <c r="H1253" s="53">
        <f t="shared" si="114"/>
        <v>0</v>
      </c>
    </row>
    <row r="1254" spans="2:8" ht="12.75" hidden="1" customHeight="1">
      <c r="B1254" s="46" t="str">
        <f t="shared" si="115"/>
        <v/>
      </c>
      <c r="C1254" s="47" t="str">
        <f t="shared" si="116"/>
        <v/>
      </c>
      <c r="D1254" s="52" t="str">
        <f t="shared" si="117"/>
        <v/>
      </c>
      <c r="E1254" s="53" t="str">
        <f t="shared" si="118"/>
        <v/>
      </c>
      <c r="F1254" s="53" t="str">
        <f t="shared" si="119"/>
        <v/>
      </c>
      <c r="G1254" s="50"/>
      <c r="H1254" s="53">
        <f t="shared" si="114"/>
        <v>0</v>
      </c>
    </row>
    <row r="1255" spans="2:8" ht="12.75" hidden="1" customHeight="1">
      <c r="B1255" s="46" t="str">
        <f t="shared" si="115"/>
        <v/>
      </c>
      <c r="C1255" s="47" t="str">
        <f t="shared" si="116"/>
        <v/>
      </c>
      <c r="D1255" s="52" t="str">
        <f t="shared" si="117"/>
        <v/>
      </c>
      <c r="E1255" s="53" t="str">
        <f t="shared" si="118"/>
        <v/>
      </c>
      <c r="F1255" s="53" t="str">
        <f t="shared" si="119"/>
        <v/>
      </c>
      <c r="G1255" s="50"/>
      <c r="H1255" s="53">
        <f t="shared" si="114"/>
        <v>0</v>
      </c>
    </row>
    <row r="1256" spans="2:8" ht="12.75" hidden="1" customHeight="1">
      <c r="B1256" s="46" t="str">
        <f t="shared" si="115"/>
        <v/>
      </c>
      <c r="C1256" s="47" t="str">
        <f t="shared" si="116"/>
        <v/>
      </c>
      <c r="D1256" s="52" t="str">
        <f t="shared" si="117"/>
        <v/>
      </c>
      <c r="E1256" s="53" t="str">
        <f t="shared" si="118"/>
        <v/>
      </c>
      <c r="F1256" s="53" t="str">
        <f t="shared" si="119"/>
        <v/>
      </c>
      <c r="G1256" s="50"/>
      <c r="H1256" s="53">
        <f t="shared" si="114"/>
        <v>0</v>
      </c>
    </row>
    <row r="1257" spans="2:8" ht="12.75" hidden="1" customHeight="1">
      <c r="B1257" s="46" t="str">
        <f t="shared" si="115"/>
        <v/>
      </c>
      <c r="C1257" s="47" t="str">
        <f t="shared" si="116"/>
        <v/>
      </c>
      <c r="D1257" s="52" t="str">
        <f t="shared" si="117"/>
        <v/>
      </c>
      <c r="E1257" s="53" t="str">
        <f t="shared" si="118"/>
        <v/>
      </c>
      <c r="F1257" s="53" t="str">
        <f t="shared" si="119"/>
        <v/>
      </c>
      <c r="G1257" s="50"/>
      <c r="H1257" s="53">
        <f t="shared" si="114"/>
        <v>0</v>
      </c>
    </row>
    <row r="1258" spans="2:8" ht="12.75" hidden="1" customHeight="1">
      <c r="B1258" s="46" t="str">
        <f t="shared" si="115"/>
        <v/>
      </c>
      <c r="C1258" s="47" t="str">
        <f t="shared" si="116"/>
        <v/>
      </c>
      <c r="D1258" s="52" t="str">
        <f t="shared" si="117"/>
        <v/>
      </c>
      <c r="E1258" s="53" t="str">
        <f t="shared" si="118"/>
        <v/>
      </c>
      <c r="F1258" s="53" t="str">
        <f t="shared" si="119"/>
        <v/>
      </c>
      <c r="G1258" s="50"/>
      <c r="H1258" s="53">
        <f t="shared" si="114"/>
        <v>0</v>
      </c>
    </row>
    <row r="1259" spans="2:8" ht="12.75" hidden="1" customHeight="1">
      <c r="B1259" s="46" t="str">
        <f t="shared" si="115"/>
        <v/>
      </c>
      <c r="C1259" s="47" t="str">
        <f t="shared" si="116"/>
        <v/>
      </c>
      <c r="D1259" s="52" t="str">
        <f t="shared" si="117"/>
        <v/>
      </c>
      <c r="E1259" s="53" t="str">
        <f t="shared" si="118"/>
        <v/>
      </c>
      <c r="F1259" s="53" t="str">
        <f t="shared" si="119"/>
        <v/>
      </c>
      <c r="G1259" s="50"/>
      <c r="H1259" s="53">
        <f t="shared" si="114"/>
        <v>0</v>
      </c>
    </row>
    <row r="1260" spans="2:8" ht="12.75" hidden="1" customHeight="1">
      <c r="B1260" s="46" t="str">
        <f t="shared" si="115"/>
        <v/>
      </c>
      <c r="C1260" s="47" t="str">
        <f t="shared" si="116"/>
        <v/>
      </c>
      <c r="D1260" s="52" t="str">
        <f t="shared" si="117"/>
        <v/>
      </c>
      <c r="E1260" s="53" t="str">
        <f t="shared" si="118"/>
        <v/>
      </c>
      <c r="F1260" s="53" t="str">
        <f t="shared" si="119"/>
        <v/>
      </c>
      <c r="G1260" s="50"/>
      <c r="H1260" s="53">
        <f t="shared" si="114"/>
        <v>0</v>
      </c>
    </row>
    <row r="1261" spans="2:8" ht="12.75" hidden="1" customHeight="1">
      <c r="B1261" s="46" t="str">
        <f t="shared" si="115"/>
        <v/>
      </c>
      <c r="C1261" s="47" t="str">
        <f t="shared" si="116"/>
        <v/>
      </c>
      <c r="D1261" s="52" t="str">
        <f t="shared" si="117"/>
        <v/>
      </c>
      <c r="E1261" s="53" t="str">
        <f t="shared" si="118"/>
        <v/>
      </c>
      <c r="F1261" s="53" t="str">
        <f t="shared" si="119"/>
        <v/>
      </c>
      <c r="G1261" s="50"/>
      <c r="H1261" s="53">
        <f t="shared" si="114"/>
        <v>0</v>
      </c>
    </row>
    <row r="1262" spans="2:8" ht="12.75" hidden="1" customHeight="1">
      <c r="B1262" s="46" t="str">
        <f t="shared" si="115"/>
        <v/>
      </c>
      <c r="C1262" s="47" t="str">
        <f t="shared" si="116"/>
        <v/>
      </c>
      <c r="D1262" s="52" t="str">
        <f t="shared" si="117"/>
        <v/>
      </c>
      <c r="E1262" s="53" t="str">
        <f t="shared" si="118"/>
        <v/>
      </c>
      <c r="F1262" s="53" t="str">
        <f t="shared" si="119"/>
        <v/>
      </c>
      <c r="G1262" s="50"/>
      <c r="H1262" s="53">
        <f t="shared" si="114"/>
        <v>0</v>
      </c>
    </row>
    <row r="1263" spans="2:8" ht="12.75" hidden="1" customHeight="1">
      <c r="B1263" s="46" t="str">
        <f t="shared" si="115"/>
        <v/>
      </c>
      <c r="C1263" s="47" t="str">
        <f t="shared" si="116"/>
        <v/>
      </c>
      <c r="D1263" s="52" t="str">
        <f t="shared" si="117"/>
        <v/>
      </c>
      <c r="E1263" s="53" t="str">
        <f t="shared" si="118"/>
        <v/>
      </c>
      <c r="F1263" s="53" t="str">
        <f t="shared" si="119"/>
        <v/>
      </c>
      <c r="G1263" s="50"/>
      <c r="H1263" s="53">
        <f t="shared" si="114"/>
        <v>0</v>
      </c>
    </row>
    <row r="1264" spans="2:8" ht="12.75" hidden="1" customHeight="1">
      <c r="B1264" s="46" t="str">
        <f t="shared" si="115"/>
        <v/>
      </c>
      <c r="C1264" s="47" t="str">
        <f t="shared" si="116"/>
        <v/>
      </c>
      <c r="D1264" s="52" t="str">
        <f t="shared" si="117"/>
        <v/>
      </c>
      <c r="E1264" s="53" t="str">
        <f t="shared" si="118"/>
        <v/>
      </c>
      <c r="F1264" s="53" t="str">
        <f t="shared" si="119"/>
        <v/>
      </c>
      <c r="G1264" s="50"/>
      <c r="H1264" s="53">
        <f t="shared" si="114"/>
        <v>0</v>
      </c>
    </row>
    <row r="1265" spans="2:8" ht="12.75" hidden="1" customHeight="1">
      <c r="B1265" s="46" t="str">
        <f t="shared" si="115"/>
        <v/>
      </c>
      <c r="C1265" s="47" t="str">
        <f t="shared" si="116"/>
        <v/>
      </c>
      <c r="D1265" s="52" t="str">
        <f t="shared" si="117"/>
        <v/>
      </c>
      <c r="E1265" s="53" t="str">
        <f t="shared" si="118"/>
        <v/>
      </c>
      <c r="F1265" s="53" t="str">
        <f t="shared" si="119"/>
        <v/>
      </c>
      <c r="G1265" s="50"/>
      <c r="H1265" s="53">
        <f t="shared" si="114"/>
        <v>0</v>
      </c>
    </row>
    <row r="1266" spans="2:8" ht="12.75" hidden="1" customHeight="1">
      <c r="B1266" s="46" t="str">
        <f t="shared" si="115"/>
        <v/>
      </c>
      <c r="C1266" s="47" t="str">
        <f t="shared" si="116"/>
        <v/>
      </c>
      <c r="D1266" s="52" t="str">
        <f t="shared" si="117"/>
        <v/>
      </c>
      <c r="E1266" s="53" t="str">
        <f t="shared" si="118"/>
        <v/>
      </c>
      <c r="F1266" s="53" t="str">
        <f t="shared" si="119"/>
        <v/>
      </c>
      <c r="G1266" s="50"/>
      <c r="H1266" s="53">
        <f t="shared" si="114"/>
        <v>0</v>
      </c>
    </row>
    <row r="1267" spans="2:8" ht="12.75" hidden="1" customHeight="1">
      <c r="B1267" s="46" t="str">
        <f t="shared" si="115"/>
        <v/>
      </c>
      <c r="C1267" s="47" t="str">
        <f t="shared" si="116"/>
        <v/>
      </c>
      <c r="D1267" s="52" t="str">
        <f t="shared" si="117"/>
        <v/>
      </c>
      <c r="E1267" s="53" t="str">
        <f t="shared" si="118"/>
        <v/>
      </c>
      <c r="F1267" s="53" t="str">
        <f t="shared" si="119"/>
        <v/>
      </c>
      <c r="G1267" s="50"/>
      <c r="H1267" s="53">
        <f t="shared" si="114"/>
        <v>0</v>
      </c>
    </row>
    <row r="1268" spans="2:8" ht="12.75" hidden="1" customHeight="1">
      <c r="B1268" s="46" t="str">
        <f t="shared" si="115"/>
        <v/>
      </c>
      <c r="C1268" s="47" t="str">
        <f t="shared" si="116"/>
        <v/>
      </c>
      <c r="D1268" s="52" t="str">
        <f t="shared" si="117"/>
        <v/>
      </c>
      <c r="E1268" s="53" t="str">
        <f t="shared" si="118"/>
        <v/>
      </c>
      <c r="F1268" s="53" t="str">
        <f t="shared" si="119"/>
        <v/>
      </c>
      <c r="G1268" s="50"/>
      <c r="H1268" s="53">
        <f t="shared" si="114"/>
        <v>0</v>
      </c>
    </row>
    <row r="1269" spans="2:8" ht="12.75" hidden="1" customHeight="1">
      <c r="B1269" s="46" t="str">
        <f t="shared" si="115"/>
        <v/>
      </c>
      <c r="C1269" s="47" t="str">
        <f t="shared" si="116"/>
        <v/>
      </c>
      <c r="D1269" s="52" t="str">
        <f t="shared" si="117"/>
        <v/>
      </c>
      <c r="E1269" s="53" t="str">
        <f t="shared" si="118"/>
        <v/>
      </c>
      <c r="F1269" s="53" t="str">
        <f t="shared" si="119"/>
        <v/>
      </c>
      <c r="G1269" s="50"/>
      <c r="H1269" s="53">
        <f t="shared" si="114"/>
        <v>0</v>
      </c>
    </row>
    <row r="1270" spans="2:8" ht="12.75" hidden="1" customHeight="1">
      <c r="B1270" s="46" t="str">
        <f t="shared" si="115"/>
        <v/>
      </c>
      <c r="C1270" s="47" t="str">
        <f t="shared" si="116"/>
        <v/>
      </c>
      <c r="D1270" s="52" t="str">
        <f t="shared" si="117"/>
        <v/>
      </c>
      <c r="E1270" s="53" t="str">
        <f t="shared" si="118"/>
        <v/>
      </c>
      <c r="F1270" s="53" t="str">
        <f t="shared" si="119"/>
        <v/>
      </c>
      <c r="G1270" s="50"/>
      <c r="H1270" s="53">
        <f t="shared" si="114"/>
        <v>0</v>
      </c>
    </row>
    <row r="1271" spans="2:8" ht="12.75" hidden="1" customHeight="1">
      <c r="B1271" s="46" t="str">
        <f t="shared" si="115"/>
        <v/>
      </c>
      <c r="C1271" s="47" t="str">
        <f t="shared" si="116"/>
        <v/>
      </c>
      <c r="D1271" s="52" t="str">
        <f t="shared" si="117"/>
        <v/>
      </c>
      <c r="E1271" s="53" t="str">
        <f t="shared" si="118"/>
        <v/>
      </c>
      <c r="F1271" s="53" t="str">
        <f t="shared" si="119"/>
        <v/>
      </c>
      <c r="G1271" s="50"/>
      <c r="H1271" s="53">
        <f t="shared" si="114"/>
        <v>0</v>
      </c>
    </row>
    <row r="1272" spans="2:8" ht="12.75" hidden="1" customHeight="1">
      <c r="B1272" s="46" t="str">
        <f t="shared" si="115"/>
        <v/>
      </c>
      <c r="C1272" s="47" t="str">
        <f t="shared" si="116"/>
        <v/>
      </c>
      <c r="D1272" s="52" t="str">
        <f t="shared" si="117"/>
        <v/>
      </c>
      <c r="E1272" s="53" t="str">
        <f t="shared" si="118"/>
        <v/>
      </c>
      <c r="F1272" s="53" t="str">
        <f t="shared" si="119"/>
        <v/>
      </c>
      <c r="G1272" s="50"/>
      <c r="H1272" s="53">
        <f t="shared" si="114"/>
        <v>0</v>
      </c>
    </row>
    <row r="1273" spans="2:8" ht="12.75" hidden="1" customHeight="1">
      <c r="B1273" s="46" t="str">
        <f t="shared" si="115"/>
        <v/>
      </c>
      <c r="C1273" s="47" t="str">
        <f t="shared" si="116"/>
        <v/>
      </c>
      <c r="D1273" s="52" t="str">
        <f t="shared" si="117"/>
        <v/>
      </c>
      <c r="E1273" s="53" t="str">
        <f t="shared" si="118"/>
        <v/>
      </c>
      <c r="F1273" s="53" t="str">
        <f t="shared" si="119"/>
        <v/>
      </c>
      <c r="G1273" s="50"/>
      <c r="H1273" s="53">
        <f t="shared" si="114"/>
        <v>0</v>
      </c>
    </row>
    <row r="1274" spans="2:8" ht="12.75" hidden="1" customHeight="1">
      <c r="B1274" s="46" t="str">
        <f t="shared" si="115"/>
        <v/>
      </c>
      <c r="C1274" s="47" t="str">
        <f t="shared" si="116"/>
        <v/>
      </c>
      <c r="D1274" s="52" t="str">
        <f t="shared" si="117"/>
        <v/>
      </c>
      <c r="E1274" s="53" t="str">
        <f t="shared" si="118"/>
        <v/>
      </c>
      <c r="F1274" s="53" t="str">
        <f t="shared" si="119"/>
        <v/>
      </c>
      <c r="G1274" s="50"/>
      <c r="H1274" s="53">
        <f t="shared" si="114"/>
        <v>0</v>
      </c>
    </row>
    <row r="1275" spans="2:8" ht="12.75" hidden="1" customHeight="1">
      <c r="B1275" s="46" t="str">
        <f t="shared" si="115"/>
        <v/>
      </c>
      <c r="C1275" s="47" t="str">
        <f t="shared" si="116"/>
        <v/>
      </c>
      <c r="D1275" s="52" t="str">
        <f t="shared" si="117"/>
        <v/>
      </c>
      <c r="E1275" s="53" t="str">
        <f t="shared" si="118"/>
        <v/>
      </c>
      <c r="F1275" s="53" t="str">
        <f t="shared" si="119"/>
        <v/>
      </c>
      <c r="G1275" s="50"/>
      <c r="H1275" s="53">
        <f t="shared" si="114"/>
        <v>0</v>
      </c>
    </row>
    <row r="1276" spans="2:8" ht="12.75" hidden="1" customHeight="1">
      <c r="B1276" s="46" t="str">
        <f t="shared" si="115"/>
        <v/>
      </c>
      <c r="C1276" s="47" t="str">
        <f t="shared" si="116"/>
        <v/>
      </c>
      <c r="D1276" s="52" t="str">
        <f t="shared" si="117"/>
        <v/>
      </c>
      <c r="E1276" s="53" t="str">
        <f t="shared" si="118"/>
        <v/>
      </c>
      <c r="F1276" s="53" t="str">
        <f t="shared" si="119"/>
        <v/>
      </c>
      <c r="G1276" s="50"/>
      <c r="H1276" s="53">
        <f t="shared" si="114"/>
        <v>0</v>
      </c>
    </row>
    <row r="1277" spans="2:8" ht="12.75" hidden="1" customHeight="1">
      <c r="B1277" s="46" t="str">
        <f t="shared" si="115"/>
        <v/>
      </c>
      <c r="C1277" s="47" t="str">
        <f t="shared" si="116"/>
        <v/>
      </c>
      <c r="D1277" s="52" t="str">
        <f t="shared" si="117"/>
        <v/>
      </c>
      <c r="E1277" s="53" t="str">
        <f t="shared" si="118"/>
        <v/>
      </c>
      <c r="F1277" s="53" t="str">
        <f t="shared" si="119"/>
        <v/>
      </c>
      <c r="G1277" s="50"/>
      <c r="H1277" s="53">
        <f t="shared" si="114"/>
        <v>0</v>
      </c>
    </row>
    <row r="1278" spans="2:8" ht="12.75" hidden="1" customHeight="1">
      <c r="B1278" s="46" t="str">
        <f t="shared" si="115"/>
        <v/>
      </c>
      <c r="C1278" s="47" t="str">
        <f t="shared" si="116"/>
        <v/>
      </c>
      <c r="D1278" s="52" t="str">
        <f t="shared" si="117"/>
        <v/>
      </c>
      <c r="E1278" s="53" t="str">
        <f t="shared" si="118"/>
        <v/>
      </c>
      <c r="F1278" s="53" t="str">
        <f t="shared" si="119"/>
        <v/>
      </c>
      <c r="G1278" s="50"/>
      <c r="H1278" s="53">
        <f t="shared" si="114"/>
        <v>0</v>
      </c>
    </row>
    <row r="1279" spans="2:8" ht="12.75" hidden="1" customHeight="1">
      <c r="B1279" s="46" t="str">
        <f t="shared" si="115"/>
        <v/>
      </c>
      <c r="C1279" s="47" t="str">
        <f t="shared" si="116"/>
        <v/>
      </c>
      <c r="D1279" s="52" t="str">
        <f t="shared" si="117"/>
        <v/>
      </c>
      <c r="E1279" s="53" t="str">
        <f t="shared" si="118"/>
        <v/>
      </c>
      <c r="F1279" s="53" t="str">
        <f t="shared" si="119"/>
        <v/>
      </c>
      <c r="G1279" s="50"/>
      <c r="H1279" s="53">
        <f t="shared" si="114"/>
        <v>0</v>
      </c>
    </row>
    <row r="1280" spans="2:8" ht="12.75" hidden="1" customHeight="1">
      <c r="B1280" s="46" t="str">
        <f t="shared" si="115"/>
        <v/>
      </c>
      <c r="C1280" s="47" t="str">
        <f t="shared" si="116"/>
        <v/>
      </c>
      <c r="D1280" s="52" t="str">
        <f t="shared" si="117"/>
        <v/>
      </c>
      <c r="E1280" s="53" t="str">
        <f t="shared" si="118"/>
        <v/>
      </c>
      <c r="F1280" s="53" t="str">
        <f t="shared" si="119"/>
        <v/>
      </c>
      <c r="G1280" s="50"/>
      <c r="H1280" s="53">
        <f t="shared" si="114"/>
        <v>0</v>
      </c>
    </row>
    <row r="1281" spans="2:8" ht="12.75" hidden="1" customHeight="1">
      <c r="B1281" s="46" t="str">
        <f t="shared" si="115"/>
        <v/>
      </c>
      <c r="C1281" s="47" t="str">
        <f t="shared" si="116"/>
        <v/>
      </c>
      <c r="D1281" s="52" t="str">
        <f t="shared" si="117"/>
        <v/>
      </c>
      <c r="E1281" s="53" t="str">
        <f t="shared" si="118"/>
        <v/>
      </c>
      <c r="F1281" s="53" t="str">
        <f t="shared" si="119"/>
        <v/>
      </c>
      <c r="G1281" s="50"/>
      <c r="H1281" s="53">
        <f t="shared" si="114"/>
        <v>0</v>
      </c>
    </row>
    <row r="1282" spans="2:8" ht="12.75" hidden="1" customHeight="1">
      <c r="B1282" s="46" t="str">
        <f t="shared" si="115"/>
        <v/>
      </c>
      <c r="C1282" s="47" t="str">
        <f t="shared" si="116"/>
        <v/>
      </c>
      <c r="D1282" s="52" t="str">
        <f t="shared" si="117"/>
        <v/>
      </c>
      <c r="E1282" s="53" t="str">
        <f t="shared" si="118"/>
        <v/>
      </c>
      <c r="F1282" s="53" t="str">
        <f t="shared" si="119"/>
        <v/>
      </c>
      <c r="G1282" s="50"/>
      <c r="H1282" s="53">
        <f t="shared" si="114"/>
        <v>0</v>
      </c>
    </row>
    <row r="1283" spans="2:8" ht="12.75" hidden="1" customHeight="1">
      <c r="B1283" s="46" t="str">
        <f t="shared" si="115"/>
        <v/>
      </c>
      <c r="C1283" s="47" t="str">
        <f t="shared" si="116"/>
        <v/>
      </c>
      <c r="D1283" s="52" t="str">
        <f t="shared" si="117"/>
        <v/>
      </c>
      <c r="E1283" s="53" t="str">
        <f t="shared" si="118"/>
        <v/>
      </c>
      <c r="F1283" s="53" t="str">
        <f t="shared" si="119"/>
        <v/>
      </c>
      <c r="G1283" s="50"/>
      <c r="H1283" s="53">
        <f t="shared" si="114"/>
        <v>0</v>
      </c>
    </row>
    <row r="1284" spans="2:8" ht="12.75" hidden="1" customHeight="1">
      <c r="B1284" s="46" t="str">
        <f t="shared" si="115"/>
        <v/>
      </c>
      <c r="C1284" s="47" t="str">
        <f t="shared" si="116"/>
        <v/>
      </c>
      <c r="D1284" s="52" t="str">
        <f t="shared" si="117"/>
        <v/>
      </c>
      <c r="E1284" s="53" t="str">
        <f t="shared" si="118"/>
        <v/>
      </c>
      <c r="F1284" s="53" t="str">
        <f t="shared" si="119"/>
        <v/>
      </c>
      <c r="G1284" s="50"/>
      <c r="H1284" s="53">
        <f t="shared" si="114"/>
        <v>0</v>
      </c>
    </row>
    <row r="1285" spans="2:8" ht="12.75" hidden="1" customHeight="1">
      <c r="B1285" s="46" t="str">
        <f t="shared" si="115"/>
        <v/>
      </c>
      <c r="C1285" s="47" t="str">
        <f t="shared" si="116"/>
        <v/>
      </c>
      <c r="D1285" s="52" t="str">
        <f t="shared" si="117"/>
        <v/>
      </c>
      <c r="E1285" s="53" t="str">
        <f t="shared" si="118"/>
        <v/>
      </c>
      <c r="F1285" s="53" t="str">
        <f t="shared" si="119"/>
        <v/>
      </c>
      <c r="G1285" s="50"/>
      <c r="H1285" s="53">
        <f t="shared" si="114"/>
        <v>0</v>
      </c>
    </row>
    <row r="1286" spans="2:8" ht="12.75" hidden="1" customHeight="1">
      <c r="B1286" s="46" t="str">
        <f t="shared" si="115"/>
        <v/>
      </c>
      <c r="C1286" s="47" t="str">
        <f t="shared" si="116"/>
        <v/>
      </c>
      <c r="D1286" s="52" t="str">
        <f t="shared" si="117"/>
        <v/>
      </c>
      <c r="E1286" s="53" t="str">
        <f t="shared" si="118"/>
        <v/>
      </c>
      <c r="F1286" s="53" t="str">
        <f t="shared" si="119"/>
        <v/>
      </c>
      <c r="G1286" s="50"/>
      <c r="H1286" s="53">
        <f t="shared" si="114"/>
        <v>0</v>
      </c>
    </row>
    <row r="1287" spans="2:8" ht="12.75" hidden="1" customHeight="1">
      <c r="B1287" s="46" t="str">
        <f t="shared" si="115"/>
        <v/>
      </c>
      <c r="C1287" s="47" t="str">
        <f t="shared" si="116"/>
        <v/>
      </c>
      <c r="D1287" s="52" t="str">
        <f t="shared" si="117"/>
        <v/>
      </c>
      <c r="E1287" s="53" t="str">
        <f t="shared" si="118"/>
        <v/>
      </c>
      <c r="F1287" s="53" t="str">
        <f t="shared" si="119"/>
        <v/>
      </c>
      <c r="G1287" s="50"/>
      <c r="H1287" s="53">
        <f t="shared" si="114"/>
        <v>0</v>
      </c>
    </row>
    <row r="1288" spans="2:8" ht="12.75" hidden="1" customHeight="1">
      <c r="B1288" s="46" t="str">
        <f t="shared" si="115"/>
        <v/>
      </c>
      <c r="C1288" s="47" t="str">
        <f t="shared" si="116"/>
        <v/>
      </c>
      <c r="D1288" s="52" t="str">
        <f t="shared" si="117"/>
        <v/>
      </c>
      <c r="E1288" s="53" t="str">
        <f t="shared" si="118"/>
        <v/>
      </c>
      <c r="F1288" s="53" t="str">
        <f t="shared" si="119"/>
        <v/>
      </c>
      <c r="G1288" s="50"/>
      <c r="H1288" s="53">
        <f t="shared" si="114"/>
        <v>0</v>
      </c>
    </row>
    <row r="1289" spans="2:8" ht="12.75" hidden="1" customHeight="1">
      <c r="B1289" s="46" t="str">
        <f t="shared" si="115"/>
        <v/>
      </c>
      <c r="C1289" s="47" t="str">
        <f t="shared" si="116"/>
        <v/>
      </c>
      <c r="D1289" s="52" t="str">
        <f t="shared" si="117"/>
        <v/>
      </c>
      <c r="E1289" s="53" t="str">
        <f t="shared" si="118"/>
        <v/>
      </c>
      <c r="F1289" s="53" t="str">
        <f t="shared" si="119"/>
        <v/>
      </c>
      <c r="G1289" s="50"/>
      <c r="H1289" s="53">
        <f t="shared" si="114"/>
        <v>0</v>
      </c>
    </row>
    <row r="1290" spans="2:8" ht="12.75" hidden="1" customHeight="1">
      <c r="B1290" s="46" t="str">
        <f t="shared" si="115"/>
        <v/>
      </c>
      <c r="C1290" s="47" t="str">
        <f t="shared" si="116"/>
        <v/>
      </c>
      <c r="D1290" s="52" t="str">
        <f t="shared" si="117"/>
        <v/>
      </c>
      <c r="E1290" s="53" t="str">
        <f t="shared" si="118"/>
        <v/>
      </c>
      <c r="F1290" s="53" t="str">
        <f t="shared" si="119"/>
        <v/>
      </c>
      <c r="G1290" s="50"/>
      <c r="H1290" s="53">
        <f t="shared" si="114"/>
        <v>0</v>
      </c>
    </row>
    <row r="1291" spans="2:8" ht="12.75" hidden="1" customHeight="1">
      <c r="B1291" s="46" t="str">
        <f t="shared" si="115"/>
        <v/>
      </c>
      <c r="C1291" s="47" t="str">
        <f t="shared" si="116"/>
        <v/>
      </c>
      <c r="D1291" s="52" t="str">
        <f t="shared" si="117"/>
        <v/>
      </c>
      <c r="E1291" s="53" t="str">
        <f t="shared" si="118"/>
        <v/>
      </c>
      <c r="F1291" s="53" t="str">
        <f t="shared" si="119"/>
        <v/>
      </c>
      <c r="G1291" s="50"/>
      <c r="H1291" s="53">
        <f t="shared" si="114"/>
        <v>0</v>
      </c>
    </row>
    <row r="1292" spans="2:8" ht="12.75" hidden="1" customHeight="1">
      <c r="B1292" s="46" t="str">
        <f t="shared" si="115"/>
        <v/>
      </c>
      <c r="C1292" s="47" t="str">
        <f t="shared" si="116"/>
        <v/>
      </c>
      <c r="D1292" s="52" t="str">
        <f t="shared" si="117"/>
        <v/>
      </c>
      <c r="E1292" s="53" t="str">
        <f t="shared" si="118"/>
        <v/>
      </c>
      <c r="F1292" s="53" t="str">
        <f t="shared" si="119"/>
        <v/>
      </c>
      <c r="G1292" s="50"/>
      <c r="H1292" s="53">
        <f t="shared" si="114"/>
        <v>0</v>
      </c>
    </row>
    <row r="1293" spans="2:8" ht="12.75" hidden="1" customHeight="1">
      <c r="B1293" s="46" t="str">
        <f t="shared" si="115"/>
        <v/>
      </c>
      <c r="C1293" s="47" t="str">
        <f t="shared" si="116"/>
        <v/>
      </c>
      <c r="D1293" s="52" t="str">
        <f t="shared" si="117"/>
        <v/>
      </c>
      <c r="E1293" s="53" t="str">
        <f t="shared" si="118"/>
        <v/>
      </c>
      <c r="F1293" s="53" t="str">
        <f t="shared" si="119"/>
        <v/>
      </c>
      <c r="G1293" s="50"/>
      <c r="H1293" s="53">
        <f t="shared" si="114"/>
        <v>0</v>
      </c>
    </row>
    <row r="1294" spans="2:8" ht="12.75" hidden="1" customHeight="1">
      <c r="B1294" s="46" t="str">
        <f t="shared" si="115"/>
        <v/>
      </c>
      <c r="C1294" s="47" t="str">
        <f t="shared" si="116"/>
        <v/>
      </c>
      <c r="D1294" s="52" t="str">
        <f t="shared" si="117"/>
        <v/>
      </c>
      <c r="E1294" s="53" t="str">
        <f t="shared" si="118"/>
        <v/>
      </c>
      <c r="F1294" s="53" t="str">
        <f t="shared" si="119"/>
        <v/>
      </c>
      <c r="G1294" s="50"/>
      <c r="H1294" s="53">
        <f t="shared" si="114"/>
        <v>0</v>
      </c>
    </row>
    <row r="1295" spans="2:8" ht="12.75" hidden="1" customHeight="1">
      <c r="B1295" s="46" t="str">
        <f t="shared" si="115"/>
        <v/>
      </c>
      <c r="C1295" s="47" t="str">
        <f t="shared" si="116"/>
        <v/>
      </c>
      <c r="D1295" s="52" t="str">
        <f t="shared" si="117"/>
        <v/>
      </c>
      <c r="E1295" s="53" t="str">
        <f t="shared" si="118"/>
        <v/>
      </c>
      <c r="F1295" s="53" t="str">
        <f t="shared" si="119"/>
        <v/>
      </c>
      <c r="G1295" s="50"/>
      <c r="H1295" s="53">
        <f t="shared" si="114"/>
        <v>0</v>
      </c>
    </row>
    <row r="1296" spans="2:8" ht="12.75" hidden="1" customHeight="1">
      <c r="B1296" s="46" t="str">
        <f t="shared" si="115"/>
        <v/>
      </c>
      <c r="C1296" s="47" t="str">
        <f t="shared" si="116"/>
        <v/>
      </c>
      <c r="D1296" s="52" t="str">
        <f t="shared" si="117"/>
        <v/>
      </c>
      <c r="E1296" s="53" t="str">
        <f t="shared" si="118"/>
        <v/>
      </c>
      <c r="F1296" s="53" t="str">
        <f t="shared" si="119"/>
        <v/>
      </c>
      <c r="G1296" s="50"/>
      <c r="H1296" s="53">
        <f t="shared" si="114"/>
        <v>0</v>
      </c>
    </row>
    <row r="1297" spans="2:8" ht="12.75" hidden="1" customHeight="1">
      <c r="B1297" s="46" t="str">
        <f t="shared" si="115"/>
        <v/>
      </c>
      <c r="C1297" s="47" t="str">
        <f t="shared" si="116"/>
        <v/>
      </c>
      <c r="D1297" s="52" t="str">
        <f t="shared" si="117"/>
        <v/>
      </c>
      <c r="E1297" s="53" t="str">
        <f t="shared" si="118"/>
        <v/>
      </c>
      <c r="F1297" s="53" t="str">
        <f t="shared" si="119"/>
        <v/>
      </c>
      <c r="G1297" s="50"/>
      <c r="H1297" s="53">
        <f t="shared" si="114"/>
        <v>0</v>
      </c>
    </row>
    <row r="1298" spans="2:8" ht="12.75" hidden="1" customHeight="1">
      <c r="B1298" s="46" t="str">
        <f t="shared" si="115"/>
        <v/>
      </c>
      <c r="C1298" s="47" t="str">
        <f t="shared" si="116"/>
        <v/>
      </c>
      <c r="D1298" s="52" t="str">
        <f t="shared" si="117"/>
        <v/>
      </c>
      <c r="E1298" s="53" t="str">
        <f t="shared" si="118"/>
        <v/>
      </c>
      <c r="F1298" s="53" t="str">
        <f t="shared" si="119"/>
        <v/>
      </c>
      <c r="G1298" s="50"/>
      <c r="H1298" s="53">
        <f t="shared" si="114"/>
        <v>0</v>
      </c>
    </row>
    <row r="1299" spans="2:8" ht="12.75" hidden="1" customHeight="1">
      <c r="B1299" s="46" t="str">
        <f t="shared" si="115"/>
        <v/>
      </c>
      <c r="C1299" s="47" t="str">
        <f t="shared" si="116"/>
        <v/>
      </c>
      <c r="D1299" s="52" t="str">
        <f t="shared" si="117"/>
        <v/>
      </c>
      <c r="E1299" s="53" t="str">
        <f t="shared" si="118"/>
        <v/>
      </c>
      <c r="F1299" s="53" t="str">
        <f t="shared" si="119"/>
        <v/>
      </c>
      <c r="G1299" s="50"/>
      <c r="H1299" s="53">
        <f t="shared" si="114"/>
        <v>0</v>
      </c>
    </row>
    <row r="1300" spans="2:8" ht="12.75" hidden="1" customHeight="1">
      <c r="B1300" s="46" t="str">
        <f t="shared" si="115"/>
        <v/>
      </c>
      <c r="C1300" s="47" t="str">
        <f t="shared" si="116"/>
        <v/>
      </c>
      <c r="D1300" s="52" t="str">
        <f t="shared" si="117"/>
        <v/>
      </c>
      <c r="E1300" s="53" t="str">
        <f t="shared" si="118"/>
        <v/>
      </c>
      <c r="F1300" s="53" t="str">
        <f t="shared" si="119"/>
        <v/>
      </c>
      <c r="G1300" s="50"/>
      <c r="H1300" s="53">
        <f t="shared" si="114"/>
        <v>0</v>
      </c>
    </row>
    <row r="1301" spans="2:8" ht="12.75" hidden="1" customHeight="1">
      <c r="B1301" s="46" t="str">
        <f t="shared" si="115"/>
        <v/>
      </c>
      <c r="C1301" s="47" t="str">
        <f t="shared" si="116"/>
        <v/>
      </c>
      <c r="D1301" s="52" t="str">
        <f t="shared" si="117"/>
        <v/>
      </c>
      <c r="E1301" s="53" t="str">
        <f t="shared" si="118"/>
        <v/>
      </c>
      <c r="F1301" s="53" t="str">
        <f t="shared" si="119"/>
        <v/>
      </c>
      <c r="G1301" s="50"/>
      <c r="H1301" s="53">
        <f t="shared" si="114"/>
        <v>0</v>
      </c>
    </row>
    <row r="1302" spans="2:8" ht="12.75" hidden="1" customHeight="1">
      <c r="B1302" s="46" t="str">
        <f t="shared" si="115"/>
        <v/>
      </c>
      <c r="C1302" s="47" t="str">
        <f t="shared" si="116"/>
        <v/>
      </c>
      <c r="D1302" s="52" t="str">
        <f t="shared" si="117"/>
        <v/>
      </c>
      <c r="E1302" s="53" t="str">
        <f t="shared" si="118"/>
        <v/>
      </c>
      <c r="F1302" s="53" t="str">
        <f t="shared" si="119"/>
        <v/>
      </c>
      <c r="G1302" s="50"/>
      <c r="H1302" s="53">
        <f t="shared" si="114"/>
        <v>0</v>
      </c>
    </row>
    <row r="1303" spans="2:8" ht="12.75" hidden="1" customHeight="1">
      <c r="B1303" s="46" t="str">
        <f t="shared" si="115"/>
        <v/>
      </c>
      <c r="C1303" s="47" t="str">
        <f t="shared" si="116"/>
        <v/>
      </c>
      <c r="D1303" s="52" t="str">
        <f t="shared" si="117"/>
        <v/>
      </c>
      <c r="E1303" s="53" t="str">
        <f t="shared" si="118"/>
        <v/>
      </c>
      <c r="F1303" s="53" t="str">
        <f t="shared" si="119"/>
        <v/>
      </c>
      <c r="G1303" s="50"/>
      <c r="H1303" s="53">
        <f t="shared" si="114"/>
        <v>0</v>
      </c>
    </row>
    <row r="1304" spans="2:8" ht="12.75" hidden="1" customHeight="1">
      <c r="B1304" s="46" t="str">
        <f t="shared" si="115"/>
        <v/>
      </c>
      <c r="C1304" s="47" t="str">
        <f t="shared" si="116"/>
        <v/>
      </c>
      <c r="D1304" s="52" t="str">
        <f t="shared" si="117"/>
        <v/>
      </c>
      <c r="E1304" s="53" t="str">
        <f t="shared" si="118"/>
        <v/>
      </c>
      <c r="F1304" s="53" t="str">
        <f t="shared" si="119"/>
        <v/>
      </c>
      <c r="G1304" s="50"/>
      <c r="H1304" s="53">
        <f t="shared" si="114"/>
        <v>0</v>
      </c>
    </row>
    <row r="1305" spans="2:8" ht="12.75" hidden="1" customHeight="1">
      <c r="B1305" s="46" t="str">
        <f t="shared" si="115"/>
        <v/>
      </c>
      <c r="C1305" s="47" t="str">
        <f t="shared" si="116"/>
        <v/>
      </c>
      <c r="D1305" s="52" t="str">
        <f t="shared" si="117"/>
        <v/>
      </c>
      <c r="E1305" s="53" t="str">
        <f t="shared" si="118"/>
        <v/>
      </c>
      <c r="F1305" s="53" t="str">
        <f t="shared" si="119"/>
        <v/>
      </c>
      <c r="G1305" s="50"/>
      <c r="H1305" s="53">
        <f t="shared" ref="H1305:H1368" si="120">IF(B1305="",0,ROUND(H1304-E1305-G1305,2))</f>
        <v>0</v>
      </c>
    </row>
    <row r="1306" spans="2:8" ht="12.75" hidden="1" customHeight="1">
      <c r="B1306" s="46" t="str">
        <f t="shared" ref="B1306:B1369" si="121">IF(B1305&lt;$D$16,IF(H1305&gt;0,B1305+1,""),"")</f>
        <v/>
      </c>
      <c r="C1306" s="47" t="str">
        <f t="shared" ref="C1306:C1369" si="122">IF(B1306="","",IF(B1306&lt;=$D$16,IF(payments_per_year=26,DATE(YEAR(start_date),MONTH(start_date),DAY(start_date)+14*B1306),IF(payments_per_year=52,DATE(YEAR(start_date),MONTH(start_date),DAY(start_date)+7*B1306),DATE(YEAR(start_date),MONTH(start_date)+B1306*12/$D$11,DAY(start_date)))),""))</f>
        <v/>
      </c>
      <c r="D1306" s="52" t="str">
        <f t="shared" ref="D1306:D1369" si="123">IF(C1306="","",IF($D$15+F1306&gt;H1305,ROUND(H1305+F1306,2),$D$15))</f>
        <v/>
      </c>
      <c r="E1306" s="53" t="str">
        <f t="shared" ref="E1306:E1369" si="124">IF(C1306="","",D1306-F1306)</f>
        <v/>
      </c>
      <c r="F1306" s="53" t="str">
        <f t="shared" ref="F1306:F1369" si="125">IF(C1306="","",ROUND(H1305*$D$9/payments_per_year,2))</f>
        <v/>
      </c>
      <c r="G1306" s="50"/>
      <c r="H1306" s="53">
        <f t="shared" si="120"/>
        <v>0</v>
      </c>
    </row>
    <row r="1307" spans="2:8" ht="12.75" hidden="1" customHeight="1">
      <c r="B1307" s="46" t="str">
        <f t="shared" si="121"/>
        <v/>
      </c>
      <c r="C1307" s="47" t="str">
        <f t="shared" si="122"/>
        <v/>
      </c>
      <c r="D1307" s="52" t="str">
        <f t="shared" si="123"/>
        <v/>
      </c>
      <c r="E1307" s="53" t="str">
        <f t="shared" si="124"/>
        <v/>
      </c>
      <c r="F1307" s="53" t="str">
        <f t="shared" si="125"/>
        <v/>
      </c>
      <c r="G1307" s="50"/>
      <c r="H1307" s="53">
        <f t="shared" si="120"/>
        <v>0</v>
      </c>
    </row>
    <row r="1308" spans="2:8" ht="12.75" hidden="1" customHeight="1">
      <c r="B1308" s="46" t="str">
        <f t="shared" si="121"/>
        <v/>
      </c>
      <c r="C1308" s="47" t="str">
        <f t="shared" si="122"/>
        <v/>
      </c>
      <c r="D1308" s="52" t="str">
        <f t="shared" si="123"/>
        <v/>
      </c>
      <c r="E1308" s="53" t="str">
        <f t="shared" si="124"/>
        <v/>
      </c>
      <c r="F1308" s="53" t="str">
        <f t="shared" si="125"/>
        <v/>
      </c>
      <c r="G1308" s="50"/>
      <c r="H1308" s="53">
        <f t="shared" si="120"/>
        <v>0</v>
      </c>
    </row>
    <row r="1309" spans="2:8" ht="12.75" hidden="1" customHeight="1">
      <c r="B1309" s="46" t="str">
        <f t="shared" si="121"/>
        <v/>
      </c>
      <c r="C1309" s="47" t="str">
        <f t="shared" si="122"/>
        <v/>
      </c>
      <c r="D1309" s="52" t="str">
        <f t="shared" si="123"/>
        <v/>
      </c>
      <c r="E1309" s="53" t="str">
        <f t="shared" si="124"/>
        <v/>
      </c>
      <c r="F1309" s="53" t="str">
        <f t="shared" si="125"/>
        <v/>
      </c>
      <c r="G1309" s="50"/>
      <c r="H1309" s="53">
        <f t="shared" si="120"/>
        <v>0</v>
      </c>
    </row>
    <row r="1310" spans="2:8" ht="12.75" hidden="1" customHeight="1">
      <c r="B1310" s="46" t="str">
        <f t="shared" si="121"/>
        <v/>
      </c>
      <c r="C1310" s="47" t="str">
        <f t="shared" si="122"/>
        <v/>
      </c>
      <c r="D1310" s="52" t="str">
        <f t="shared" si="123"/>
        <v/>
      </c>
      <c r="E1310" s="53" t="str">
        <f t="shared" si="124"/>
        <v/>
      </c>
      <c r="F1310" s="53" t="str">
        <f t="shared" si="125"/>
        <v/>
      </c>
      <c r="G1310" s="50"/>
      <c r="H1310" s="53">
        <f t="shared" si="120"/>
        <v>0</v>
      </c>
    </row>
    <row r="1311" spans="2:8" ht="12.75" hidden="1" customHeight="1">
      <c r="B1311" s="46" t="str">
        <f t="shared" si="121"/>
        <v/>
      </c>
      <c r="C1311" s="47" t="str">
        <f t="shared" si="122"/>
        <v/>
      </c>
      <c r="D1311" s="52" t="str">
        <f t="shared" si="123"/>
        <v/>
      </c>
      <c r="E1311" s="53" t="str">
        <f t="shared" si="124"/>
        <v/>
      </c>
      <c r="F1311" s="53" t="str">
        <f t="shared" si="125"/>
        <v/>
      </c>
      <c r="G1311" s="50"/>
      <c r="H1311" s="53">
        <f t="shared" si="120"/>
        <v>0</v>
      </c>
    </row>
    <row r="1312" spans="2:8" ht="12.75" hidden="1" customHeight="1">
      <c r="B1312" s="46" t="str">
        <f t="shared" si="121"/>
        <v/>
      </c>
      <c r="C1312" s="47" t="str">
        <f t="shared" si="122"/>
        <v/>
      </c>
      <c r="D1312" s="52" t="str">
        <f t="shared" si="123"/>
        <v/>
      </c>
      <c r="E1312" s="53" t="str">
        <f t="shared" si="124"/>
        <v/>
      </c>
      <c r="F1312" s="53" t="str">
        <f t="shared" si="125"/>
        <v/>
      </c>
      <c r="G1312" s="50"/>
      <c r="H1312" s="53">
        <f t="shared" si="120"/>
        <v>0</v>
      </c>
    </row>
    <row r="1313" spans="2:8" ht="12.75" hidden="1" customHeight="1">
      <c r="B1313" s="46" t="str">
        <f t="shared" si="121"/>
        <v/>
      </c>
      <c r="C1313" s="47" t="str">
        <f t="shared" si="122"/>
        <v/>
      </c>
      <c r="D1313" s="52" t="str">
        <f t="shared" si="123"/>
        <v/>
      </c>
      <c r="E1313" s="53" t="str">
        <f t="shared" si="124"/>
        <v/>
      </c>
      <c r="F1313" s="53" t="str">
        <f t="shared" si="125"/>
        <v/>
      </c>
      <c r="G1313" s="50"/>
      <c r="H1313" s="53">
        <f t="shared" si="120"/>
        <v>0</v>
      </c>
    </row>
    <row r="1314" spans="2:8" ht="12.75" hidden="1" customHeight="1">
      <c r="B1314" s="46" t="str">
        <f t="shared" si="121"/>
        <v/>
      </c>
      <c r="C1314" s="47" t="str">
        <f t="shared" si="122"/>
        <v/>
      </c>
      <c r="D1314" s="52" t="str">
        <f t="shared" si="123"/>
        <v/>
      </c>
      <c r="E1314" s="53" t="str">
        <f t="shared" si="124"/>
        <v/>
      </c>
      <c r="F1314" s="53" t="str">
        <f t="shared" si="125"/>
        <v/>
      </c>
      <c r="G1314" s="50"/>
      <c r="H1314" s="53">
        <f t="shared" si="120"/>
        <v>0</v>
      </c>
    </row>
    <row r="1315" spans="2:8" ht="12.75" hidden="1" customHeight="1">
      <c r="B1315" s="46" t="str">
        <f t="shared" si="121"/>
        <v/>
      </c>
      <c r="C1315" s="47" t="str">
        <f t="shared" si="122"/>
        <v/>
      </c>
      <c r="D1315" s="52" t="str">
        <f t="shared" si="123"/>
        <v/>
      </c>
      <c r="E1315" s="53" t="str">
        <f t="shared" si="124"/>
        <v/>
      </c>
      <c r="F1315" s="53" t="str">
        <f t="shared" si="125"/>
        <v/>
      </c>
      <c r="G1315" s="50"/>
      <c r="H1315" s="53">
        <f t="shared" si="120"/>
        <v>0</v>
      </c>
    </row>
    <row r="1316" spans="2:8" ht="12.75" hidden="1" customHeight="1">
      <c r="B1316" s="46" t="str">
        <f t="shared" si="121"/>
        <v/>
      </c>
      <c r="C1316" s="47" t="str">
        <f t="shared" si="122"/>
        <v/>
      </c>
      <c r="D1316" s="52" t="str">
        <f t="shared" si="123"/>
        <v/>
      </c>
      <c r="E1316" s="53" t="str">
        <f t="shared" si="124"/>
        <v/>
      </c>
      <c r="F1316" s="53" t="str">
        <f t="shared" si="125"/>
        <v/>
      </c>
      <c r="G1316" s="50"/>
      <c r="H1316" s="53">
        <f t="shared" si="120"/>
        <v>0</v>
      </c>
    </row>
    <row r="1317" spans="2:8" ht="12.75" hidden="1" customHeight="1">
      <c r="B1317" s="46" t="str">
        <f t="shared" si="121"/>
        <v/>
      </c>
      <c r="C1317" s="47" t="str">
        <f t="shared" si="122"/>
        <v/>
      </c>
      <c r="D1317" s="52" t="str">
        <f t="shared" si="123"/>
        <v/>
      </c>
      <c r="E1317" s="53" t="str">
        <f t="shared" si="124"/>
        <v/>
      </c>
      <c r="F1317" s="53" t="str">
        <f t="shared" si="125"/>
        <v/>
      </c>
      <c r="G1317" s="50"/>
      <c r="H1317" s="53">
        <f t="shared" si="120"/>
        <v>0</v>
      </c>
    </row>
    <row r="1318" spans="2:8" ht="12.75" hidden="1" customHeight="1">
      <c r="B1318" s="46" t="str">
        <f t="shared" si="121"/>
        <v/>
      </c>
      <c r="C1318" s="47" t="str">
        <f t="shared" si="122"/>
        <v/>
      </c>
      <c r="D1318" s="52" t="str">
        <f t="shared" si="123"/>
        <v/>
      </c>
      <c r="E1318" s="53" t="str">
        <f t="shared" si="124"/>
        <v/>
      </c>
      <c r="F1318" s="53" t="str">
        <f t="shared" si="125"/>
        <v/>
      </c>
      <c r="G1318" s="50"/>
      <c r="H1318" s="53">
        <f t="shared" si="120"/>
        <v>0</v>
      </c>
    </row>
    <row r="1319" spans="2:8" ht="12.75" hidden="1" customHeight="1">
      <c r="B1319" s="46" t="str">
        <f t="shared" si="121"/>
        <v/>
      </c>
      <c r="C1319" s="47" t="str">
        <f t="shared" si="122"/>
        <v/>
      </c>
      <c r="D1319" s="52" t="str">
        <f t="shared" si="123"/>
        <v/>
      </c>
      <c r="E1319" s="53" t="str">
        <f t="shared" si="124"/>
        <v/>
      </c>
      <c r="F1319" s="53" t="str">
        <f t="shared" si="125"/>
        <v/>
      </c>
      <c r="G1319" s="50"/>
      <c r="H1319" s="53">
        <f t="shared" si="120"/>
        <v>0</v>
      </c>
    </row>
    <row r="1320" spans="2:8" ht="12.75" hidden="1" customHeight="1">
      <c r="B1320" s="46" t="str">
        <f t="shared" si="121"/>
        <v/>
      </c>
      <c r="C1320" s="47" t="str">
        <f t="shared" si="122"/>
        <v/>
      </c>
      <c r="D1320" s="52" t="str">
        <f t="shared" si="123"/>
        <v/>
      </c>
      <c r="E1320" s="53" t="str">
        <f t="shared" si="124"/>
        <v/>
      </c>
      <c r="F1320" s="53" t="str">
        <f t="shared" si="125"/>
        <v/>
      </c>
      <c r="G1320" s="50"/>
      <c r="H1320" s="53">
        <f t="shared" si="120"/>
        <v>0</v>
      </c>
    </row>
    <row r="1321" spans="2:8" ht="12.75" hidden="1" customHeight="1">
      <c r="B1321" s="46" t="str">
        <f t="shared" si="121"/>
        <v/>
      </c>
      <c r="C1321" s="47" t="str">
        <f t="shared" si="122"/>
        <v/>
      </c>
      <c r="D1321" s="52" t="str">
        <f t="shared" si="123"/>
        <v/>
      </c>
      <c r="E1321" s="53" t="str">
        <f t="shared" si="124"/>
        <v/>
      </c>
      <c r="F1321" s="53" t="str">
        <f t="shared" si="125"/>
        <v/>
      </c>
      <c r="G1321" s="50"/>
      <c r="H1321" s="53">
        <f t="shared" si="120"/>
        <v>0</v>
      </c>
    </row>
    <row r="1322" spans="2:8" ht="12.75" hidden="1" customHeight="1">
      <c r="B1322" s="46" t="str">
        <f t="shared" si="121"/>
        <v/>
      </c>
      <c r="C1322" s="47" t="str">
        <f t="shared" si="122"/>
        <v/>
      </c>
      <c r="D1322" s="52" t="str">
        <f t="shared" si="123"/>
        <v/>
      </c>
      <c r="E1322" s="53" t="str">
        <f t="shared" si="124"/>
        <v/>
      </c>
      <c r="F1322" s="53" t="str">
        <f t="shared" si="125"/>
        <v/>
      </c>
      <c r="G1322" s="50"/>
      <c r="H1322" s="53">
        <f t="shared" si="120"/>
        <v>0</v>
      </c>
    </row>
    <row r="1323" spans="2:8" ht="12.75" hidden="1" customHeight="1">
      <c r="B1323" s="46" t="str">
        <f t="shared" si="121"/>
        <v/>
      </c>
      <c r="C1323" s="47" t="str">
        <f t="shared" si="122"/>
        <v/>
      </c>
      <c r="D1323" s="52" t="str">
        <f t="shared" si="123"/>
        <v/>
      </c>
      <c r="E1323" s="53" t="str">
        <f t="shared" si="124"/>
        <v/>
      </c>
      <c r="F1323" s="53" t="str">
        <f t="shared" si="125"/>
        <v/>
      </c>
      <c r="G1323" s="50"/>
      <c r="H1323" s="53">
        <f t="shared" si="120"/>
        <v>0</v>
      </c>
    </row>
    <row r="1324" spans="2:8" ht="12.75" hidden="1" customHeight="1">
      <c r="B1324" s="46" t="str">
        <f t="shared" si="121"/>
        <v/>
      </c>
      <c r="C1324" s="47" t="str">
        <f t="shared" si="122"/>
        <v/>
      </c>
      <c r="D1324" s="52" t="str">
        <f t="shared" si="123"/>
        <v/>
      </c>
      <c r="E1324" s="53" t="str">
        <f t="shared" si="124"/>
        <v/>
      </c>
      <c r="F1324" s="53" t="str">
        <f t="shared" si="125"/>
        <v/>
      </c>
      <c r="G1324" s="50"/>
      <c r="H1324" s="53">
        <f t="shared" si="120"/>
        <v>0</v>
      </c>
    </row>
    <row r="1325" spans="2:8" ht="12.75" hidden="1" customHeight="1">
      <c r="B1325" s="46" t="str">
        <f t="shared" si="121"/>
        <v/>
      </c>
      <c r="C1325" s="47" t="str">
        <f t="shared" si="122"/>
        <v/>
      </c>
      <c r="D1325" s="52" t="str">
        <f t="shared" si="123"/>
        <v/>
      </c>
      <c r="E1325" s="53" t="str">
        <f t="shared" si="124"/>
        <v/>
      </c>
      <c r="F1325" s="53" t="str">
        <f t="shared" si="125"/>
        <v/>
      </c>
      <c r="G1325" s="50"/>
      <c r="H1325" s="53">
        <f t="shared" si="120"/>
        <v>0</v>
      </c>
    </row>
    <row r="1326" spans="2:8" ht="12.75" hidden="1" customHeight="1">
      <c r="B1326" s="46" t="str">
        <f t="shared" si="121"/>
        <v/>
      </c>
      <c r="C1326" s="47" t="str">
        <f t="shared" si="122"/>
        <v/>
      </c>
      <c r="D1326" s="52" t="str">
        <f t="shared" si="123"/>
        <v/>
      </c>
      <c r="E1326" s="53" t="str">
        <f t="shared" si="124"/>
        <v/>
      </c>
      <c r="F1326" s="53" t="str">
        <f t="shared" si="125"/>
        <v/>
      </c>
      <c r="G1326" s="50"/>
      <c r="H1326" s="53">
        <f t="shared" si="120"/>
        <v>0</v>
      </c>
    </row>
    <row r="1327" spans="2:8" ht="12.75" hidden="1" customHeight="1">
      <c r="B1327" s="46" t="str">
        <f t="shared" si="121"/>
        <v/>
      </c>
      <c r="C1327" s="47" t="str">
        <f t="shared" si="122"/>
        <v/>
      </c>
      <c r="D1327" s="52" t="str">
        <f t="shared" si="123"/>
        <v/>
      </c>
      <c r="E1327" s="53" t="str">
        <f t="shared" si="124"/>
        <v/>
      </c>
      <c r="F1327" s="53" t="str">
        <f t="shared" si="125"/>
        <v/>
      </c>
      <c r="G1327" s="50"/>
      <c r="H1327" s="53">
        <f t="shared" si="120"/>
        <v>0</v>
      </c>
    </row>
    <row r="1328" spans="2:8" ht="12.75" hidden="1" customHeight="1">
      <c r="B1328" s="46" t="str">
        <f t="shared" si="121"/>
        <v/>
      </c>
      <c r="C1328" s="47" t="str">
        <f t="shared" si="122"/>
        <v/>
      </c>
      <c r="D1328" s="52" t="str">
        <f t="shared" si="123"/>
        <v/>
      </c>
      <c r="E1328" s="53" t="str">
        <f t="shared" si="124"/>
        <v/>
      </c>
      <c r="F1328" s="53" t="str">
        <f t="shared" si="125"/>
        <v/>
      </c>
      <c r="G1328" s="50"/>
      <c r="H1328" s="53">
        <f t="shared" si="120"/>
        <v>0</v>
      </c>
    </row>
    <row r="1329" spans="2:8" ht="12.75" hidden="1" customHeight="1">
      <c r="B1329" s="46" t="str">
        <f t="shared" si="121"/>
        <v/>
      </c>
      <c r="C1329" s="47" t="str">
        <f t="shared" si="122"/>
        <v/>
      </c>
      <c r="D1329" s="52" t="str">
        <f t="shared" si="123"/>
        <v/>
      </c>
      <c r="E1329" s="53" t="str">
        <f t="shared" si="124"/>
        <v/>
      </c>
      <c r="F1329" s="53" t="str">
        <f t="shared" si="125"/>
        <v/>
      </c>
      <c r="G1329" s="50"/>
      <c r="H1329" s="53">
        <f t="shared" si="120"/>
        <v>0</v>
      </c>
    </row>
    <row r="1330" spans="2:8" ht="12.75" hidden="1" customHeight="1">
      <c r="B1330" s="46" t="str">
        <f t="shared" si="121"/>
        <v/>
      </c>
      <c r="C1330" s="47" t="str">
        <f t="shared" si="122"/>
        <v/>
      </c>
      <c r="D1330" s="52" t="str">
        <f t="shared" si="123"/>
        <v/>
      </c>
      <c r="E1330" s="53" t="str">
        <f t="shared" si="124"/>
        <v/>
      </c>
      <c r="F1330" s="53" t="str">
        <f t="shared" si="125"/>
        <v/>
      </c>
      <c r="G1330" s="50"/>
      <c r="H1330" s="53">
        <f t="shared" si="120"/>
        <v>0</v>
      </c>
    </row>
    <row r="1331" spans="2:8" ht="12.75" hidden="1" customHeight="1">
      <c r="B1331" s="46" t="str">
        <f t="shared" si="121"/>
        <v/>
      </c>
      <c r="C1331" s="47" t="str">
        <f t="shared" si="122"/>
        <v/>
      </c>
      <c r="D1331" s="52" t="str">
        <f t="shared" si="123"/>
        <v/>
      </c>
      <c r="E1331" s="53" t="str">
        <f t="shared" si="124"/>
        <v/>
      </c>
      <c r="F1331" s="53" t="str">
        <f t="shared" si="125"/>
        <v/>
      </c>
      <c r="G1331" s="50"/>
      <c r="H1331" s="53">
        <f t="shared" si="120"/>
        <v>0</v>
      </c>
    </row>
    <row r="1332" spans="2:8" ht="12.75" hidden="1" customHeight="1">
      <c r="B1332" s="46" t="str">
        <f t="shared" si="121"/>
        <v/>
      </c>
      <c r="C1332" s="47" t="str">
        <f t="shared" si="122"/>
        <v/>
      </c>
      <c r="D1332" s="52" t="str">
        <f t="shared" si="123"/>
        <v/>
      </c>
      <c r="E1332" s="53" t="str">
        <f t="shared" si="124"/>
        <v/>
      </c>
      <c r="F1332" s="53" t="str">
        <f t="shared" si="125"/>
        <v/>
      </c>
      <c r="G1332" s="50"/>
      <c r="H1332" s="53">
        <f t="shared" si="120"/>
        <v>0</v>
      </c>
    </row>
    <row r="1333" spans="2:8" ht="12.75" hidden="1" customHeight="1">
      <c r="B1333" s="46" t="str">
        <f t="shared" si="121"/>
        <v/>
      </c>
      <c r="C1333" s="47" t="str">
        <f t="shared" si="122"/>
        <v/>
      </c>
      <c r="D1333" s="52" t="str">
        <f t="shared" si="123"/>
        <v/>
      </c>
      <c r="E1333" s="53" t="str">
        <f t="shared" si="124"/>
        <v/>
      </c>
      <c r="F1333" s="53" t="str">
        <f t="shared" si="125"/>
        <v/>
      </c>
      <c r="G1333" s="50"/>
      <c r="H1333" s="53">
        <f t="shared" si="120"/>
        <v>0</v>
      </c>
    </row>
    <row r="1334" spans="2:8" ht="12.75" hidden="1" customHeight="1">
      <c r="B1334" s="46" t="str">
        <f t="shared" si="121"/>
        <v/>
      </c>
      <c r="C1334" s="47" t="str">
        <f t="shared" si="122"/>
        <v/>
      </c>
      <c r="D1334" s="52" t="str">
        <f t="shared" si="123"/>
        <v/>
      </c>
      <c r="E1334" s="53" t="str">
        <f t="shared" si="124"/>
        <v/>
      </c>
      <c r="F1334" s="53" t="str">
        <f t="shared" si="125"/>
        <v/>
      </c>
      <c r="G1334" s="50"/>
      <c r="H1334" s="53">
        <f t="shared" si="120"/>
        <v>0</v>
      </c>
    </row>
    <row r="1335" spans="2:8" ht="12.75" hidden="1" customHeight="1">
      <c r="B1335" s="46" t="str">
        <f t="shared" si="121"/>
        <v/>
      </c>
      <c r="C1335" s="47" t="str">
        <f t="shared" si="122"/>
        <v/>
      </c>
      <c r="D1335" s="52" t="str">
        <f t="shared" si="123"/>
        <v/>
      </c>
      <c r="E1335" s="53" t="str">
        <f t="shared" si="124"/>
        <v/>
      </c>
      <c r="F1335" s="53" t="str">
        <f t="shared" si="125"/>
        <v/>
      </c>
      <c r="G1335" s="50"/>
      <c r="H1335" s="53">
        <f t="shared" si="120"/>
        <v>0</v>
      </c>
    </row>
    <row r="1336" spans="2:8" ht="12.75" hidden="1" customHeight="1">
      <c r="B1336" s="46" t="str">
        <f t="shared" si="121"/>
        <v/>
      </c>
      <c r="C1336" s="47" t="str">
        <f t="shared" si="122"/>
        <v/>
      </c>
      <c r="D1336" s="52" t="str">
        <f t="shared" si="123"/>
        <v/>
      </c>
      <c r="E1336" s="53" t="str">
        <f t="shared" si="124"/>
        <v/>
      </c>
      <c r="F1336" s="53" t="str">
        <f t="shared" si="125"/>
        <v/>
      </c>
      <c r="G1336" s="50"/>
      <c r="H1336" s="53">
        <f t="shared" si="120"/>
        <v>0</v>
      </c>
    </row>
    <row r="1337" spans="2:8" ht="12.75" hidden="1" customHeight="1">
      <c r="B1337" s="46" t="str">
        <f t="shared" si="121"/>
        <v/>
      </c>
      <c r="C1337" s="47" t="str">
        <f t="shared" si="122"/>
        <v/>
      </c>
      <c r="D1337" s="52" t="str">
        <f t="shared" si="123"/>
        <v/>
      </c>
      <c r="E1337" s="53" t="str">
        <f t="shared" si="124"/>
        <v/>
      </c>
      <c r="F1337" s="53" t="str">
        <f t="shared" si="125"/>
        <v/>
      </c>
      <c r="G1337" s="50"/>
      <c r="H1337" s="53">
        <f t="shared" si="120"/>
        <v>0</v>
      </c>
    </row>
    <row r="1338" spans="2:8" ht="12.75" hidden="1" customHeight="1">
      <c r="B1338" s="46" t="str">
        <f t="shared" si="121"/>
        <v/>
      </c>
      <c r="C1338" s="47" t="str">
        <f t="shared" si="122"/>
        <v/>
      </c>
      <c r="D1338" s="52" t="str">
        <f t="shared" si="123"/>
        <v/>
      </c>
      <c r="E1338" s="53" t="str">
        <f t="shared" si="124"/>
        <v/>
      </c>
      <c r="F1338" s="53" t="str">
        <f t="shared" si="125"/>
        <v/>
      </c>
      <c r="G1338" s="50"/>
      <c r="H1338" s="53">
        <f t="shared" si="120"/>
        <v>0</v>
      </c>
    </row>
    <row r="1339" spans="2:8" ht="12.75" hidden="1" customHeight="1">
      <c r="B1339" s="46" t="str">
        <f t="shared" si="121"/>
        <v/>
      </c>
      <c r="C1339" s="47" t="str">
        <f t="shared" si="122"/>
        <v/>
      </c>
      <c r="D1339" s="52" t="str">
        <f t="shared" si="123"/>
        <v/>
      </c>
      <c r="E1339" s="53" t="str">
        <f t="shared" si="124"/>
        <v/>
      </c>
      <c r="F1339" s="53" t="str">
        <f t="shared" si="125"/>
        <v/>
      </c>
      <c r="G1339" s="50"/>
      <c r="H1339" s="53">
        <f t="shared" si="120"/>
        <v>0</v>
      </c>
    </row>
    <row r="1340" spans="2:8" ht="12.75" hidden="1" customHeight="1">
      <c r="B1340" s="46" t="str">
        <f t="shared" si="121"/>
        <v/>
      </c>
      <c r="C1340" s="47" t="str">
        <f t="shared" si="122"/>
        <v/>
      </c>
      <c r="D1340" s="52" t="str">
        <f t="shared" si="123"/>
        <v/>
      </c>
      <c r="E1340" s="53" t="str">
        <f t="shared" si="124"/>
        <v/>
      </c>
      <c r="F1340" s="53" t="str">
        <f t="shared" si="125"/>
        <v/>
      </c>
      <c r="G1340" s="50"/>
      <c r="H1340" s="53">
        <f t="shared" si="120"/>
        <v>0</v>
      </c>
    </row>
    <row r="1341" spans="2:8" ht="12.75" hidden="1" customHeight="1">
      <c r="B1341" s="46" t="str">
        <f t="shared" si="121"/>
        <v/>
      </c>
      <c r="C1341" s="47" t="str">
        <f t="shared" si="122"/>
        <v/>
      </c>
      <c r="D1341" s="52" t="str">
        <f t="shared" si="123"/>
        <v/>
      </c>
      <c r="E1341" s="53" t="str">
        <f t="shared" si="124"/>
        <v/>
      </c>
      <c r="F1341" s="53" t="str">
        <f t="shared" si="125"/>
        <v/>
      </c>
      <c r="G1341" s="50"/>
      <c r="H1341" s="53">
        <f t="shared" si="120"/>
        <v>0</v>
      </c>
    </row>
    <row r="1342" spans="2:8" ht="12.75" hidden="1" customHeight="1">
      <c r="B1342" s="46" t="str">
        <f t="shared" si="121"/>
        <v/>
      </c>
      <c r="C1342" s="47" t="str">
        <f t="shared" si="122"/>
        <v/>
      </c>
      <c r="D1342" s="52" t="str">
        <f t="shared" si="123"/>
        <v/>
      </c>
      <c r="E1342" s="53" t="str">
        <f t="shared" si="124"/>
        <v/>
      </c>
      <c r="F1342" s="53" t="str">
        <f t="shared" si="125"/>
        <v/>
      </c>
      <c r="G1342" s="50"/>
      <c r="H1342" s="53">
        <f t="shared" si="120"/>
        <v>0</v>
      </c>
    </row>
    <row r="1343" spans="2:8" ht="12.75" hidden="1" customHeight="1">
      <c r="B1343" s="46" t="str">
        <f t="shared" si="121"/>
        <v/>
      </c>
      <c r="C1343" s="47" t="str">
        <f t="shared" si="122"/>
        <v/>
      </c>
      <c r="D1343" s="52" t="str">
        <f t="shared" si="123"/>
        <v/>
      </c>
      <c r="E1343" s="53" t="str">
        <f t="shared" si="124"/>
        <v/>
      </c>
      <c r="F1343" s="53" t="str">
        <f t="shared" si="125"/>
        <v/>
      </c>
      <c r="G1343" s="50"/>
      <c r="H1343" s="53">
        <f t="shared" si="120"/>
        <v>0</v>
      </c>
    </row>
    <row r="1344" spans="2:8" ht="12.75" hidden="1" customHeight="1">
      <c r="B1344" s="46" t="str">
        <f t="shared" si="121"/>
        <v/>
      </c>
      <c r="C1344" s="47" t="str">
        <f t="shared" si="122"/>
        <v/>
      </c>
      <c r="D1344" s="52" t="str">
        <f t="shared" si="123"/>
        <v/>
      </c>
      <c r="E1344" s="53" t="str">
        <f t="shared" si="124"/>
        <v/>
      </c>
      <c r="F1344" s="53" t="str">
        <f t="shared" si="125"/>
        <v/>
      </c>
      <c r="G1344" s="50"/>
      <c r="H1344" s="53">
        <f t="shared" si="120"/>
        <v>0</v>
      </c>
    </row>
    <row r="1345" spans="2:8" ht="12.75" hidden="1" customHeight="1">
      <c r="B1345" s="46" t="str">
        <f t="shared" si="121"/>
        <v/>
      </c>
      <c r="C1345" s="47" t="str">
        <f t="shared" si="122"/>
        <v/>
      </c>
      <c r="D1345" s="52" t="str">
        <f t="shared" si="123"/>
        <v/>
      </c>
      <c r="E1345" s="53" t="str">
        <f t="shared" si="124"/>
        <v/>
      </c>
      <c r="F1345" s="53" t="str">
        <f t="shared" si="125"/>
        <v/>
      </c>
      <c r="G1345" s="50"/>
      <c r="H1345" s="53">
        <f t="shared" si="120"/>
        <v>0</v>
      </c>
    </row>
    <row r="1346" spans="2:8" ht="12.75" hidden="1" customHeight="1">
      <c r="B1346" s="46" t="str">
        <f t="shared" si="121"/>
        <v/>
      </c>
      <c r="C1346" s="47" t="str">
        <f t="shared" si="122"/>
        <v/>
      </c>
      <c r="D1346" s="52" t="str">
        <f t="shared" si="123"/>
        <v/>
      </c>
      <c r="E1346" s="53" t="str">
        <f t="shared" si="124"/>
        <v/>
      </c>
      <c r="F1346" s="53" t="str">
        <f t="shared" si="125"/>
        <v/>
      </c>
      <c r="G1346" s="50"/>
      <c r="H1346" s="53">
        <f t="shared" si="120"/>
        <v>0</v>
      </c>
    </row>
    <row r="1347" spans="2:8" ht="12.75" hidden="1" customHeight="1">
      <c r="B1347" s="46" t="str">
        <f t="shared" si="121"/>
        <v/>
      </c>
      <c r="C1347" s="47" t="str">
        <f t="shared" si="122"/>
        <v/>
      </c>
      <c r="D1347" s="52" t="str">
        <f t="shared" si="123"/>
        <v/>
      </c>
      <c r="E1347" s="53" t="str">
        <f t="shared" si="124"/>
        <v/>
      </c>
      <c r="F1347" s="53" t="str">
        <f t="shared" si="125"/>
        <v/>
      </c>
      <c r="G1347" s="50"/>
      <c r="H1347" s="53">
        <f t="shared" si="120"/>
        <v>0</v>
      </c>
    </row>
    <row r="1348" spans="2:8" ht="12.75" hidden="1" customHeight="1">
      <c r="B1348" s="46" t="str">
        <f t="shared" si="121"/>
        <v/>
      </c>
      <c r="C1348" s="47" t="str">
        <f t="shared" si="122"/>
        <v/>
      </c>
      <c r="D1348" s="52" t="str">
        <f t="shared" si="123"/>
        <v/>
      </c>
      <c r="E1348" s="53" t="str">
        <f t="shared" si="124"/>
        <v/>
      </c>
      <c r="F1348" s="53" t="str">
        <f t="shared" si="125"/>
        <v/>
      </c>
      <c r="G1348" s="50"/>
      <c r="H1348" s="53">
        <f t="shared" si="120"/>
        <v>0</v>
      </c>
    </row>
    <row r="1349" spans="2:8" ht="12.75" hidden="1" customHeight="1">
      <c r="B1349" s="46" t="str">
        <f t="shared" si="121"/>
        <v/>
      </c>
      <c r="C1349" s="47" t="str">
        <f t="shared" si="122"/>
        <v/>
      </c>
      <c r="D1349" s="52" t="str">
        <f t="shared" si="123"/>
        <v/>
      </c>
      <c r="E1349" s="53" t="str">
        <f t="shared" si="124"/>
        <v/>
      </c>
      <c r="F1349" s="53" t="str">
        <f t="shared" si="125"/>
        <v/>
      </c>
      <c r="G1349" s="50"/>
      <c r="H1349" s="53">
        <f t="shared" si="120"/>
        <v>0</v>
      </c>
    </row>
    <row r="1350" spans="2:8" ht="12.75" hidden="1" customHeight="1">
      <c r="B1350" s="46" t="str">
        <f t="shared" si="121"/>
        <v/>
      </c>
      <c r="C1350" s="47" t="str">
        <f t="shared" si="122"/>
        <v/>
      </c>
      <c r="D1350" s="52" t="str">
        <f t="shared" si="123"/>
        <v/>
      </c>
      <c r="E1350" s="53" t="str">
        <f t="shared" si="124"/>
        <v/>
      </c>
      <c r="F1350" s="53" t="str">
        <f t="shared" si="125"/>
        <v/>
      </c>
      <c r="G1350" s="50"/>
      <c r="H1350" s="53">
        <f t="shared" si="120"/>
        <v>0</v>
      </c>
    </row>
    <row r="1351" spans="2:8" ht="12.75" hidden="1" customHeight="1">
      <c r="B1351" s="46" t="str">
        <f t="shared" si="121"/>
        <v/>
      </c>
      <c r="C1351" s="47" t="str">
        <f t="shared" si="122"/>
        <v/>
      </c>
      <c r="D1351" s="52" t="str">
        <f t="shared" si="123"/>
        <v/>
      </c>
      <c r="E1351" s="53" t="str">
        <f t="shared" si="124"/>
        <v/>
      </c>
      <c r="F1351" s="53" t="str">
        <f t="shared" si="125"/>
        <v/>
      </c>
      <c r="G1351" s="50"/>
      <c r="H1351" s="53">
        <f t="shared" si="120"/>
        <v>0</v>
      </c>
    </row>
    <row r="1352" spans="2:8" ht="12.75" hidden="1" customHeight="1">
      <c r="B1352" s="46" t="str">
        <f t="shared" si="121"/>
        <v/>
      </c>
      <c r="C1352" s="47" t="str">
        <f t="shared" si="122"/>
        <v/>
      </c>
      <c r="D1352" s="52" t="str">
        <f t="shared" si="123"/>
        <v/>
      </c>
      <c r="E1352" s="53" t="str">
        <f t="shared" si="124"/>
        <v/>
      </c>
      <c r="F1352" s="53" t="str">
        <f t="shared" si="125"/>
        <v/>
      </c>
      <c r="G1352" s="50"/>
      <c r="H1352" s="53">
        <f t="shared" si="120"/>
        <v>0</v>
      </c>
    </row>
    <row r="1353" spans="2:8" ht="12.75" hidden="1" customHeight="1">
      <c r="B1353" s="46" t="str">
        <f t="shared" si="121"/>
        <v/>
      </c>
      <c r="C1353" s="47" t="str">
        <f t="shared" si="122"/>
        <v/>
      </c>
      <c r="D1353" s="52" t="str">
        <f t="shared" si="123"/>
        <v/>
      </c>
      <c r="E1353" s="53" t="str">
        <f t="shared" si="124"/>
        <v/>
      </c>
      <c r="F1353" s="53" t="str">
        <f t="shared" si="125"/>
        <v/>
      </c>
      <c r="G1353" s="50"/>
      <c r="H1353" s="53">
        <f t="shared" si="120"/>
        <v>0</v>
      </c>
    </row>
    <row r="1354" spans="2:8" ht="12.75" hidden="1" customHeight="1">
      <c r="B1354" s="46" t="str">
        <f t="shared" si="121"/>
        <v/>
      </c>
      <c r="C1354" s="47" t="str">
        <f t="shared" si="122"/>
        <v/>
      </c>
      <c r="D1354" s="52" t="str">
        <f t="shared" si="123"/>
        <v/>
      </c>
      <c r="E1354" s="53" t="str">
        <f t="shared" si="124"/>
        <v/>
      </c>
      <c r="F1354" s="53" t="str">
        <f t="shared" si="125"/>
        <v/>
      </c>
      <c r="G1354" s="50"/>
      <c r="H1354" s="53">
        <f t="shared" si="120"/>
        <v>0</v>
      </c>
    </row>
    <row r="1355" spans="2:8" ht="12.75" hidden="1" customHeight="1">
      <c r="B1355" s="46" t="str">
        <f t="shared" si="121"/>
        <v/>
      </c>
      <c r="C1355" s="47" t="str">
        <f t="shared" si="122"/>
        <v/>
      </c>
      <c r="D1355" s="52" t="str">
        <f t="shared" si="123"/>
        <v/>
      </c>
      <c r="E1355" s="53" t="str">
        <f t="shared" si="124"/>
        <v/>
      </c>
      <c r="F1355" s="53" t="str">
        <f t="shared" si="125"/>
        <v/>
      </c>
      <c r="G1355" s="50"/>
      <c r="H1355" s="53">
        <f t="shared" si="120"/>
        <v>0</v>
      </c>
    </row>
    <row r="1356" spans="2:8" ht="12.75" hidden="1" customHeight="1">
      <c r="B1356" s="46" t="str">
        <f t="shared" si="121"/>
        <v/>
      </c>
      <c r="C1356" s="47" t="str">
        <f t="shared" si="122"/>
        <v/>
      </c>
      <c r="D1356" s="52" t="str">
        <f t="shared" si="123"/>
        <v/>
      </c>
      <c r="E1356" s="53" t="str">
        <f t="shared" si="124"/>
        <v/>
      </c>
      <c r="F1356" s="53" t="str">
        <f t="shared" si="125"/>
        <v/>
      </c>
      <c r="G1356" s="50"/>
      <c r="H1356" s="53">
        <f t="shared" si="120"/>
        <v>0</v>
      </c>
    </row>
    <row r="1357" spans="2:8" ht="12.75" hidden="1" customHeight="1">
      <c r="B1357" s="46" t="str">
        <f t="shared" si="121"/>
        <v/>
      </c>
      <c r="C1357" s="47" t="str">
        <f t="shared" si="122"/>
        <v/>
      </c>
      <c r="D1357" s="52" t="str">
        <f t="shared" si="123"/>
        <v/>
      </c>
      <c r="E1357" s="53" t="str">
        <f t="shared" si="124"/>
        <v/>
      </c>
      <c r="F1357" s="53" t="str">
        <f t="shared" si="125"/>
        <v/>
      </c>
      <c r="G1357" s="50"/>
      <c r="H1357" s="53">
        <f t="shared" si="120"/>
        <v>0</v>
      </c>
    </row>
    <row r="1358" spans="2:8" ht="12.75" hidden="1" customHeight="1">
      <c r="B1358" s="46" t="str">
        <f t="shared" si="121"/>
        <v/>
      </c>
      <c r="C1358" s="47" t="str">
        <f t="shared" si="122"/>
        <v/>
      </c>
      <c r="D1358" s="52" t="str">
        <f t="shared" si="123"/>
        <v/>
      </c>
      <c r="E1358" s="53" t="str">
        <f t="shared" si="124"/>
        <v/>
      </c>
      <c r="F1358" s="53" t="str">
        <f t="shared" si="125"/>
        <v/>
      </c>
      <c r="G1358" s="50"/>
      <c r="H1358" s="53">
        <f t="shared" si="120"/>
        <v>0</v>
      </c>
    </row>
    <row r="1359" spans="2:8" ht="12.75" hidden="1" customHeight="1">
      <c r="B1359" s="46" t="str">
        <f t="shared" si="121"/>
        <v/>
      </c>
      <c r="C1359" s="47" t="str">
        <f t="shared" si="122"/>
        <v/>
      </c>
      <c r="D1359" s="52" t="str">
        <f t="shared" si="123"/>
        <v/>
      </c>
      <c r="E1359" s="53" t="str">
        <f t="shared" si="124"/>
        <v/>
      </c>
      <c r="F1359" s="53" t="str">
        <f t="shared" si="125"/>
        <v/>
      </c>
      <c r="G1359" s="50"/>
      <c r="H1359" s="53">
        <f t="shared" si="120"/>
        <v>0</v>
      </c>
    </row>
    <row r="1360" spans="2:8" ht="12.75" hidden="1" customHeight="1">
      <c r="B1360" s="46" t="str">
        <f t="shared" si="121"/>
        <v/>
      </c>
      <c r="C1360" s="47" t="str">
        <f t="shared" si="122"/>
        <v/>
      </c>
      <c r="D1360" s="52" t="str">
        <f t="shared" si="123"/>
        <v/>
      </c>
      <c r="E1360" s="53" t="str">
        <f t="shared" si="124"/>
        <v/>
      </c>
      <c r="F1360" s="53" t="str">
        <f t="shared" si="125"/>
        <v/>
      </c>
      <c r="G1360" s="50"/>
      <c r="H1360" s="53">
        <f t="shared" si="120"/>
        <v>0</v>
      </c>
    </row>
    <row r="1361" spans="2:8" ht="12.75" hidden="1" customHeight="1">
      <c r="B1361" s="46" t="str">
        <f t="shared" si="121"/>
        <v/>
      </c>
      <c r="C1361" s="47" t="str">
        <f t="shared" si="122"/>
        <v/>
      </c>
      <c r="D1361" s="52" t="str">
        <f t="shared" si="123"/>
        <v/>
      </c>
      <c r="E1361" s="53" t="str">
        <f t="shared" si="124"/>
        <v/>
      </c>
      <c r="F1361" s="53" t="str">
        <f t="shared" si="125"/>
        <v/>
      </c>
      <c r="G1361" s="50"/>
      <c r="H1361" s="53">
        <f t="shared" si="120"/>
        <v>0</v>
      </c>
    </row>
    <row r="1362" spans="2:8" ht="12.75" hidden="1" customHeight="1">
      <c r="B1362" s="46" t="str">
        <f t="shared" si="121"/>
        <v/>
      </c>
      <c r="C1362" s="47" t="str">
        <f t="shared" si="122"/>
        <v/>
      </c>
      <c r="D1362" s="52" t="str">
        <f t="shared" si="123"/>
        <v/>
      </c>
      <c r="E1362" s="53" t="str">
        <f t="shared" si="124"/>
        <v/>
      </c>
      <c r="F1362" s="53" t="str">
        <f t="shared" si="125"/>
        <v/>
      </c>
      <c r="G1362" s="50"/>
      <c r="H1362" s="53">
        <f t="shared" si="120"/>
        <v>0</v>
      </c>
    </row>
    <row r="1363" spans="2:8" ht="12.75" hidden="1" customHeight="1">
      <c r="B1363" s="46" t="str">
        <f t="shared" si="121"/>
        <v/>
      </c>
      <c r="C1363" s="47" t="str">
        <f t="shared" si="122"/>
        <v/>
      </c>
      <c r="D1363" s="52" t="str">
        <f t="shared" si="123"/>
        <v/>
      </c>
      <c r="E1363" s="53" t="str">
        <f t="shared" si="124"/>
        <v/>
      </c>
      <c r="F1363" s="53" t="str">
        <f t="shared" si="125"/>
        <v/>
      </c>
      <c r="G1363" s="50"/>
      <c r="H1363" s="53">
        <f t="shared" si="120"/>
        <v>0</v>
      </c>
    </row>
    <row r="1364" spans="2:8" ht="12.75" hidden="1" customHeight="1">
      <c r="B1364" s="46" t="str">
        <f t="shared" si="121"/>
        <v/>
      </c>
      <c r="C1364" s="47" t="str">
        <f t="shared" si="122"/>
        <v/>
      </c>
      <c r="D1364" s="52" t="str">
        <f t="shared" si="123"/>
        <v/>
      </c>
      <c r="E1364" s="53" t="str">
        <f t="shared" si="124"/>
        <v/>
      </c>
      <c r="F1364" s="53" t="str">
        <f t="shared" si="125"/>
        <v/>
      </c>
      <c r="G1364" s="50"/>
      <c r="H1364" s="53">
        <f t="shared" si="120"/>
        <v>0</v>
      </c>
    </row>
    <row r="1365" spans="2:8" ht="12.75" hidden="1" customHeight="1">
      <c r="B1365" s="46" t="str">
        <f t="shared" si="121"/>
        <v/>
      </c>
      <c r="C1365" s="47" t="str">
        <f t="shared" si="122"/>
        <v/>
      </c>
      <c r="D1365" s="52" t="str">
        <f t="shared" si="123"/>
        <v/>
      </c>
      <c r="E1365" s="53" t="str">
        <f t="shared" si="124"/>
        <v/>
      </c>
      <c r="F1365" s="53" t="str">
        <f t="shared" si="125"/>
        <v/>
      </c>
      <c r="G1365" s="50"/>
      <c r="H1365" s="53">
        <f t="shared" si="120"/>
        <v>0</v>
      </c>
    </row>
    <row r="1366" spans="2:8" ht="12.75" hidden="1" customHeight="1">
      <c r="B1366" s="46" t="str">
        <f t="shared" si="121"/>
        <v/>
      </c>
      <c r="C1366" s="47" t="str">
        <f t="shared" si="122"/>
        <v/>
      </c>
      <c r="D1366" s="52" t="str">
        <f t="shared" si="123"/>
        <v/>
      </c>
      <c r="E1366" s="53" t="str">
        <f t="shared" si="124"/>
        <v/>
      </c>
      <c r="F1366" s="53" t="str">
        <f t="shared" si="125"/>
        <v/>
      </c>
      <c r="G1366" s="50"/>
      <c r="H1366" s="53">
        <f t="shared" si="120"/>
        <v>0</v>
      </c>
    </row>
    <row r="1367" spans="2:8" ht="12.75" hidden="1" customHeight="1">
      <c r="B1367" s="46" t="str">
        <f t="shared" si="121"/>
        <v/>
      </c>
      <c r="C1367" s="47" t="str">
        <f t="shared" si="122"/>
        <v/>
      </c>
      <c r="D1367" s="52" t="str">
        <f t="shared" si="123"/>
        <v/>
      </c>
      <c r="E1367" s="53" t="str">
        <f t="shared" si="124"/>
        <v/>
      </c>
      <c r="F1367" s="53" t="str">
        <f t="shared" si="125"/>
        <v/>
      </c>
      <c r="G1367" s="50"/>
      <c r="H1367" s="53">
        <f t="shared" si="120"/>
        <v>0</v>
      </c>
    </row>
    <row r="1368" spans="2:8" ht="12.75" hidden="1" customHeight="1">
      <c r="B1368" s="46" t="str">
        <f t="shared" si="121"/>
        <v/>
      </c>
      <c r="C1368" s="47" t="str">
        <f t="shared" si="122"/>
        <v/>
      </c>
      <c r="D1368" s="52" t="str">
        <f t="shared" si="123"/>
        <v/>
      </c>
      <c r="E1368" s="53" t="str">
        <f t="shared" si="124"/>
        <v/>
      </c>
      <c r="F1368" s="53" t="str">
        <f t="shared" si="125"/>
        <v/>
      </c>
      <c r="G1368" s="50"/>
      <c r="H1368" s="53">
        <f t="shared" si="120"/>
        <v>0</v>
      </c>
    </row>
    <row r="1369" spans="2:8" ht="12.75" hidden="1" customHeight="1">
      <c r="B1369" s="46" t="str">
        <f t="shared" si="121"/>
        <v/>
      </c>
      <c r="C1369" s="47" t="str">
        <f t="shared" si="122"/>
        <v/>
      </c>
      <c r="D1369" s="52" t="str">
        <f t="shared" si="123"/>
        <v/>
      </c>
      <c r="E1369" s="53" t="str">
        <f t="shared" si="124"/>
        <v/>
      </c>
      <c r="F1369" s="53" t="str">
        <f t="shared" si="125"/>
        <v/>
      </c>
      <c r="G1369" s="50"/>
      <c r="H1369" s="53">
        <f t="shared" ref="H1369:H1432" si="126">IF(B1369="",0,ROUND(H1368-E1369-G1369,2))</f>
        <v>0</v>
      </c>
    </row>
    <row r="1370" spans="2:8" ht="12.75" hidden="1" customHeight="1">
      <c r="B1370" s="46" t="str">
        <f t="shared" ref="B1370:B1433" si="127">IF(B1369&lt;$D$16,IF(H1369&gt;0,B1369+1,""),"")</f>
        <v/>
      </c>
      <c r="C1370" s="47" t="str">
        <f t="shared" ref="C1370:C1433" si="128">IF(B1370="","",IF(B1370&lt;=$D$16,IF(payments_per_year=26,DATE(YEAR(start_date),MONTH(start_date),DAY(start_date)+14*B1370),IF(payments_per_year=52,DATE(YEAR(start_date),MONTH(start_date),DAY(start_date)+7*B1370),DATE(YEAR(start_date),MONTH(start_date)+B1370*12/$D$11,DAY(start_date)))),""))</f>
        <v/>
      </c>
      <c r="D1370" s="52" t="str">
        <f t="shared" ref="D1370:D1433" si="129">IF(C1370="","",IF($D$15+F1370&gt;H1369,ROUND(H1369+F1370,2),$D$15))</f>
        <v/>
      </c>
      <c r="E1370" s="53" t="str">
        <f t="shared" ref="E1370:E1433" si="130">IF(C1370="","",D1370-F1370)</f>
        <v/>
      </c>
      <c r="F1370" s="53" t="str">
        <f t="shared" ref="F1370:F1433" si="131">IF(C1370="","",ROUND(H1369*$D$9/payments_per_year,2))</f>
        <v/>
      </c>
      <c r="G1370" s="50"/>
      <c r="H1370" s="53">
        <f t="shared" si="126"/>
        <v>0</v>
      </c>
    </row>
    <row r="1371" spans="2:8" ht="12.75" hidden="1" customHeight="1">
      <c r="B1371" s="46" t="str">
        <f t="shared" si="127"/>
        <v/>
      </c>
      <c r="C1371" s="47" t="str">
        <f t="shared" si="128"/>
        <v/>
      </c>
      <c r="D1371" s="52" t="str">
        <f t="shared" si="129"/>
        <v/>
      </c>
      <c r="E1371" s="53" t="str">
        <f t="shared" si="130"/>
        <v/>
      </c>
      <c r="F1371" s="53" t="str">
        <f t="shared" si="131"/>
        <v/>
      </c>
      <c r="G1371" s="50"/>
      <c r="H1371" s="53">
        <f t="shared" si="126"/>
        <v>0</v>
      </c>
    </row>
    <row r="1372" spans="2:8" ht="12.75" hidden="1" customHeight="1">
      <c r="B1372" s="46" t="str">
        <f t="shared" si="127"/>
        <v/>
      </c>
      <c r="C1372" s="47" t="str">
        <f t="shared" si="128"/>
        <v/>
      </c>
      <c r="D1372" s="52" t="str">
        <f t="shared" si="129"/>
        <v/>
      </c>
      <c r="E1372" s="53" t="str">
        <f t="shared" si="130"/>
        <v/>
      </c>
      <c r="F1372" s="53" t="str">
        <f t="shared" si="131"/>
        <v/>
      </c>
      <c r="G1372" s="50"/>
      <c r="H1372" s="53">
        <f t="shared" si="126"/>
        <v>0</v>
      </c>
    </row>
    <row r="1373" spans="2:8" ht="12.75" hidden="1" customHeight="1">
      <c r="B1373" s="46" t="str">
        <f t="shared" si="127"/>
        <v/>
      </c>
      <c r="C1373" s="47" t="str">
        <f t="shared" si="128"/>
        <v/>
      </c>
      <c r="D1373" s="52" t="str">
        <f t="shared" si="129"/>
        <v/>
      </c>
      <c r="E1373" s="53" t="str">
        <f t="shared" si="130"/>
        <v/>
      </c>
      <c r="F1373" s="53" t="str">
        <f t="shared" si="131"/>
        <v/>
      </c>
      <c r="G1373" s="50"/>
      <c r="H1373" s="53">
        <f t="shared" si="126"/>
        <v>0</v>
      </c>
    </row>
    <row r="1374" spans="2:8" ht="12.75" hidden="1" customHeight="1">
      <c r="B1374" s="46" t="str">
        <f t="shared" si="127"/>
        <v/>
      </c>
      <c r="C1374" s="47" t="str">
        <f t="shared" si="128"/>
        <v/>
      </c>
      <c r="D1374" s="52" t="str">
        <f t="shared" si="129"/>
        <v/>
      </c>
      <c r="E1374" s="53" t="str">
        <f t="shared" si="130"/>
        <v/>
      </c>
      <c r="F1374" s="53" t="str">
        <f t="shared" si="131"/>
        <v/>
      </c>
      <c r="G1374" s="50"/>
      <c r="H1374" s="53">
        <f t="shared" si="126"/>
        <v>0</v>
      </c>
    </row>
    <row r="1375" spans="2:8" ht="12.75" hidden="1" customHeight="1">
      <c r="B1375" s="46" t="str">
        <f t="shared" si="127"/>
        <v/>
      </c>
      <c r="C1375" s="47" t="str">
        <f t="shared" si="128"/>
        <v/>
      </c>
      <c r="D1375" s="52" t="str">
        <f t="shared" si="129"/>
        <v/>
      </c>
      <c r="E1375" s="53" t="str">
        <f t="shared" si="130"/>
        <v/>
      </c>
      <c r="F1375" s="53" t="str">
        <f t="shared" si="131"/>
        <v/>
      </c>
      <c r="G1375" s="50"/>
      <c r="H1375" s="53">
        <f t="shared" si="126"/>
        <v>0</v>
      </c>
    </row>
    <row r="1376" spans="2:8" ht="12.75" hidden="1" customHeight="1">
      <c r="B1376" s="46" t="str">
        <f t="shared" si="127"/>
        <v/>
      </c>
      <c r="C1376" s="47" t="str">
        <f t="shared" si="128"/>
        <v/>
      </c>
      <c r="D1376" s="52" t="str">
        <f t="shared" si="129"/>
        <v/>
      </c>
      <c r="E1376" s="53" t="str">
        <f t="shared" si="130"/>
        <v/>
      </c>
      <c r="F1376" s="53" t="str">
        <f t="shared" si="131"/>
        <v/>
      </c>
      <c r="G1376" s="50"/>
      <c r="H1376" s="53">
        <f t="shared" si="126"/>
        <v>0</v>
      </c>
    </row>
    <row r="1377" spans="2:8" ht="12.75" hidden="1" customHeight="1">
      <c r="B1377" s="46" t="str">
        <f t="shared" si="127"/>
        <v/>
      </c>
      <c r="C1377" s="47" t="str">
        <f t="shared" si="128"/>
        <v/>
      </c>
      <c r="D1377" s="52" t="str">
        <f t="shared" si="129"/>
        <v/>
      </c>
      <c r="E1377" s="53" t="str">
        <f t="shared" si="130"/>
        <v/>
      </c>
      <c r="F1377" s="53" t="str">
        <f t="shared" si="131"/>
        <v/>
      </c>
      <c r="G1377" s="50"/>
      <c r="H1377" s="53">
        <f t="shared" si="126"/>
        <v>0</v>
      </c>
    </row>
    <row r="1378" spans="2:8" ht="12.75" hidden="1" customHeight="1">
      <c r="B1378" s="46" t="str">
        <f t="shared" si="127"/>
        <v/>
      </c>
      <c r="C1378" s="47" t="str">
        <f t="shared" si="128"/>
        <v/>
      </c>
      <c r="D1378" s="52" t="str">
        <f t="shared" si="129"/>
        <v/>
      </c>
      <c r="E1378" s="53" t="str">
        <f t="shared" si="130"/>
        <v/>
      </c>
      <c r="F1378" s="53" t="str">
        <f t="shared" si="131"/>
        <v/>
      </c>
      <c r="G1378" s="50"/>
      <c r="H1378" s="53">
        <f t="shared" si="126"/>
        <v>0</v>
      </c>
    </row>
    <row r="1379" spans="2:8" ht="12.75" hidden="1" customHeight="1">
      <c r="B1379" s="46" t="str">
        <f t="shared" si="127"/>
        <v/>
      </c>
      <c r="C1379" s="47" t="str">
        <f t="shared" si="128"/>
        <v/>
      </c>
      <c r="D1379" s="52" t="str">
        <f t="shared" si="129"/>
        <v/>
      </c>
      <c r="E1379" s="53" t="str">
        <f t="shared" si="130"/>
        <v/>
      </c>
      <c r="F1379" s="53" t="str">
        <f t="shared" si="131"/>
        <v/>
      </c>
      <c r="G1379" s="50"/>
      <c r="H1379" s="53">
        <f t="shared" si="126"/>
        <v>0</v>
      </c>
    </row>
    <row r="1380" spans="2:8" ht="12.75" hidden="1" customHeight="1">
      <c r="B1380" s="46" t="str">
        <f t="shared" si="127"/>
        <v/>
      </c>
      <c r="C1380" s="47" t="str">
        <f t="shared" si="128"/>
        <v/>
      </c>
      <c r="D1380" s="52" t="str">
        <f t="shared" si="129"/>
        <v/>
      </c>
      <c r="E1380" s="53" t="str">
        <f t="shared" si="130"/>
        <v/>
      </c>
      <c r="F1380" s="53" t="str">
        <f t="shared" si="131"/>
        <v/>
      </c>
      <c r="G1380" s="50"/>
      <c r="H1380" s="53">
        <f t="shared" si="126"/>
        <v>0</v>
      </c>
    </row>
    <row r="1381" spans="2:8" ht="12.75" hidden="1" customHeight="1">
      <c r="B1381" s="46" t="str">
        <f t="shared" si="127"/>
        <v/>
      </c>
      <c r="C1381" s="47" t="str">
        <f t="shared" si="128"/>
        <v/>
      </c>
      <c r="D1381" s="52" t="str">
        <f t="shared" si="129"/>
        <v/>
      </c>
      <c r="E1381" s="53" t="str">
        <f t="shared" si="130"/>
        <v/>
      </c>
      <c r="F1381" s="53" t="str">
        <f t="shared" si="131"/>
        <v/>
      </c>
      <c r="G1381" s="50"/>
      <c r="H1381" s="53">
        <f t="shared" si="126"/>
        <v>0</v>
      </c>
    </row>
    <row r="1382" spans="2:8" ht="12.75" hidden="1" customHeight="1">
      <c r="B1382" s="46" t="str">
        <f t="shared" si="127"/>
        <v/>
      </c>
      <c r="C1382" s="47" t="str">
        <f t="shared" si="128"/>
        <v/>
      </c>
      <c r="D1382" s="52" t="str">
        <f t="shared" si="129"/>
        <v/>
      </c>
      <c r="E1382" s="53" t="str">
        <f t="shared" si="130"/>
        <v/>
      </c>
      <c r="F1382" s="53" t="str">
        <f t="shared" si="131"/>
        <v/>
      </c>
      <c r="G1382" s="50"/>
      <c r="H1382" s="53">
        <f t="shared" si="126"/>
        <v>0</v>
      </c>
    </row>
    <row r="1383" spans="2:8" ht="12.75" hidden="1" customHeight="1">
      <c r="B1383" s="46" t="str">
        <f t="shared" si="127"/>
        <v/>
      </c>
      <c r="C1383" s="47" t="str">
        <f t="shared" si="128"/>
        <v/>
      </c>
      <c r="D1383" s="52" t="str">
        <f t="shared" si="129"/>
        <v/>
      </c>
      <c r="E1383" s="53" t="str">
        <f t="shared" si="130"/>
        <v/>
      </c>
      <c r="F1383" s="53" t="str">
        <f t="shared" si="131"/>
        <v/>
      </c>
      <c r="G1383" s="50"/>
      <c r="H1383" s="53">
        <f t="shared" si="126"/>
        <v>0</v>
      </c>
    </row>
    <row r="1384" spans="2:8" ht="12.75" hidden="1" customHeight="1">
      <c r="B1384" s="46" t="str">
        <f t="shared" si="127"/>
        <v/>
      </c>
      <c r="C1384" s="47" t="str">
        <f t="shared" si="128"/>
        <v/>
      </c>
      <c r="D1384" s="52" t="str">
        <f t="shared" si="129"/>
        <v/>
      </c>
      <c r="E1384" s="53" t="str">
        <f t="shared" si="130"/>
        <v/>
      </c>
      <c r="F1384" s="53" t="str">
        <f t="shared" si="131"/>
        <v/>
      </c>
      <c r="G1384" s="50"/>
      <c r="H1384" s="53">
        <f t="shared" si="126"/>
        <v>0</v>
      </c>
    </row>
    <row r="1385" spans="2:8" ht="12.75" hidden="1" customHeight="1">
      <c r="B1385" s="46" t="str">
        <f t="shared" si="127"/>
        <v/>
      </c>
      <c r="C1385" s="47" t="str">
        <f t="shared" si="128"/>
        <v/>
      </c>
      <c r="D1385" s="52" t="str">
        <f t="shared" si="129"/>
        <v/>
      </c>
      <c r="E1385" s="53" t="str">
        <f t="shared" si="130"/>
        <v/>
      </c>
      <c r="F1385" s="53" t="str">
        <f t="shared" si="131"/>
        <v/>
      </c>
      <c r="G1385" s="50"/>
      <c r="H1385" s="53">
        <f t="shared" si="126"/>
        <v>0</v>
      </c>
    </row>
    <row r="1386" spans="2:8" ht="12.75" hidden="1" customHeight="1">
      <c r="B1386" s="46" t="str">
        <f t="shared" si="127"/>
        <v/>
      </c>
      <c r="C1386" s="47" t="str">
        <f t="shared" si="128"/>
        <v/>
      </c>
      <c r="D1386" s="52" t="str">
        <f t="shared" si="129"/>
        <v/>
      </c>
      <c r="E1386" s="53" t="str">
        <f t="shared" si="130"/>
        <v/>
      </c>
      <c r="F1386" s="53" t="str">
        <f t="shared" si="131"/>
        <v/>
      </c>
      <c r="G1386" s="50"/>
      <c r="H1386" s="53">
        <f t="shared" si="126"/>
        <v>0</v>
      </c>
    </row>
    <row r="1387" spans="2:8" ht="12.75" hidden="1" customHeight="1">
      <c r="B1387" s="46" t="str">
        <f t="shared" si="127"/>
        <v/>
      </c>
      <c r="C1387" s="47" t="str">
        <f t="shared" si="128"/>
        <v/>
      </c>
      <c r="D1387" s="52" t="str">
        <f t="shared" si="129"/>
        <v/>
      </c>
      <c r="E1387" s="53" t="str">
        <f t="shared" si="130"/>
        <v/>
      </c>
      <c r="F1387" s="53" t="str">
        <f t="shared" si="131"/>
        <v/>
      </c>
      <c r="G1387" s="50"/>
      <c r="H1387" s="53">
        <f t="shared" si="126"/>
        <v>0</v>
      </c>
    </row>
    <row r="1388" spans="2:8" ht="12.75" hidden="1" customHeight="1">
      <c r="B1388" s="46" t="str">
        <f t="shared" si="127"/>
        <v/>
      </c>
      <c r="C1388" s="47" t="str">
        <f t="shared" si="128"/>
        <v/>
      </c>
      <c r="D1388" s="52" t="str">
        <f t="shared" si="129"/>
        <v/>
      </c>
      <c r="E1388" s="53" t="str">
        <f t="shared" si="130"/>
        <v/>
      </c>
      <c r="F1388" s="53" t="str">
        <f t="shared" si="131"/>
        <v/>
      </c>
      <c r="G1388" s="50"/>
      <c r="H1388" s="53">
        <f t="shared" si="126"/>
        <v>0</v>
      </c>
    </row>
    <row r="1389" spans="2:8" ht="12.75" hidden="1" customHeight="1">
      <c r="B1389" s="46" t="str">
        <f t="shared" si="127"/>
        <v/>
      </c>
      <c r="C1389" s="47" t="str">
        <f t="shared" si="128"/>
        <v/>
      </c>
      <c r="D1389" s="52" t="str">
        <f t="shared" si="129"/>
        <v/>
      </c>
      <c r="E1389" s="53" t="str">
        <f t="shared" si="130"/>
        <v/>
      </c>
      <c r="F1389" s="53" t="str">
        <f t="shared" si="131"/>
        <v/>
      </c>
      <c r="G1389" s="50"/>
      <c r="H1389" s="53">
        <f t="shared" si="126"/>
        <v>0</v>
      </c>
    </row>
    <row r="1390" spans="2:8" ht="12.75" hidden="1" customHeight="1">
      <c r="B1390" s="46" t="str">
        <f t="shared" si="127"/>
        <v/>
      </c>
      <c r="C1390" s="47" t="str">
        <f t="shared" si="128"/>
        <v/>
      </c>
      <c r="D1390" s="52" t="str">
        <f t="shared" si="129"/>
        <v/>
      </c>
      <c r="E1390" s="53" t="str">
        <f t="shared" si="130"/>
        <v/>
      </c>
      <c r="F1390" s="53" t="str">
        <f t="shared" si="131"/>
        <v/>
      </c>
      <c r="G1390" s="50"/>
      <c r="H1390" s="53">
        <f t="shared" si="126"/>
        <v>0</v>
      </c>
    </row>
    <row r="1391" spans="2:8" ht="12.75" hidden="1" customHeight="1">
      <c r="B1391" s="46" t="str">
        <f t="shared" si="127"/>
        <v/>
      </c>
      <c r="C1391" s="47" t="str">
        <f t="shared" si="128"/>
        <v/>
      </c>
      <c r="D1391" s="52" t="str">
        <f t="shared" si="129"/>
        <v/>
      </c>
      <c r="E1391" s="53" t="str">
        <f t="shared" si="130"/>
        <v/>
      </c>
      <c r="F1391" s="53" t="str">
        <f t="shared" si="131"/>
        <v/>
      </c>
      <c r="G1391" s="50"/>
      <c r="H1391" s="53">
        <f t="shared" si="126"/>
        <v>0</v>
      </c>
    </row>
    <row r="1392" spans="2:8" ht="12.75" hidden="1" customHeight="1">
      <c r="B1392" s="46" t="str">
        <f t="shared" si="127"/>
        <v/>
      </c>
      <c r="C1392" s="47" t="str">
        <f t="shared" si="128"/>
        <v/>
      </c>
      <c r="D1392" s="52" t="str">
        <f t="shared" si="129"/>
        <v/>
      </c>
      <c r="E1392" s="53" t="str">
        <f t="shared" si="130"/>
        <v/>
      </c>
      <c r="F1392" s="53" t="str">
        <f t="shared" si="131"/>
        <v/>
      </c>
      <c r="G1392" s="50"/>
      <c r="H1392" s="53">
        <f t="shared" si="126"/>
        <v>0</v>
      </c>
    </row>
    <row r="1393" spans="2:8" ht="12.75" hidden="1" customHeight="1">
      <c r="B1393" s="46" t="str">
        <f t="shared" si="127"/>
        <v/>
      </c>
      <c r="C1393" s="47" t="str">
        <f t="shared" si="128"/>
        <v/>
      </c>
      <c r="D1393" s="52" t="str">
        <f t="shared" si="129"/>
        <v/>
      </c>
      <c r="E1393" s="53" t="str">
        <f t="shared" si="130"/>
        <v/>
      </c>
      <c r="F1393" s="53" t="str">
        <f t="shared" si="131"/>
        <v/>
      </c>
      <c r="G1393" s="50"/>
      <c r="H1393" s="53">
        <f t="shared" si="126"/>
        <v>0</v>
      </c>
    </row>
    <row r="1394" spans="2:8" ht="12.75" hidden="1" customHeight="1">
      <c r="B1394" s="46" t="str">
        <f t="shared" si="127"/>
        <v/>
      </c>
      <c r="C1394" s="47" t="str">
        <f t="shared" si="128"/>
        <v/>
      </c>
      <c r="D1394" s="52" t="str">
        <f t="shared" si="129"/>
        <v/>
      </c>
      <c r="E1394" s="53" t="str">
        <f t="shared" si="130"/>
        <v/>
      </c>
      <c r="F1394" s="53" t="str">
        <f t="shared" si="131"/>
        <v/>
      </c>
      <c r="G1394" s="50"/>
      <c r="H1394" s="53">
        <f t="shared" si="126"/>
        <v>0</v>
      </c>
    </row>
    <row r="1395" spans="2:8" ht="12.75" hidden="1" customHeight="1">
      <c r="B1395" s="46" t="str">
        <f t="shared" si="127"/>
        <v/>
      </c>
      <c r="C1395" s="47" t="str">
        <f t="shared" si="128"/>
        <v/>
      </c>
      <c r="D1395" s="52" t="str">
        <f t="shared" si="129"/>
        <v/>
      </c>
      <c r="E1395" s="53" t="str">
        <f t="shared" si="130"/>
        <v/>
      </c>
      <c r="F1395" s="53" t="str">
        <f t="shared" si="131"/>
        <v/>
      </c>
      <c r="G1395" s="50"/>
      <c r="H1395" s="53">
        <f t="shared" si="126"/>
        <v>0</v>
      </c>
    </row>
    <row r="1396" spans="2:8" ht="12.75" hidden="1" customHeight="1">
      <c r="B1396" s="46" t="str">
        <f t="shared" si="127"/>
        <v/>
      </c>
      <c r="C1396" s="47" t="str">
        <f t="shared" si="128"/>
        <v/>
      </c>
      <c r="D1396" s="52" t="str">
        <f t="shared" si="129"/>
        <v/>
      </c>
      <c r="E1396" s="53" t="str">
        <f t="shared" si="130"/>
        <v/>
      </c>
      <c r="F1396" s="53" t="str">
        <f t="shared" si="131"/>
        <v/>
      </c>
      <c r="G1396" s="50"/>
      <c r="H1396" s="53">
        <f t="shared" si="126"/>
        <v>0</v>
      </c>
    </row>
    <row r="1397" spans="2:8" ht="12.75" hidden="1" customHeight="1">
      <c r="B1397" s="46" t="str">
        <f t="shared" si="127"/>
        <v/>
      </c>
      <c r="C1397" s="47" t="str">
        <f t="shared" si="128"/>
        <v/>
      </c>
      <c r="D1397" s="52" t="str">
        <f t="shared" si="129"/>
        <v/>
      </c>
      <c r="E1397" s="53" t="str">
        <f t="shared" si="130"/>
        <v/>
      </c>
      <c r="F1397" s="53" t="str">
        <f t="shared" si="131"/>
        <v/>
      </c>
      <c r="G1397" s="50"/>
      <c r="H1397" s="53">
        <f t="shared" si="126"/>
        <v>0</v>
      </c>
    </row>
    <row r="1398" spans="2:8" ht="12.75" hidden="1" customHeight="1">
      <c r="B1398" s="46" t="str">
        <f t="shared" si="127"/>
        <v/>
      </c>
      <c r="C1398" s="47" t="str">
        <f t="shared" si="128"/>
        <v/>
      </c>
      <c r="D1398" s="52" t="str">
        <f t="shared" si="129"/>
        <v/>
      </c>
      <c r="E1398" s="53" t="str">
        <f t="shared" si="130"/>
        <v/>
      </c>
      <c r="F1398" s="53" t="str">
        <f t="shared" si="131"/>
        <v/>
      </c>
      <c r="G1398" s="50"/>
      <c r="H1398" s="53">
        <f t="shared" si="126"/>
        <v>0</v>
      </c>
    </row>
    <row r="1399" spans="2:8" ht="12.75" hidden="1" customHeight="1">
      <c r="B1399" s="46" t="str">
        <f t="shared" si="127"/>
        <v/>
      </c>
      <c r="C1399" s="47" t="str">
        <f t="shared" si="128"/>
        <v/>
      </c>
      <c r="D1399" s="52" t="str">
        <f t="shared" si="129"/>
        <v/>
      </c>
      <c r="E1399" s="53" t="str">
        <f t="shared" si="130"/>
        <v/>
      </c>
      <c r="F1399" s="53" t="str">
        <f t="shared" si="131"/>
        <v/>
      </c>
      <c r="G1399" s="50"/>
      <c r="H1399" s="53">
        <f t="shared" si="126"/>
        <v>0</v>
      </c>
    </row>
    <row r="1400" spans="2:8" ht="12.75" hidden="1" customHeight="1">
      <c r="B1400" s="46" t="str">
        <f t="shared" si="127"/>
        <v/>
      </c>
      <c r="C1400" s="47" t="str">
        <f t="shared" si="128"/>
        <v/>
      </c>
      <c r="D1400" s="52" t="str">
        <f t="shared" si="129"/>
        <v/>
      </c>
      <c r="E1400" s="53" t="str">
        <f t="shared" si="130"/>
        <v/>
      </c>
      <c r="F1400" s="53" t="str">
        <f t="shared" si="131"/>
        <v/>
      </c>
      <c r="G1400" s="50"/>
      <c r="H1400" s="53">
        <f t="shared" si="126"/>
        <v>0</v>
      </c>
    </row>
    <row r="1401" spans="2:8" ht="12.75" hidden="1" customHeight="1">
      <c r="B1401" s="46" t="str">
        <f t="shared" si="127"/>
        <v/>
      </c>
      <c r="C1401" s="47" t="str">
        <f t="shared" si="128"/>
        <v/>
      </c>
      <c r="D1401" s="52" t="str">
        <f t="shared" si="129"/>
        <v/>
      </c>
      <c r="E1401" s="53" t="str">
        <f t="shared" si="130"/>
        <v/>
      </c>
      <c r="F1401" s="53" t="str">
        <f t="shared" si="131"/>
        <v/>
      </c>
      <c r="G1401" s="50"/>
      <c r="H1401" s="53">
        <f t="shared" si="126"/>
        <v>0</v>
      </c>
    </row>
    <row r="1402" spans="2:8" ht="12.75" hidden="1" customHeight="1">
      <c r="B1402" s="46" t="str">
        <f t="shared" si="127"/>
        <v/>
      </c>
      <c r="C1402" s="47" t="str">
        <f t="shared" si="128"/>
        <v/>
      </c>
      <c r="D1402" s="52" t="str">
        <f t="shared" si="129"/>
        <v/>
      </c>
      <c r="E1402" s="53" t="str">
        <f t="shared" si="130"/>
        <v/>
      </c>
      <c r="F1402" s="53" t="str">
        <f t="shared" si="131"/>
        <v/>
      </c>
      <c r="G1402" s="50"/>
      <c r="H1402" s="53">
        <f t="shared" si="126"/>
        <v>0</v>
      </c>
    </row>
    <row r="1403" spans="2:8" ht="12.75" hidden="1" customHeight="1">
      <c r="B1403" s="46" t="str">
        <f t="shared" si="127"/>
        <v/>
      </c>
      <c r="C1403" s="47" t="str">
        <f t="shared" si="128"/>
        <v/>
      </c>
      <c r="D1403" s="52" t="str">
        <f t="shared" si="129"/>
        <v/>
      </c>
      <c r="E1403" s="53" t="str">
        <f t="shared" si="130"/>
        <v/>
      </c>
      <c r="F1403" s="53" t="str">
        <f t="shared" si="131"/>
        <v/>
      </c>
      <c r="G1403" s="50"/>
      <c r="H1403" s="53">
        <f t="shared" si="126"/>
        <v>0</v>
      </c>
    </row>
    <row r="1404" spans="2:8" ht="12.75" hidden="1" customHeight="1">
      <c r="B1404" s="46" t="str">
        <f t="shared" si="127"/>
        <v/>
      </c>
      <c r="C1404" s="47" t="str">
        <f t="shared" si="128"/>
        <v/>
      </c>
      <c r="D1404" s="52" t="str">
        <f t="shared" si="129"/>
        <v/>
      </c>
      <c r="E1404" s="53" t="str">
        <f t="shared" si="130"/>
        <v/>
      </c>
      <c r="F1404" s="53" t="str">
        <f t="shared" si="131"/>
        <v/>
      </c>
      <c r="G1404" s="50"/>
      <c r="H1404" s="53">
        <f t="shared" si="126"/>
        <v>0</v>
      </c>
    </row>
    <row r="1405" spans="2:8" ht="12.75" hidden="1" customHeight="1">
      <c r="B1405" s="46" t="str">
        <f t="shared" si="127"/>
        <v/>
      </c>
      <c r="C1405" s="47" t="str">
        <f t="shared" si="128"/>
        <v/>
      </c>
      <c r="D1405" s="52" t="str">
        <f t="shared" si="129"/>
        <v/>
      </c>
      <c r="E1405" s="53" t="str">
        <f t="shared" si="130"/>
        <v/>
      </c>
      <c r="F1405" s="53" t="str">
        <f t="shared" si="131"/>
        <v/>
      </c>
      <c r="G1405" s="50"/>
      <c r="H1405" s="53">
        <f t="shared" si="126"/>
        <v>0</v>
      </c>
    </row>
    <row r="1406" spans="2:8" ht="12.75" hidden="1" customHeight="1">
      <c r="B1406" s="46" t="str">
        <f t="shared" si="127"/>
        <v/>
      </c>
      <c r="C1406" s="47" t="str">
        <f t="shared" si="128"/>
        <v/>
      </c>
      <c r="D1406" s="52" t="str">
        <f t="shared" si="129"/>
        <v/>
      </c>
      <c r="E1406" s="53" t="str">
        <f t="shared" si="130"/>
        <v/>
      </c>
      <c r="F1406" s="53" t="str">
        <f t="shared" si="131"/>
        <v/>
      </c>
      <c r="G1406" s="50"/>
      <c r="H1406" s="53">
        <f t="shared" si="126"/>
        <v>0</v>
      </c>
    </row>
    <row r="1407" spans="2:8" ht="12.75" hidden="1" customHeight="1">
      <c r="B1407" s="46" t="str">
        <f t="shared" si="127"/>
        <v/>
      </c>
      <c r="C1407" s="47" t="str">
        <f t="shared" si="128"/>
        <v/>
      </c>
      <c r="D1407" s="52" t="str">
        <f t="shared" si="129"/>
        <v/>
      </c>
      <c r="E1407" s="53" t="str">
        <f t="shared" si="130"/>
        <v/>
      </c>
      <c r="F1407" s="53" t="str">
        <f t="shared" si="131"/>
        <v/>
      </c>
      <c r="G1407" s="50"/>
      <c r="H1407" s="53">
        <f t="shared" si="126"/>
        <v>0</v>
      </c>
    </row>
    <row r="1408" spans="2:8" ht="12.75" hidden="1" customHeight="1">
      <c r="B1408" s="46" t="str">
        <f t="shared" si="127"/>
        <v/>
      </c>
      <c r="C1408" s="47" t="str">
        <f t="shared" si="128"/>
        <v/>
      </c>
      <c r="D1408" s="52" t="str">
        <f t="shared" si="129"/>
        <v/>
      </c>
      <c r="E1408" s="53" t="str">
        <f t="shared" si="130"/>
        <v/>
      </c>
      <c r="F1408" s="53" t="str">
        <f t="shared" si="131"/>
        <v/>
      </c>
      <c r="G1408" s="50"/>
      <c r="H1408" s="53">
        <f t="shared" si="126"/>
        <v>0</v>
      </c>
    </row>
    <row r="1409" spans="2:8" ht="12.75" hidden="1" customHeight="1">
      <c r="B1409" s="46" t="str">
        <f t="shared" si="127"/>
        <v/>
      </c>
      <c r="C1409" s="47" t="str">
        <f t="shared" si="128"/>
        <v/>
      </c>
      <c r="D1409" s="52" t="str">
        <f t="shared" si="129"/>
        <v/>
      </c>
      <c r="E1409" s="53" t="str">
        <f t="shared" si="130"/>
        <v/>
      </c>
      <c r="F1409" s="53" t="str">
        <f t="shared" si="131"/>
        <v/>
      </c>
      <c r="G1409" s="50"/>
      <c r="H1409" s="53">
        <f t="shared" si="126"/>
        <v>0</v>
      </c>
    </row>
    <row r="1410" spans="2:8" ht="12.75" hidden="1" customHeight="1">
      <c r="B1410" s="46" t="str">
        <f t="shared" si="127"/>
        <v/>
      </c>
      <c r="C1410" s="47" t="str">
        <f t="shared" si="128"/>
        <v/>
      </c>
      <c r="D1410" s="52" t="str">
        <f t="shared" si="129"/>
        <v/>
      </c>
      <c r="E1410" s="53" t="str">
        <f t="shared" si="130"/>
        <v/>
      </c>
      <c r="F1410" s="53" t="str">
        <f t="shared" si="131"/>
        <v/>
      </c>
      <c r="G1410" s="50"/>
      <c r="H1410" s="53">
        <f t="shared" si="126"/>
        <v>0</v>
      </c>
    </row>
    <row r="1411" spans="2:8" ht="12.75" hidden="1" customHeight="1">
      <c r="B1411" s="46" t="str">
        <f t="shared" si="127"/>
        <v/>
      </c>
      <c r="C1411" s="47" t="str">
        <f t="shared" si="128"/>
        <v/>
      </c>
      <c r="D1411" s="52" t="str">
        <f t="shared" si="129"/>
        <v/>
      </c>
      <c r="E1411" s="53" t="str">
        <f t="shared" si="130"/>
        <v/>
      </c>
      <c r="F1411" s="53" t="str">
        <f t="shared" si="131"/>
        <v/>
      </c>
      <c r="G1411" s="50"/>
      <c r="H1411" s="53">
        <f t="shared" si="126"/>
        <v>0</v>
      </c>
    </row>
    <row r="1412" spans="2:8" ht="12.75" hidden="1" customHeight="1">
      <c r="B1412" s="46" t="str">
        <f t="shared" si="127"/>
        <v/>
      </c>
      <c r="C1412" s="47" t="str">
        <f t="shared" si="128"/>
        <v/>
      </c>
      <c r="D1412" s="52" t="str">
        <f t="shared" si="129"/>
        <v/>
      </c>
      <c r="E1412" s="53" t="str">
        <f t="shared" si="130"/>
        <v/>
      </c>
      <c r="F1412" s="53" t="str">
        <f t="shared" si="131"/>
        <v/>
      </c>
      <c r="G1412" s="50"/>
      <c r="H1412" s="53">
        <f t="shared" si="126"/>
        <v>0</v>
      </c>
    </row>
    <row r="1413" spans="2:8" ht="12.75" hidden="1" customHeight="1">
      <c r="B1413" s="46" t="str">
        <f t="shared" si="127"/>
        <v/>
      </c>
      <c r="C1413" s="47" t="str">
        <f t="shared" si="128"/>
        <v/>
      </c>
      <c r="D1413" s="52" t="str">
        <f t="shared" si="129"/>
        <v/>
      </c>
      <c r="E1413" s="53" t="str">
        <f t="shared" si="130"/>
        <v/>
      </c>
      <c r="F1413" s="53" t="str">
        <f t="shared" si="131"/>
        <v/>
      </c>
      <c r="G1413" s="50"/>
      <c r="H1413" s="53">
        <f t="shared" si="126"/>
        <v>0</v>
      </c>
    </row>
    <row r="1414" spans="2:8" ht="12.75" hidden="1" customHeight="1">
      <c r="B1414" s="46" t="str">
        <f t="shared" si="127"/>
        <v/>
      </c>
      <c r="C1414" s="47" t="str">
        <f t="shared" si="128"/>
        <v/>
      </c>
      <c r="D1414" s="52" t="str">
        <f t="shared" si="129"/>
        <v/>
      </c>
      <c r="E1414" s="53" t="str">
        <f t="shared" si="130"/>
        <v/>
      </c>
      <c r="F1414" s="53" t="str">
        <f t="shared" si="131"/>
        <v/>
      </c>
      <c r="G1414" s="50"/>
      <c r="H1414" s="53">
        <f t="shared" si="126"/>
        <v>0</v>
      </c>
    </row>
    <row r="1415" spans="2:8" ht="12.75" hidden="1" customHeight="1">
      <c r="B1415" s="46" t="str">
        <f t="shared" si="127"/>
        <v/>
      </c>
      <c r="C1415" s="47" t="str">
        <f t="shared" si="128"/>
        <v/>
      </c>
      <c r="D1415" s="52" t="str">
        <f t="shared" si="129"/>
        <v/>
      </c>
      <c r="E1415" s="53" t="str">
        <f t="shared" si="130"/>
        <v/>
      </c>
      <c r="F1415" s="53" t="str">
        <f t="shared" si="131"/>
        <v/>
      </c>
      <c r="G1415" s="50"/>
      <c r="H1415" s="53">
        <f t="shared" si="126"/>
        <v>0</v>
      </c>
    </row>
    <row r="1416" spans="2:8" ht="12.75" hidden="1" customHeight="1">
      <c r="B1416" s="46" t="str">
        <f t="shared" si="127"/>
        <v/>
      </c>
      <c r="C1416" s="47" t="str">
        <f t="shared" si="128"/>
        <v/>
      </c>
      <c r="D1416" s="52" t="str">
        <f t="shared" si="129"/>
        <v/>
      </c>
      <c r="E1416" s="53" t="str">
        <f t="shared" si="130"/>
        <v/>
      </c>
      <c r="F1416" s="53" t="str">
        <f t="shared" si="131"/>
        <v/>
      </c>
      <c r="G1416" s="50"/>
      <c r="H1416" s="53">
        <f t="shared" si="126"/>
        <v>0</v>
      </c>
    </row>
    <row r="1417" spans="2:8" ht="12.75" hidden="1" customHeight="1">
      <c r="B1417" s="46" t="str">
        <f t="shared" si="127"/>
        <v/>
      </c>
      <c r="C1417" s="47" t="str">
        <f t="shared" si="128"/>
        <v/>
      </c>
      <c r="D1417" s="52" t="str">
        <f t="shared" si="129"/>
        <v/>
      </c>
      <c r="E1417" s="53" t="str">
        <f t="shared" si="130"/>
        <v/>
      </c>
      <c r="F1417" s="53" t="str">
        <f t="shared" si="131"/>
        <v/>
      </c>
      <c r="G1417" s="50"/>
      <c r="H1417" s="53">
        <f t="shared" si="126"/>
        <v>0</v>
      </c>
    </row>
    <row r="1418" spans="2:8" ht="12.75" hidden="1" customHeight="1">
      <c r="B1418" s="46" t="str">
        <f t="shared" si="127"/>
        <v/>
      </c>
      <c r="C1418" s="47" t="str">
        <f t="shared" si="128"/>
        <v/>
      </c>
      <c r="D1418" s="52" t="str">
        <f t="shared" si="129"/>
        <v/>
      </c>
      <c r="E1418" s="53" t="str">
        <f t="shared" si="130"/>
        <v/>
      </c>
      <c r="F1418" s="53" t="str">
        <f t="shared" si="131"/>
        <v/>
      </c>
      <c r="G1418" s="50"/>
      <c r="H1418" s="53">
        <f t="shared" si="126"/>
        <v>0</v>
      </c>
    </row>
    <row r="1419" spans="2:8" ht="12.75" hidden="1" customHeight="1">
      <c r="B1419" s="46" t="str">
        <f t="shared" si="127"/>
        <v/>
      </c>
      <c r="C1419" s="47" t="str">
        <f t="shared" si="128"/>
        <v/>
      </c>
      <c r="D1419" s="52" t="str">
        <f t="shared" si="129"/>
        <v/>
      </c>
      <c r="E1419" s="53" t="str">
        <f t="shared" si="130"/>
        <v/>
      </c>
      <c r="F1419" s="53" t="str">
        <f t="shared" si="131"/>
        <v/>
      </c>
      <c r="G1419" s="50"/>
      <c r="H1419" s="53">
        <f t="shared" si="126"/>
        <v>0</v>
      </c>
    </row>
    <row r="1420" spans="2:8" ht="12.75" hidden="1" customHeight="1">
      <c r="B1420" s="46" t="str">
        <f t="shared" si="127"/>
        <v/>
      </c>
      <c r="C1420" s="47" t="str">
        <f t="shared" si="128"/>
        <v/>
      </c>
      <c r="D1420" s="52" t="str">
        <f t="shared" si="129"/>
        <v/>
      </c>
      <c r="E1420" s="53" t="str">
        <f t="shared" si="130"/>
        <v/>
      </c>
      <c r="F1420" s="53" t="str">
        <f t="shared" si="131"/>
        <v/>
      </c>
      <c r="G1420" s="50"/>
      <c r="H1420" s="53">
        <f t="shared" si="126"/>
        <v>0</v>
      </c>
    </row>
    <row r="1421" spans="2:8" ht="12.75" hidden="1" customHeight="1">
      <c r="B1421" s="46" t="str">
        <f t="shared" si="127"/>
        <v/>
      </c>
      <c r="C1421" s="47" t="str">
        <f t="shared" si="128"/>
        <v/>
      </c>
      <c r="D1421" s="52" t="str">
        <f t="shared" si="129"/>
        <v/>
      </c>
      <c r="E1421" s="53" t="str">
        <f t="shared" si="130"/>
        <v/>
      </c>
      <c r="F1421" s="53" t="str">
        <f t="shared" si="131"/>
        <v/>
      </c>
      <c r="G1421" s="50"/>
      <c r="H1421" s="53">
        <f t="shared" si="126"/>
        <v>0</v>
      </c>
    </row>
    <row r="1422" spans="2:8" ht="12.75" hidden="1" customHeight="1">
      <c r="B1422" s="46" t="str">
        <f t="shared" si="127"/>
        <v/>
      </c>
      <c r="C1422" s="47" t="str">
        <f t="shared" si="128"/>
        <v/>
      </c>
      <c r="D1422" s="52" t="str">
        <f t="shared" si="129"/>
        <v/>
      </c>
      <c r="E1422" s="53" t="str">
        <f t="shared" si="130"/>
        <v/>
      </c>
      <c r="F1422" s="53" t="str">
        <f t="shared" si="131"/>
        <v/>
      </c>
      <c r="G1422" s="50"/>
      <c r="H1422" s="53">
        <f t="shared" si="126"/>
        <v>0</v>
      </c>
    </row>
    <row r="1423" spans="2:8" ht="12.75" hidden="1" customHeight="1">
      <c r="B1423" s="46" t="str">
        <f t="shared" si="127"/>
        <v/>
      </c>
      <c r="C1423" s="47" t="str">
        <f t="shared" si="128"/>
        <v/>
      </c>
      <c r="D1423" s="52" t="str">
        <f t="shared" si="129"/>
        <v/>
      </c>
      <c r="E1423" s="53" t="str">
        <f t="shared" si="130"/>
        <v/>
      </c>
      <c r="F1423" s="53" t="str">
        <f t="shared" si="131"/>
        <v/>
      </c>
      <c r="G1423" s="50"/>
      <c r="H1423" s="53">
        <f t="shared" si="126"/>
        <v>0</v>
      </c>
    </row>
    <row r="1424" spans="2:8" ht="12.75" hidden="1" customHeight="1">
      <c r="B1424" s="46" t="str">
        <f t="shared" si="127"/>
        <v/>
      </c>
      <c r="C1424" s="47" t="str">
        <f t="shared" si="128"/>
        <v/>
      </c>
      <c r="D1424" s="52" t="str">
        <f t="shared" si="129"/>
        <v/>
      </c>
      <c r="E1424" s="53" t="str">
        <f t="shared" si="130"/>
        <v/>
      </c>
      <c r="F1424" s="53" t="str">
        <f t="shared" si="131"/>
        <v/>
      </c>
      <c r="G1424" s="50"/>
      <c r="H1424" s="53">
        <f t="shared" si="126"/>
        <v>0</v>
      </c>
    </row>
    <row r="1425" spans="2:8" ht="12.75" hidden="1" customHeight="1">
      <c r="B1425" s="46" t="str">
        <f t="shared" si="127"/>
        <v/>
      </c>
      <c r="C1425" s="47" t="str">
        <f t="shared" si="128"/>
        <v/>
      </c>
      <c r="D1425" s="52" t="str">
        <f t="shared" si="129"/>
        <v/>
      </c>
      <c r="E1425" s="53" t="str">
        <f t="shared" si="130"/>
        <v/>
      </c>
      <c r="F1425" s="53" t="str">
        <f t="shared" si="131"/>
        <v/>
      </c>
      <c r="G1425" s="50"/>
      <c r="H1425" s="53">
        <f t="shared" si="126"/>
        <v>0</v>
      </c>
    </row>
    <row r="1426" spans="2:8" ht="12.75" hidden="1" customHeight="1">
      <c r="B1426" s="46" t="str">
        <f t="shared" si="127"/>
        <v/>
      </c>
      <c r="C1426" s="47" t="str">
        <f t="shared" si="128"/>
        <v/>
      </c>
      <c r="D1426" s="52" t="str">
        <f t="shared" si="129"/>
        <v/>
      </c>
      <c r="E1426" s="53" t="str">
        <f t="shared" si="130"/>
        <v/>
      </c>
      <c r="F1426" s="53" t="str">
        <f t="shared" si="131"/>
        <v/>
      </c>
      <c r="G1426" s="50"/>
      <c r="H1426" s="53">
        <f t="shared" si="126"/>
        <v>0</v>
      </c>
    </row>
    <row r="1427" spans="2:8" ht="12.75" hidden="1" customHeight="1">
      <c r="B1427" s="46" t="str">
        <f t="shared" si="127"/>
        <v/>
      </c>
      <c r="C1427" s="47" t="str">
        <f t="shared" si="128"/>
        <v/>
      </c>
      <c r="D1427" s="52" t="str">
        <f t="shared" si="129"/>
        <v/>
      </c>
      <c r="E1427" s="53" t="str">
        <f t="shared" si="130"/>
        <v/>
      </c>
      <c r="F1427" s="53" t="str">
        <f t="shared" si="131"/>
        <v/>
      </c>
      <c r="G1427" s="50"/>
      <c r="H1427" s="53">
        <f t="shared" si="126"/>
        <v>0</v>
      </c>
    </row>
    <row r="1428" spans="2:8" ht="12.75" hidden="1" customHeight="1">
      <c r="B1428" s="46" t="str">
        <f t="shared" si="127"/>
        <v/>
      </c>
      <c r="C1428" s="47" t="str">
        <f t="shared" si="128"/>
        <v/>
      </c>
      <c r="D1428" s="52" t="str">
        <f t="shared" si="129"/>
        <v/>
      </c>
      <c r="E1428" s="53" t="str">
        <f t="shared" si="130"/>
        <v/>
      </c>
      <c r="F1428" s="53" t="str">
        <f t="shared" si="131"/>
        <v/>
      </c>
      <c r="G1428" s="50"/>
      <c r="H1428" s="53">
        <f t="shared" si="126"/>
        <v>0</v>
      </c>
    </row>
    <row r="1429" spans="2:8" ht="12.75" hidden="1" customHeight="1">
      <c r="B1429" s="46" t="str">
        <f t="shared" si="127"/>
        <v/>
      </c>
      <c r="C1429" s="47" t="str">
        <f t="shared" si="128"/>
        <v/>
      </c>
      <c r="D1429" s="52" t="str">
        <f t="shared" si="129"/>
        <v/>
      </c>
      <c r="E1429" s="53" t="str">
        <f t="shared" si="130"/>
        <v/>
      </c>
      <c r="F1429" s="53" t="str">
        <f t="shared" si="131"/>
        <v/>
      </c>
      <c r="G1429" s="50"/>
      <c r="H1429" s="53">
        <f t="shared" si="126"/>
        <v>0</v>
      </c>
    </row>
    <row r="1430" spans="2:8" ht="12.75" hidden="1" customHeight="1">
      <c r="B1430" s="46" t="str">
        <f t="shared" si="127"/>
        <v/>
      </c>
      <c r="C1430" s="47" t="str">
        <f t="shared" si="128"/>
        <v/>
      </c>
      <c r="D1430" s="52" t="str">
        <f t="shared" si="129"/>
        <v/>
      </c>
      <c r="E1430" s="53" t="str">
        <f t="shared" si="130"/>
        <v/>
      </c>
      <c r="F1430" s="53" t="str">
        <f t="shared" si="131"/>
        <v/>
      </c>
      <c r="G1430" s="50"/>
      <c r="H1430" s="53">
        <f t="shared" si="126"/>
        <v>0</v>
      </c>
    </row>
    <row r="1431" spans="2:8" ht="12.75" hidden="1" customHeight="1">
      <c r="B1431" s="46" t="str">
        <f t="shared" si="127"/>
        <v/>
      </c>
      <c r="C1431" s="47" t="str">
        <f t="shared" si="128"/>
        <v/>
      </c>
      <c r="D1431" s="52" t="str">
        <f t="shared" si="129"/>
        <v/>
      </c>
      <c r="E1431" s="53" t="str">
        <f t="shared" si="130"/>
        <v/>
      </c>
      <c r="F1431" s="53" t="str">
        <f t="shared" si="131"/>
        <v/>
      </c>
      <c r="G1431" s="50"/>
      <c r="H1431" s="53">
        <f t="shared" si="126"/>
        <v>0</v>
      </c>
    </row>
    <row r="1432" spans="2:8" ht="12.75" hidden="1" customHeight="1">
      <c r="B1432" s="46" t="str">
        <f t="shared" si="127"/>
        <v/>
      </c>
      <c r="C1432" s="47" t="str">
        <f t="shared" si="128"/>
        <v/>
      </c>
      <c r="D1432" s="52" t="str">
        <f t="shared" si="129"/>
        <v/>
      </c>
      <c r="E1432" s="53" t="str">
        <f t="shared" si="130"/>
        <v/>
      </c>
      <c r="F1432" s="53" t="str">
        <f t="shared" si="131"/>
        <v/>
      </c>
      <c r="G1432" s="50"/>
      <c r="H1432" s="53">
        <f t="shared" si="126"/>
        <v>0</v>
      </c>
    </row>
    <row r="1433" spans="2:8" ht="12.75" hidden="1" customHeight="1">
      <c r="B1433" s="46" t="str">
        <f t="shared" si="127"/>
        <v/>
      </c>
      <c r="C1433" s="47" t="str">
        <f t="shared" si="128"/>
        <v/>
      </c>
      <c r="D1433" s="52" t="str">
        <f t="shared" si="129"/>
        <v/>
      </c>
      <c r="E1433" s="53" t="str">
        <f t="shared" si="130"/>
        <v/>
      </c>
      <c r="F1433" s="53" t="str">
        <f t="shared" si="131"/>
        <v/>
      </c>
      <c r="G1433" s="50"/>
      <c r="H1433" s="53">
        <f t="shared" ref="H1433:H1496" si="132">IF(B1433="",0,ROUND(H1432-E1433-G1433,2))</f>
        <v>0</v>
      </c>
    </row>
    <row r="1434" spans="2:8" ht="12.75" hidden="1" customHeight="1">
      <c r="B1434" s="46" t="str">
        <f t="shared" ref="B1434:B1497" si="133">IF(B1433&lt;$D$16,IF(H1433&gt;0,B1433+1,""),"")</f>
        <v/>
      </c>
      <c r="C1434" s="47" t="str">
        <f t="shared" ref="C1434:C1497" si="134">IF(B1434="","",IF(B1434&lt;=$D$16,IF(payments_per_year=26,DATE(YEAR(start_date),MONTH(start_date),DAY(start_date)+14*B1434),IF(payments_per_year=52,DATE(YEAR(start_date),MONTH(start_date),DAY(start_date)+7*B1434),DATE(YEAR(start_date),MONTH(start_date)+B1434*12/$D$11,DAY(start_date)))),""))</f>
        <v/>
      </c>
      <c r="D1434" s="52" t="str">
        <f t="shared" ref="D1434:D1497" si="135">IF(C1434="","",IF($D$15+F1434&gt;H1433,ROUND(H1433+F1434,2),$D$15))</f>
        <v/>
      </c>
      <c r="E1434" s="53" t="str">
        <f t="shared" ref="E1434:E1497" si="136">IF(C1434="","",D1434-F1434)</f>
        <v/>
      </c>
      <c r="F1434" s="53" t="str">
        <f t="shared" ref="F1434:F1497" si="137">IF(C1434="","",ROUND(H1433*$D$9/payments_per_year,2))</f>
        <v/>
      </c>
      <c r="G1434" s="50"/>
      <c r="H1434" s="53">
        <f t="shared" si="132"/>
        <v>0</v>
      </c>
    </row>
    <row r="1435" spans="2:8" ht="12.75" hidden="1" customHeight="1">
      <c r="B1435" s="46" t="str">
        <f t="shared" si="133"/>
        <v/>
      </c>
      <c r="C1435" s="47" t="str">
        <f t="shared" si="134"/>
        <v/>
      </c>
      <c r="D1435" s="52" t="str">
        <f t="shared" si="135"/>
        <v/>
      </c>
      <c r="E1435" s="53" t="str">
        <f t="shared" si="136"/>
        <v/>
      </c>
      <c r="F1435" s="53" t="str">
        <f t="shared" si="137"/>
        <v/>
      </c>
      <c r="G1435" s="50"/>
      <c r="H1435" s="53">
        <f t="shared" si="132"/>
        <v>0</v>
      </c>
    </row>
    <row r="1436" spans="2:8" ht="12.75" hidden="1" customHeight="1">
      <c r="B1436" s="46" t="str">
        <f t="shared" si="133"/>
        <v/>
      </c>
      <c r="C1436" s="47" t="str">
        <f t="shared" si="134"/>
        <v/>
      </c>
      <c r="D1436" s="52" t="str">
        <f t="shared" si="135"/>
        <v/>
      </c>
      <c r="E1436" s="53" t="str">
        <f t="shared" si="136"/>
        <v/>
      </c>
      <c r="F1436" s="53" t="str">
        <f t="shared" si="137"/>
        <v/>
      </c>
      <c r="G1436" s="50"/>
      <c r="H1436" s="53">
        <f t="shared" si="132"/>
        <v>0</v>
      </c>
    </row>
    <row r="1437" spans="2:8" ht="12.75" hidden="1" customHeight="1">
      <c r="B1437" s="46" t="str">
        <f t="shared" si="133"/>
        <v/>
      </c>
      <c r="C1437" s="47" t="str">
        <f t="shared" si="134"/>
        <v/>
      </c>
      <c r="D1437" s="52" t="str">
        <f t="shared" si="135"/>
        <v/>
      </c>
      <c r="E1437" s="53" t="str">
        <f t="shared" si="136"/>
        <v/>
      </c>
      <c r="F1437" s="53" t="str">
        <f t="shared" si="137"/>
        <v/>
      </c>
      <c r="G1437" s="50"/>
      <c r="H1437" s="53">
        <f t="shared" si="132"/>
        <v>0</v>
      </c>
    </row>
    <row r="1438" spans="2:8" ht="12.75" hidden="1" customHeight="1">
      <c r="B1438" s="46" t="str">
        <f t="shared" si="133"/>
        <v/>
      </c>
      <c r="C1438" s="47" t="str">
        <f t="shared" si="134"/>
        <v/>
      </c>
      <c r="D1438" s="52" t="str">
        <f t="shared" si="135"/>
        <v/>
      </c>
      <c r="E1438" s="53" t="str">
        <f t="shared" si="136"/>
        <v/>
      </c>
      <c r="F1438" s="53" t="str">
        <f t="shared" si="137"/>
        <v/>
      </c>
      <c r="G1438" s="50"/>
      <c r="H1438" s="53">
        <f t="shared" si="132"/>
        <v>0</v>
      </c>
    </row>
    <row r="1439" spans="2:8" ht="12.75" hidden="1" customHeight="1">
      <c r="B1439" s="46" t="str">
        <f t="shared" si="133"/>
        <v/>
      </c>
      <c r="C1439" s="47" t="str">
        <f t="shared" si="134"/>
        <v/>
      </c>
      <c r="D1439" s="52" t="str">
        <f t="shared" si="135"/>
        <v/>
      </c>
      <c r="E1439" s="53" t="str">
        <f t="shared" si="136"/>
        <v/>
      </c>
      <c r="F1439" s="53" t="str">
        <f t="shared" si="137"/>
        <v/>
      </c>
      <c r="G1439" s="50"/>
      <c r="H1439" s="53">
        <f t="shared" si="132"/>
        <v>0</v>
      </c>
    </row>
    <row r="1440" spans="2:8" ht="12.75" hidden="1" customHeight="1">
      <c r="B1440" s="46" t="str">
        <f t="shared" si="133"/>
        <v/>
      </c>
      <c r="C1440" s="47" t="str">
        <f t="shared" si="134"/>
        <v/>
      </c>
      <c r="D1440" s="52" t="str">
        <f t="shared" si="135"/>
        <v/>
      </c>
      <c r="E1440" s="53" t="str">
        <f t="shared" si="136"/>
        <v/>
      </c>
      <c r="F1440" s="53" t="str">
        <f t="shared" si="137"/>
        <v/>
      </c>
      <c r="G1440" s="50"/>
      <c r="H1440" s="53">
        <f t="shared" si="132"/>
        <v>0</v>
      </c>
    </row>
    <row r="1441" spans="2:8" ht="12.75" hidden="1" customHeight="1">
      <c r="B1441" s="46" t="str">
        <f t="shared" si="133"/>
        <v/>
      </c>
      <c r="C1441" s="47" t="str">
        <f t="shared" si="134"/>
        <v/>
      </c>
      <c r="D1441" s="52" t="str">
        <f t="shared" si="135"/>
        <v/>
      </c>
      <c r="E1441" s="53" t="str">
        <f t="shared" si="136"/>
        <v/>
      </c>
      <c r="F1441" s="53" t="str">
        <f t="shared" si="137"/>
        <v/>
      </c>
      <c r="G1441" s="50"/>
      <c r="H1441" s="53">
        <f t="shared" si="132"/>
        <v>0</v>
      </c>
    </row>
    <row r="1442" spans="2:8" ht="12.75" hidden="1" customHeight="1">
      <c r="B1442" s="46" t="str">
        <f t="shared" si="133"/>
        <v/>
      </c>
      <c r="C1442" s="47" t="str">
        <f t="shared" si="134"/>
        <v/>
      </c>
      <c r="D1442" s="52" t="str">
        <f t="shared" si="135"/>
        <v/>
      </c>
      <c r="E1442" s="53" t="str">
        <f t="shared" si="136"/>
        <v/>
      </c>
      <c r="F1442" s="53" t="str">
        <f t="shared" si="137"/>
        <v/>
      </c>
      <c r="G1442" s="50"/>
      <c r="H1442" s="53">
        <f t="shared" si="132"/>
        <v>0</v>
      </c>
    </row>
    <row r="1443" spans="2:8" ht="12.75" hidden="1" customHeight="1">
      <c r="B1443" s="46" t="str">
        <f t="shared" si="133"/>
        <v/>
      </c>
      <c r="C1443" s="47" t="str">
        <f t="shared" si="134"/>
        <v/>
      </c>
      <c r="D1443" s="52" t="str">
        <f t="shared" si="135"/>
        <v/>
      </c>
      <c r="E1443" s="53" t="str">
        <f t="shared" si="136"/>
        <v/>
      </c>
      <c r="F1443" s="53" t="str">
        <f t="shared" si="137"/>
        <v/>
      </c>
      <c r="G1443" s="50"/>
      <c r="H1443" s="53">
        <f t="shared" si="132"/>
        <v>0</v>
      </c>
    </row>
    <row r="1444" spans="2:8" ht="12.75" hidden="1" customHeight="1">
      <c r="B1444" s="46" t="str">
        <f t="shared" si="133"/>
        <v/>
      </c>
      <c r="C1444" s="47" t="str">
        <f t="shared" si="134"/>
        <v/>
      </c>
      <c r="D1444" s="52" t="str">
        <f t="shared" si="135"/>
        <v/>
      </c>
      <c r="E1444" s="53" t="str">
        <f t="shared" si="136"/>
        <v/>
      </c>
      <c r="F1444" s="53" t="str">
        <f t="shared" si="137"/>
        <v/>
      </c>
      <c r="G1444" s="50"/>
      <c r="H1444" s="53">
        <f t="shared" si="132"/>
        <v>0</v>
      </c>
    </row>
    <row r="1445" spans="2:8" ht="12.75" hidden="1" customHeight="1">
      <c r="B1445" s="46" t="str">
        <f t="shared" si="133"/>
        <v/>
      </c>
      <c r="C1445" s="47" t="str">
        <f t="shared" si="134"/>
        <v/>
      </c>
      <c r="D1445" s="52" t="str">
        <f t="shared" si="135"/>
        <v/>
      </c>
      <c r="E1445" s="53" t="str">
        <f t="shared" si="136"/>
        <v/>
      </c>
      <c r="F1445" s="53" t="str">
        <f t="shared" si="137"/>
        <v/>
      </c>
      <c r="G1445" s="50"/>
      <c r="H1445" s="53">
        <f t="shared" si="132"/>
        <v>0</v>
      </c>
    </row>
    <row r="1446" spans="2:8" ht="12.75" hidden="1" customHeight="1">
      <c r="B1446" s="46" t="str">
        <f t="shared" si="133"/>
        <v/>
      </c>
      <c r="C1446" s="47" t="str">
        <f t="shared" si="134"/>
        <v/>
      </c>
      <c r="D1446" s="52" t="str">
        <f t="shared" si="135"/>
        <v/>
      </c>
      <c r="E1446" s="53" t="str">
        <f t="shared" si="136"/>
        <v/>
      </c>
      <c r="F1446" s="53" t="str">
        <f t="shared" si="137"/>
        <v/>
      </c>
      <c r="G1446" s="50"/>
      <c r="H1446" s="53">
        <f t="shared" si="132"/>
        <v>0</v>
      </c>
    </row>
    <row r="1447" spans="2:8" ht="12.75" hidden="1" customHeight="1">
      <c r="B1447" s="46" t="str">
        <f t="shared" si="133"/>
        <v/>
      </c>
      <c r="C1447" s="47" t="str">
        <f t="shared" si="134"/>
        <v/>
      </c>
      <c r="D1447" s="52" t="str">
        <f t="shared" si="135"/>
        <v/>
      </c>
      <c r="E1447" s="53" t="str">
        <f t="shared" si="136"/>
        <v/>
      </c>
      <c r="F1447" s="53" t="str">
        <f t="shared" si="137"/>
        <v/>
      </c>
      <c r="G1447" s="50"/>
      <c r="H1447" s="53">
        <f t="shared" si="132"/>
        <v>0</v>
      </c>
    </row>
    <row r="1448" spans="2:8" ht="12.75" hidden="1" customHeight="1">
      <c r="B1448" s="46" t="str">
        <f t="shared" si="133"/>
        <v/>
      </c>
      <c r="C1448" s="47" t="str">
        <f t="shared" si="134"/>
        <v/>
      </c>
      <c r="D1448" s="52" t="str">
        <f t="shared" si="135"/>
        <v/>
      </c>
      <c r="E1448" s="53" t="str">
        <f t="shared" si="136"/>
        <v/>
      </c>
      <c r="F1448" s="53" t="str">
        <f t="shared" si="137"/>
        <v/>
      </c>
      <c r="G1448" s="50"/>
      <c r="H1448" s="53">
        <f t="shared" si="132"/>
        <v>0</v>
      </c>
    </row>
    <row r="1449" spans="2:8" ht="12.75" hidden="1" customHeight="1">
      <c r="B1449" s="46" t="str">
        <f t="shared" si="133"/>
        <v/>
      </c>
      <c r="C1449" s="47" t="str">
        <f t="shared" si="134"/>
        <v/>
      </c>
      <c r="D1449" s="52" t="str">
        <f t="shared" si="135"/>
        <v/>
      </c>
      <c r="E1449" s="53" t="str">
        <f t="shared" si="136"/>
        <v/>
      </c>
      <c r="F1449" s="53" t="str">
        <f t="shared" si="137"/>
        <v/>
      </c>
      <c r="G1449" s="50"/>
      <c r="H1449" s="53">
        <f t="shared" si="132"/>
        <v>0</v>
      </c>
    </row>
    <row r="1450" spans="2:8" ht="12.75" hidden="1" customHeight="1">
      <c r="B1450" s="46" t="str">
        <f t="shared" si="133"/>
        <v/>
      </c>
      <c r="C1450" s="47" t="str">
        <f t="shared" si="134"/>
        <v/>
      </c>
      <c r="D1450" s="52" t="str">
        <f t="shared" si="135"/>
        <v/>
      </c>
      <c r="E1450" s="53" t="str">
        <f t="shared" si="136"/>
        <v/>
      </c>
      <c r="F1450" s="53" t="str">
        <f t="shared" si="137"/>
        <v/>
      </c>
      <c r="G1450" s="50"/>
      <c r="H1450" s="53">
        <f t="shared" si="132"/>
        <v>0</v>
      </c>
    </row>
    <row r="1451" spans="2:8" ht="12.75" hidden="1" customHeight="1">
      <c r="B1451" s="46" t="str">
        <f t="shared" si="133"/>
        <v/>
      </c>
      <c r="C1451" s="47" t="str">
        <f t="shared" si="134"/>
        <v/>
      </c>
      <c r="D1451" s="52" t="str">
        <f t="shared" si="135"/>
        <v/>
      </c>
      <c r="E1451" s="53" t="str">
        <f t="shared" si="136"/>
        <v/>
      </c>
      <c r="F1451" s="53" t="str">
        <f t="shared" si="137"/>
        <v/>
      </c>
      <c r="G1451" s="50"/>
      <c r="H1451" s="53">
        <f t="shared" si="132"/>
        <v>0</v>
      </c>
    </row>
    <row r="1452" spans="2:8" ht="12.75" hidden="1" customHeight="1">
      <c r="B1452" s="46" t="str">
        <f t="shared" si="133"/>
        <v/>
      </c>
      <c r="C1452" s="47" t="str">
        <f t="shared" si="134"/>
        <v/>
      </c>
      <c r="D1452" s="52" t="str">
        <f t="shared" si="135"/>
        <v/>
      </c>
      <c r="E1452" s="53" t="str">
        <f t="shared" si="136"/>
        <v/>
      </c>
      <c r="F1452" s="53" t="str">
        <f t="shared" si="137"/>
        <v/>
      </c>
      <c r="G1452" s="50"/>
      <c r="H1452" s="53">
        <f t="shared" si="132"/>
        <v>0</v>
      </c>
    </row>
    <row r="1453" spans="2:8" ht="12.75" hidden="1" customHeight="1">
      <c r="B1453" s="46" t="str">
        <f t="shared" si="133"/>
        <v/>
      </c>
      <c r="C1453" s="47" t="str">
        <f t="shared" si="134"/>
        <v/>
      </c>
      <c r="D1453" s="52" t="str">
        <f t="shared" si="135"/>
        <v/>
      </c>
      <c r="E1453" s="53" t="str">
        <f t="shared" si="136"/>
        <v/>
      </c>
      <c r="F1453" s="53" t="str">
        <f t="shared" si="137"/>
        <v/>
      </c>
      <c r="G1453" s="50"/>
      <c r="H1453" s="53">
        <f t="shared" si="132"/>
        <v>0</v>
      </c>
    </row>
    <row r="1454" spans="2:8" ht="12.75" hidden="1" customHeight="1">
      <c r="B1454" s="46" t="str">
        <f t="shared" si="133"/>
        <v/>
      </c>
      <c r="C1454" s="47" t="str">
        <f t="shared" si="134"/>
        <v/>
      </c>
      <c r="D1454" s="52" t="str">
        <f t="shared" si="135"/>
        <v/>
      </c>
      <c r="E1454" s="53" t="str">
        <f t="shared" si="136"/>
        <v/>
      </c>
      <c r="F1454" s="53" t="str">
        <f t="shared" si="137"/>
        <v/>
      </c>
      <c r="G1454" s="50"/>
      <c r="H1454" s="53">
        <f t="shared" si="132"/>
        <v>0</v>
      </c>
    </row>
    <row r="1455" spans="2:8" ht="12.75" hidden="1" customHeight="1">
      <c r="B1455" s="46" t="str">
        <f t="shared" si="133"/>
        <v/>
      </c>
      <c r="C1455" s="47" t="str">
        <f t="shared" si="134"/>
        <v/>
      </c>
      <c r="D1455" s="52" t="str">
        <f t="shared" si="135"/>
        <v/>
      </c>
      <c r="E1455" s="53" t="str">
        <f t="shared" si="136"/>
        <v/>
      </c>
      <c r="F1455" s="53" t="str">
        <f t="shared" si="137"/>
        <v/>
      </c>
      <c r="G1455" s="50"/>
      <c r="H1455" s="53">
        <f t="shared" si="132"/>
        <v>0</v>
      </c>
    </row>
    <row r="1456" spans="2:8" ht="12.75" hidden="1" customHeight="1">
      <c r="B1456" s="46" t="str">
        <f t="shared" si="133"/>
        <v/>
      </c>
      <c r="C1456" s="47" t="str">
        <f t="shared" si="134"/>
        <v/>
      </c>
      <c r="D1456" s="52" t="str">
        <f t="shared" si="135"/>
        <v/>
      </c>
      <c r="E1456" s="53" t="str">
        <f t="shared" si="136"/>
        <v/>
      </c>
      <c r="F1456" s="53" t="str">
        <f t="shared" si="137"/>
        <v/>
      </c>
      <c r="G1456" s="50"/>
      <c r="H1456" s="53">
        <f t="shared" si="132"/>
        <v>0</v>
      </c>
    </row>
    <row r="1457" spans="2:8" ht="12.75" hidden="1" customHeight="1">
      <c r="B1457" s="46" t="str">
        <f t="shared" si="133"/>
        <v/>
      </c>
      <c r="C1457" s="47" t="str">
        <f t="shared" si="134"/>
        <v/>
      </c>
      <c r="D1457" s="52" t="str">
        <f t="shared" si="135"/>
        <v/>
      </c>
      <c r="E1457" s="53" t="str">
        <f t="shared" si="136"/>
        <v/>
      </c>
      <c r="F1457" s="53" t="str">
        <f t="shared" si="137"/>
        <v/>
      </c>
      <c r="G1457" s="50"/>
      <c r="H1457" s="53">
        <f t="shared" si="132"/>
        <v>0</v>
      </c>
    </row>
    <row r="1458" spans="2:8" ht="12.75" hidden="1" customHeight="1">
      <c r="B1458" s="46" t="str">
        <f t="shared" si="133"/>
        <v/>
      </c>
      <c r="C1458" s="47" t="str">
        <f t="shared" si="134"/>
        <v/>
      </c>
      <c r="D1458" s="52" t="str">
        <f t="shared" si="135"/>
        <v/>
      </c>
      <c r="E1458" s="53" t="str">
        <f t="shared" si="136"/>
        <v/>
      </c>
      <c r="F1458" s="53" t="str">
        <f t="shared" si="137"/>
        <v/>
      </c>
      <c r="G1458" s="50"/>
      <c r="H1458" s="53">
        <f t="shared" si="132"/>
        <v>0</v>
      </c>
    </row>
    <row r="1459" spans="2:8" ht="12.75" hidden="1" customHeight="1">
      <c r="B1459" s="46" t="str">
        <f t="shared" si="133"/>
        <v/>
      </c>
      <c r="C1459" s="47" t="str">
        <f t="shared" si="134"/>
        <v/>
      </c>
      <c r="D1459" s="52" t="str">
        <f t="shared" si="135"/>
        <v/>
      </c>
      <c r="E1459" s="53" t="str">
        <f t="shared" si="136"/>
        <v/>
      </c>
      <c r="F1459" s="53" t="str">
        <f t="shared" si="137"/>
        <v/>
      </c>
      <c r="G1459" s="50"/>
      <c r="H1459" s="53">
        <f t="shared" si="132"/>
        <v>0</v>
      </c>
    </row>
    <row r="1460" spans="2:8" ht="12.75" hidden="1" customHeight="1">
      <c r="B1460" s="46" t="str">
        <f t="shared" si="133"/>
        <v/>
      </c>
      <c r="C1460" s="47" t="str">
        <f t="shared" si="134"/>
        <v/>
      </c>
      <c r="D1460" s="52" t="str">
        <f t="shared" si="135"/>
        <v/>
      </c>
      <c r="E1460" s="53" t="str">
        <f t="shared" si="136"/>
        <v/>
      </c>
      <c r="F1460" s="53" t="str">
        <f t="shared" si="137"/>
        <v/>
      </c>
      <c r="G1460" s="50"/>
      <c r="H1460" s="53">
        <f t="shared" si="132"/>
        <v>0</v>
      </c>
    </row>
    <row r="1461" spans="2:8" ht="12.75" hidden="1" customHeight="1">
      <c r="B1461" s="46" t="str">
        <f t="shared" si="133"/>
        <v/>
      </c>
      <c r="C1461" s="47" t="str">
        <f t="shared" si="134"/>
        <v/>
      </c>
      <c r="D1461" s="52" t="str">
        <f t="shared" si="135"/>
        <v/>
      </c>
      <c r="E1461" s="53" t="str">
        <f t="shared" si="136"/>
        <v/>
      </c>
      <c r="F1461" s="53" t="str">
        <f t="shared" si="137"/>
        <v/>
      </c>
      <c r="G1461" s="50"/>
      <c r="H1461" s="53">
        <f t="shared" si="132"/>
        <v>0</v>
      </c>
    </row>
    <row r="1462" spans="2:8" ht="12.75" hidden="1" customHeight="1">
      <c r="B1462" s="46" t="str">
        <f t="shared" si="133"/>
        <v/>
      </c>
      <c r="C1462" s="47" t="str">
        <f t="shared" si="134"/>
        <v/>
      </c>
      <c r="D1462" s="52" t="str">
        <f t="shared" si="135"/>
        <v/>
      </c>
      <c r="E1462" s="53" t="str">
        <f t="shared" si="136"/>
        <v/>
      </c>
      <c r="F1462" s="53" t="str">
        <f t="shared" si="137"/>
        <v/>
      </c>
      <c r="G1462" s="50"/>
      <c r="H1462" s="53">
        <f t="shared" si="132"/>
        <v>0</v>
      </c>
    </row>
    <row r="1463" spans="2:8" ht="12.75" hidden="1" customHeight="1">
      <c r="B1463" s="46" t="str">
        <f t="shared" si="133"/>
        <v/>
      </c>
      <c r="C1463" s="47" t="str">
        <f t="shared" si="134"/>
        <v/>
      </c>
      <c r="D1463" s="52" t="str">
        <f t="shared" si="135"/>
        <v/>
      </c>
      <c r="E1463" s="53" t="str">
        <f t="shared" si="136"/>
        <v/>
      </c>
      <c r="F1463" s="53" t="str">
        <f t="shared" si="137"/>
        <v/>
      </c>
      <c r="G1463" s="50"/>
      <c r="H1463" s="53">
        <f t="shared" si="132"/>
        <v>0</v>
      </c>
    </row>
    <row r="1464" spans="2:8" ht="12.75" hidden="1" customHeight="1">
      <c r="B1464" s="46" t="str">
        <f t="shared" si="133"/>
        <v/>
      </c>
      <c r="C1464" s="47" t="str">
        <f t="shared" si="134"/>
        <v/>
      </c>
      <c r="D1464" s="52" t="str">
        <f t="shared" si="135"/>
        <v/>
      </c>
      <c r="E1464" s="53" t="str">
        <f t="shared" si="136"/>
        <v/>
      </c>
      <c r="F1464" s="53" t="str">
        <f t="shared" si="137"/>
        <v/>
      </c>
      <c r="G1464" s="50"/>
      <c r="H1464" s="53">
        <f t="shared" si="132"/>
        <v>0</v>
      </c>
    </row>
    <row r="1465" spans="2:8" ht="12.75" hidden="1" customHeight="1">
      <c r="B1465" s="46" t="str">
        <f t="shared" si="133"/>
        <v/>
      </c>
      <c r="C1465" s="47" t="str">
        <f t="shared" si="134"/>
        <v/>
      </c>
      <c r="D1465" s="52" t="str">
        <f t="shared" si="135"/>
        <v/>
      </c>
      <c r="E1465" s="53" t="str">
        <f t="shared" si="136"/>
        <v/>
      </c>
      <c r="F1465" s="53" t="str">
        <f t="shared" si="137"/>
        <v/>
      </c>
      <c r="G1465" s="50"/>
      <c r="H1465" s="53">
        <f t="shared" si="132"/>
        <v>0</v>
      </c>
    </row>
    <row r="1466" spans="2:8" ht="12.75" hidden="1" customHeight="1">
      <c r="B1466" s="46" t="str">
        <f t="shared" si="133"/>
        <v/>
      </c>
      <c r="C1466" s="47" t="str">
        <f t="shared" si="134"/>
        <v/>
      </c>
      <c r="D1466" s="52" t="str">
        <f t="shared" si="135"/>
        <v/>
      </c>
      <c r="E1466" s="53" t="str">
        <f t="shared" si="136"/>
        <v/>
      </c>
      <c r="F1466" s="53" t="str">
        <f t="shared" si="137"/>
        <v/>
      </c>
      <c r="G1466" s="50"/>
      <c r="H1466" s="53">
        <f t="shared" si="132"/>
        <v>0</v>
      </c>
    </row>
    <row r="1467" spans="2:8" ht="12.75" hidden="1" customHeight="1">
      <c r="B1467" s="46" t="str">
        <f t="shared" si="133"/>
        <v/>
      </c>
      <c r="C1467" s="47" t="str">
        <f t="shared" si="134"/>
        <v/>
      </c>
      <c r="D1467" s="52" t="str">
        <f t="shared" si="135"/>
        <v/>
      </c>
      <c r="E1467" s="53" t="str">
        <f t="shared" si="136"/>
        <v/>
      </c>
      <c r="F1467" s="53" t="str">
        <f t="shared" si="137"/>
        <v/>
      </c>
      <c r="G1467" s="50"/>
      <c r="H1467" s="53">
        <f t="shared" si="132"/>
        <v>0</v>
      </c>
    </row>
    <row r="1468" spans="2:8" ht="12.75" hidden="1" customHeight="1">
      <c r="B1468" s="46" t="str">
        <f t="shared" si="133"/>
        <v/>
      </c>
      <c r="C1468" s="47" t="str">
        <f t="shared" si="134"/>
        <v/>
      </c>
      <c r="D1468" s="52" t="str">
        <f t="shared" si="135"/>
        <v/>
      </c>
      <c r="E1468" s="53" t="str">
        <f t="shared" si="136"/>
        <v/>
      </c>
      <c r="F1468" s="53" t="str">
        <f t="shared" si="137"/>
        <v/>
      </c>
      <c r="G1468" s="50"/>
      <c r="H1468" s="53">
        <f t="shared" si="132"/>
        <v>0</v>
      </c>
    </row>
    <row r="1469" spans="2:8" ht="12.75" hidden="1" customHeight="1">
      <c r="B1469" s="46" t="str">
        <f t="shared" si="133"/>
        <v/>
      </c>
      <c r="C1469" s="47" t="str">
        <f t="shared" si="134"/>
        <v/>
      </c>
      <c r="D1469" s="52" t="str">
        <f t="shared" si="135"/>
        <v/>
      </c>
      <c r="E1469" s="53" t="str">
        <f t="shared" si="136"/>
        <v/>
      </c>
      <c r="F1469" s="53" t="str">
        <f t="shared" si="137"/>
        <v/>
      </c>
      <c r="G1469" s="50"/>
      <c r="H1469" s="53">
        <f t="shared" si="132"/>
        <v>0</v>
      </c>
    </row>
    <row r="1470" spans="2:8" ht="12.75" hidden="1" customHeight="1">
      <c r="B1470" s="46" t="str">
        <f t="shared" si="133"/>
        <v/>
      </c>
      <c r="C1470" s="47" t="str">
        <f t="shared" si="134"/>
        <v/>
      </c>
      <c r="D1470" s="52" t="str">
        <f t="shared" si="135"/>
        <v/>
      </c>
      <c r="E1470" s="53" t="str">
        <f t="shared" si="136"/>
        <v/>
      </c>
      <c r="F1470" s="53" t="str">
        <f t="shared" si="137"/>
        <v/>
      </c>
      <c r="G1470" s="50"/>
      <c r="H1470" s="53">
        <f t="shared" si="132"/>
        <v>0</v>
      </c>
    </row>
    <row r="1471" spans="2:8" ht="12.75" hidden="1" customHeight="1">
      <c r="B1471" s="46" t="str">
        <f t="shared" si="133"/>
        <v/>
      </c>
      <c r="C1471" s="47" t="str">
        <f t="shared" si="134"/>
        <v/>
      </c>
      <c r="D1471" s="52" t="str">
        <f t="shared" si="135"/>
        <v/>
      </c>
      <c r="E1471" s="53" t="str">
        <f t="shared" si="136"/>
        <v/>
      </c>
      <c r="F1471" s="53" t="str">
        <f t="shared" si="137"/>
        <v/>
      </c>
      <c r="G1471" s="50"/>
      <c r="H1471" s="53">
        <f t="shared" si="132"/>
        <v>0</v>
      </c>
    </row>
    <row r="1472" spans="2:8" ht="12.75" hidden="1" customHeight="1">
      <c r="B1472" s="46" t="str">
        <f t="shared" si="133"/>
        <v/>
      </c>
      <c r="C1472" s="47" t="str">
        <f t="shared" si="134"/>
        <v/>
      </c>
      <c r="D1472" s="52" t="str">
        <f t="shared" si="135"/>
        <v/>
      </c>
      <c r="E1472" s="53" t="str">
        <f t="shared" si="136"/>
        <v/>
      </c>
      <c r="F1472" s="53" t="str">
        <f t="shared" si="137"/>
        <v/>
      </c>
      <c r="G1472" s="50"/>
      <c r="H1472" s="53">
        <f t="shared" si="132"/>
        <v>0</v>
      </c>
    </row>
    <row r="1473" spans="2:8" ht="12.75" hidden="1" customHeight="1">
      <c r="B1473" s="46" t="str">
        <f t="shared" si="133"/>
        <v/>
      </c>
      <c r="C1473" s="47" t="str">
        <f t="shared" si="134"/>
        <v/>
      </c>
      <c r="D1473" s="52" t="str">
        <f t="shared" si="135"/>
        <v/>
      </c>
      <c r="E1473" s="53" t="str">
        <f t="shared" si="136"/>
        <v/>
      </c>
      <c r="F1473" s="53" t="str">
        <f t="shared" si="137"/>
        <v/>
      </c>
      <c r="G1473" s="50"/>
      <c r="H1473" s="53">
        <f t="shared" si="132"/>
        <v>0</v>
      </c>
    </row>
    <row r="1474" spans="2:8" ht="12.75" hidden="1" customHeight="1">
      <c r="B1474" s="46" t="str">
        <f t="shared" si="133"/>
        <v/>
      </c>
      <c r="C1474" s="47" t="str">
        <f t="shared" si="134"/>
        <v/>
      </c>
      <c r="D1474" s="52" t="str">
        <f t="shared" si="135"/>
        <v/>
      </c>
      <c r="E1474" s="53" t="str">
        <f t="shared" si="136"/>
        <v/>
      </c>
      <c r="F1474" s="53" t="str">
        <f t="shared" si="137"/>
        <v/>
      </c>
      <c r="G1474" s="50"/>
      <c r="H1474" s="53">
        <f t="shared" si="132"/>
        <v>0</v>
      </c>
    </row>
    <row r="1475" spans="2:8" ht="12.75" hidden="1" customHeight="1">
      <c r="B1475" s="46" t="str">
        <f t="shared" si="133"/>
        <v/>
      </c>
      <c r="C1475" s="47" t="str">
        <f t="shared" si="134"/>
        <v/>
      </c>
      <c r="D1475" s="52" t="str">
        <f t="shared" si="135"/>
        <v/>
      </c>
      <c r="E1475" s="53" t="str">
        <f t="shared" si="136"/>
        <v/>
      </c>
      <c r="F1475" s="53" t="str">
        <f t="shared" si="137"/>
        <v/>
      </c>
      <c r="G1475" s="50"/>
      <c r="H1475" s="53">
        <f t="shared" si="132"/>
        <v>0</v>
      </c>
    </row>
    <row r="1476" spans="2:8" ht="12.75" hidden="1" customHeight="1">
      <c r="B1476" s="46" t="str">
        <f t="shared" si="133"/>
        <v/>
      </c>
      <c r="C1476" s="47" t="str">
        <f t="shared" si="134"/>
        <v/>
      </c>
      <c r="D1476" s="52" t="str">
        <f t="shared" si="135"/>
        <v/>
      </c>
      <c r="E1476" s="53" t="str">
        <f t="shared" si="136"/>
        <v/>
      </c>
      <c r="F1476" s="53" t="str">
        <f t="shared" si="137"/>
        <v/>
      </c>
      <c r="G1476" s="50"/>
      <c r="H1476" s="53">
        <f t="shared" si="132"/>
        <v>0</v>
      </c>
    </row>
    <row r="1477" spans="2:8" ht="12.75" hidden="1" customHeight="1">
      <c r="B1477" s="46" t="str">
        <f t="shared" si="133"/>
        <v/>
      </c>
      <c r="C1477" s="47" t="str">
        <f t="shared" si="134"/>
        <v/>
      </c>
      <c r="D1477" s="52" t="str">
        <f t="shared" si="135"/>
        <v/>
      </c>
      <c r="E1477" s="53" t="str">
        <f t="shared" si="136"/>
        <v/>
      </c>
      <c r="F1477" s="53" t="str">
        <f t="shared" si="137"/>
        <v/>
      </c>
      <c r="G1477" s="50"/>
      <c r="H1477" s="53">
        <f t="shared" si="132"/>
        <v>0</v>
      </c>
    </row>
    <row r="1478" spans="2:8" ht="12.75" hidden="1" customHeight="1">
      <c r="B1478" s="46" t="str">
        <f t="shared" si="133"/>
        <v/>
      </c>
      <c r="C1478" s="47" t="str">
        <f t="shared" si="134"/>
        <v/>
      </c>
      <c r="D1478" s="52" t="str">
        <f t="shared" si="135"/>
        <v/>
      </c>
      <c r="E1478" s="53" t="str">
        <f t="shared" si="136"/>
        <v/>
      </c>
      <c r="F1478" s="53" t="str">
        <f t="shared" si="137"/>
        <v/>
      </c>
      <c r="G1478" s="50"/>
      <c r="H1478" s="53">
        <f t="shared" si="132"/>
        <v>0</v>
      </c>
    </row>
    <row r="1479" spans="2:8" ht="12.75" hidden="1" customHeight="1">
      <c r="B1479" s="46" t="str">
        <f t="shared" si="133"/>
        <v/>
      </c>
      <c r="C1479" s="47" t="str">
        <f t="shared" si="134"/>
        <v/>
      </c>
      <c r="D1479" s="52" t="str">
        <f t="shared" si="135"/>
        <v/>
      </c>
      <c r="E1479" s="53" t="str">
        <f t="shared" si="136"/>
        <v/>
      </c>
      <c r="F1479" s="53" t="str">
        <f t="shared" si="137"/>
        <v/>
      </c>
      <c r="G1479" s="50"/>
      <c r="H1479" s="53">
        <f t="shared" si="132"/>
        <v>0</v>
      </c>
    </row>
    <row r="1480" spans="2:8" ht="12.75" hidden="1" customHeight="1">
      <c r="B1480" s="46" t="str">
        <f t="shared" si="133"/>
        <v/>
      </c>
      <c r="C1480" s="47" t="str">
        <f t="shared" si="134"/>
        <v/>
      </c>
      <c r="D1480" s="52" t="str">
        <f t="shared" si="135"/>
        <v/>
      </c>
      <c r="E1480" s="53" t="str">
        <f t="shared" si="136"/>
        <v/>
      </c>
      <c r="F1480" s="53" t="str">
        <f t="shared" si="137"/>
        <v/>
      </c>
      <c r="G1480" s="50"/>
      <c r="H1480" s="53">
        <f t="shared" si="132"/>
        <v>0</v>
      </c>
    </row>
    <row r="1481" spans="2:8" ht="12.75" hidden="1" customHeight="1">
      <c r="B1481" s="46" t="str">
        <f t="shared" si="133"/>
        <v/>
      </c>
      <c r="C1481" s="47" t="str">
        <f t="shared" si="134"/>
        <v/>
      </c>
      <c r="D1481" s="52" t="str">
        <f t="shared" si="135"/>
        <v/>
      </c>
      <c r="E1481" s="53" t="str">
        <f t="shared" si="136"/>
        <v/>
      </c>
      <c r="F1481" s="53" t="str">
        <f t="shared" si="137"/>
        <v/>
      </c>
      <c r="G1481" s="50"/>
      <c r="H1481" s="53">
        <f t="shared" si="132"/>
        <v>0</v>
      </c>
    </row>
    <row r="1482" spans="2:8" ht="12.75" hidden="1" customHeight="1">
      <c r="B1482" s="46" t="str">
        <f t="shared" si="133"/>
        <v/>
      </c>
      <c r="C1482" s="47" t="str">
        <f t="shared" si="134"/>
        <v/>
      </c>
      <c r="D1482" s="52" t="str">
        <f t="shared" si="135"/>
        <v/>
      </c>
      <c r="E1482" s="53" t="str">
        <f t="shared" si="136"/>
        <v/>
      </c>
      <c r="F1482" s="53" t="str">
        <f t="shared" si="137"/>
        <v/>
      </c>
      <c r="G1482" s="50"/>
      <c r="H1482" s="53">
        <f t="shared" si="132"/>
        <v>0</v>
      </c>
    </row>
    <row r="1483" spans="2:8" ht="12.75" hidden="1" customHeight="1">
      <c r="B1483" s="46" t="str">
        <f t="shared" si="133"/>
        <v/>
      </c>
      <c r="C1483" s="47" t="str">
        <f t="shared" si="134"/>
        <v/>
      </c>
      <c r="D1483" s="52" t="str">
        <f t="shared" si="135"/>
        <v/>
      </c>
      <c r="E1483" s="53" t="str">
        <f t="shared" si="136"/>
        <v/>
      </c>
      <c r="F1483" s="53" t="str">
        <f t="shared" si="137"/>
        <v/>
      </c>
      <c r="G1483" s="50"/>
      <c r="H1483" s="53">
        <f t="shared" si="132"/>
        <v>0</v>
      </c>
    </row>
    <row r="1484" spans="2:8" ht="12.75" hidden="1" customHeight="1">
      <c r="B1484" s="46" t="str">
        <f t="shared" si="133"/>
        <v/>
      </c>
      <c r="C1484" s="47" t="str">
        <f t="shared" si="134"/>
        <v/>
      </c>
      <c r="D1484" s="52" t="str">
        <f t="shared" si="135"/>
        <v/>
      </c>
      <c r="E1484" s="53" t="str">
        <f t="shared" si="136"/>
        <v/>
      </c>
      <c r="F1484" s="53" t="str">
        <f t="shared" si="137"/>
        <v/>
      </c>
      <c r="G1484" s="50"/>
      <c r="H1484" s="53">
        <f t="shared" si="132"/>
        <v>0</v>
      </c>
    </row>
    <row r="1485" spans="2:8" ht="12.75" hidden="1" customHeight="1">
      <c r="B1485" s="46" t="str">
        <f t="shared" si="133"/>
        <v/>
      </c>
      <c r="C1485" s="47" t="str">
        <f t="shared" si="134"/>
        <v/>
      </c>
      <c r="D1485" s="52" t="str">
        <f t="shared" si="135"/>
        <v/>
      </c>
      <c r="E1485" s="53" t="str">
        <f t="shared" si="136"/>
        <v/>
      </c>
      <c r="F1485" s="53" t="str">
        <f t="shared" si="137"/>
        <v/>
      </c>
      <c r="G1485" s="50"/>
      <c r="H1485" s="53">
        <f t="shared" si="132"/>
        <v>0</v>
      </c>
    </row>
    <row r="1486" spans="2:8" ht="12.75" hidden="1" customHeight="1">
      <c r="B1486" s="46" t="str">
        <f t="shared" si="133"/>
        <v/>
      </c>
      <c r="C1486" s="47" t="str">
        <f t="shared" si="134"/>
        <v/>
      </c>
      <c r="D1486" s="52" t="str">
        <f t="shared" si="135"/>
        <v/>
      </c>
      <c r="E1486" s="53" t="str">
        <f t="shared" si="136"/>
        <v/>
      </c>
      <c r="F1486" s="53" t="str">
        <f t="shared" si="137"/>
        <v/>
      </c>
      <c r="G1486" s="50"/>
      <c r="H1486" s="53">
        <f t="shared" si="132"/>
        <v>0</v>
      </c>
    </row>
    <row r="1487" spans="2:8" ht="12.75" hidden="1" customHeight="1">
      <c r="B1487" s="46" t="str">
        <f t="shared" si="133"/>
        <v/>
      </c>
      <c r="C1487" s="47" t="str">
        <f t="shared" si="134"/>
        <v/>
      </c>
      <c r="D1487" s="52" t="str">
        <f t="shared" si="135"/>
        <v/>
      </c>
      <c r="E1487" s="53" t="str">
        <f t="shared" si="136"/>
        <v/>
      </c>
      <c r="F1487" s="53" t="str">
        <f t="shared" si="137"/>
        <v/>
      </c>
      <c r="G1487" s="50"/>
      <c r="H1487" s="53">
        <f t="shared" si="132"/>
        <v>0</v>
      </c>
    </row>
    <row r="1488" spans="2:8" ht="12.75" hidden="1" customHeight="1">
      <c r="B1488" s="46" t="str">
        <f t="shared" si="133"/>
        <v/>
      </c>
      <c r="C1488" s="47" t="str">
        <f t="shared" si="134"/>
        <v/>
      </c>
      <c r="D1488" s="52" t="str">
        <f t="shared" si="135"/>
        <v/>
      </c>
      <c r="E1488" s="53" t="str">
        <f t="shared" si="136"/>
        <v/>
      </c>
      <c r="F1488" s="53" t="str">
        <f t="shared" si="137"/>
        <v/>
      </c>
      <c r="G1488" s="50"/>
      <c r="H1488" s="53">
        <f t="shared" si="132"/>
        <v>0</v>
      </c>
    </row>
    <row r="1489" spans="2:8" ht="12.75" hidden="1" customHeight="1">
      <c r="B1489" s="46" t="str">
        <f t="shared" si="133"/>
        <v/>
      </c>
      <c r="C1489" s="47" t="str">
        <f t="shared" si="134"/>
        <v/>
      </c>
      <c r="D1489" s="52" t="str">
        <f t="shared" si="135"/>
        <v/>
      </c>
      <c r="E1489" s="53" t="str">
        <f t="shared" si="136"/>
        <v/>
      </c>
      <c r="F1489" s="53" t="str">
        <f t="shared" si="137"/>
        <v/>
      </c>
      <c r="G1489" s="50"/>
      <c r="H1489" s="53">
        <f t="shared" si="132"/>
        <v>0</v>
      </c>
    </row>
    <row r="1490" spans="2:8" ht="12.75" hidden="1" customHeight="1">
      <c r="B1490" s="46" t="str">
        <f t="shared" si="133"/>
        <v/>
      </c>
      <c r="C1490" s="47" t="str">
        <f t="shared" si="134"/>
        <v/>
      </c>
      <c r="D1490" s="52" t="str">
        <f t="shared" si="135"/>
        <v/>
      </c>
      <c r="E1490" s="53" t="str">
        <f t="shared" si="136"/>
        <v/>
      </c>
      <c r="F1490" s="53" t="str">
        <f t="shared" si="137"/>
        <v/>
      </c>
      <c r="G1490" s="50"/>
      <c r="H1490" s="53">
        <f t="shared" si="132"/>
        <v>0</v>
      </c>
    </row>
    <row r="1491" spans="2:8" ht="12.75" hidden="1" customHeight="1">
      <c r="B1491" s="46" t="str">
        <f t="shared" si="133"/>
        <v/>
      </c>
      <c r="C1491" s="47" t="str">
        <f t="shared" si="134"/>
        <v/>
      </c>
      <c r="D1491" s="52" t="str">
        <f t="shared" si="135"/>
        <v/>
      </c>
      <c r="E1491" s="53" t="str">
        <f t="shared" si="136"/>
        <v/>
      </c>
      <c r="F1491" s="53" t="str">
        <f t="shared" si="137"/>
        <v/>
      </c>
      <c r="G1491" s="50"/>
      <c r="H1491" s="53">
        <f t="shared" si="132"/>
        <v>0</v>
      </c>
    </row>
    <row r="1492" spans="2:8" ht="12.75" hidden="1" customHeight="1">
      <c r="B1492" s="46" t="str">
        <f t="shared" si="133"/>
        <v/>
      </c>
      <c r="C1492" s="47" t="str">
        <f t="shared" si="134"/>
        <v/>
      </c>
      <c r="D1492" s="52" t="str">
        <f t="shared" si="135"/>
        <v/>
      </c>
      <c r="E1492" s="53" t="str">
        <f t="shared" si="136"/>
        <v/>
      </c>
      <c r="F1492" s="53" t="str">
        <f t="shared" si="137"/>
        <v/>
      </c>
      <c r="G1492" s="50"/>
      <c r="H1492" s="53">
        <f t="shared" si="132"/>
        <v>0</v>
      </c>
    </row>
    <row r="1493" spans="2:8" ht="12.75" hidden="1" customHeight="1">
      <c r="B1493" s="46" t="str">
        <f t="shared" si="133"/>
        <v/>
      </c>
      <c r="C1493" s="47" t="str">
        <f t="shared" si="134"/>
        <v/>
      </c>
      <c r="D1493" s="52" t="str">
        <f t="shared" si="135"/>
        <v/>
      </c>
      <c r="E1493" s="53" t="str">
        <f t="shared" si="136"/>
        <v/>
      </c>
      <c r="F1493" s="53" t="str">
        <f t="shared" si="137"/>
        <v/>
      </c>
      <c r="G1493" s="50"/>
      <c r="H1493" s="53">
        <f t="shared" si="132"/>
        <v>0</v>
      </c>
    </row>
    <row r="1494" spans="2:8" ht="12.75" hidden="1" customHeight="1">
      <c r="B1494" s="46" t="str">
        <f t="shared" si="133"/>
        <v/>
      </c>
      <c r="C1494" s="47" t="str">
        <f t="shared" si="134"/>
        <v/>
      </c>
      <c r="D1494" s="52" t="str">
        <f t="shared" si="135"/>
        <v/>
      </c>
      <c r="E1494" s="53" t="str">
        <f t="shared" si="136"/>
        <v/>
      </c>
      <c r="F1494" s="53" t="str">
        <f t="shared" si="137"/>
        <v/>
      </c>
      <c r="G1494" s="50"/>
      <c r="H1494" s="53">
        <f t="shared" si="132"/>
        <v>0</v>
      </c>
    </row>
    <row r="1495" spans="2:8" ht="12.75" hidden="1" customHeight="1">
      <c r="B1495" s="46" t="str">
        <f t="shared" si="133"/>
        <v/>
      </c>
      <c r="C1495" s="47" t="str">
        <f t="shared" si="134"/>
        <v/>
      </c>
      <c r="D1495" s="52" t="str">
        <f t="shared" si="135"/>
        <v/>
      </c>
      <c r="E1495" s="53" t="str">
        <f t="shared" si="136"/>
        <v/>
      </c>
      <c r="F1495" s="53" t="str">
        <f t="shared" si="137"/>
        <v/>
      </c>
      <c r="G1495" s="50"/>
      <c r="H1495" s="53">
        <f t="shared" si="132"/>
        <v>0</v>
      </c>
    </row>
    <row r="1496" spans="2:8" ht="12.75" hidden="1" customHeight="1">
      <c r="B1496" s="46" t="str">
        <f t="shared" si="133"/>
        <v/>
      </c>
      <c r="C1496" s="47" t="str">
        <f t="shared" si="134"/>
        <v/>
      </c>
      <c r="D1496" s="52" t="str">
        <f t="shared" si="135"/>
        <v/>
      </c>
      <c r="E1496" s="53" t="str">
        <f t="shared" si="136"/>
        <v/>
      </c>
      <c r="F1496" s="53" t="str">
        <f t="shared" si="137"/>
        <v/>
      </c>
      <c r="G1496" s="50"/>
      <c r="H1496" s="53">
        <f t="shared" si="132"/>
        <v>0</v>
      </c>
    </row>
    <row r="1497" spans="2:8" ht="12.75" hidden="1" customHeight="1">
      <c r="B1497" s="46" t="str">
        <f t="shared" si="133"/>
        <v/>
      </c>
      <c r="C1497" s="47" t="str">
        <f t="shared" si="134"/>
        <v/>
      </c>
      <c r="D1497" s="52" t="str">
        <f t="shared" si="135"/>
        <v/>
      </c>
      <c r="E1497" s="53" t="str">
        <f t="shared" si="136"/>
        <v/>
      </c>
      <c r="F1497" s="53" t="str">
        <f t="shared" si="137"/>
        <v/>
      </c>
      <c r="G1497" s="50"/>
      <c r="H1497" s="53">
        <f t="shared" ref="H1497:H1560" si="138">IF(B1497="",0,ROUND(H1496-E1497-G1497,2))</f>
        <v>0</v>
      </c>
    </row>
    <row r="1498" spans="2:8" ht="12.75" hidden="1" customHeight="1">
      <c r="B1498" s="46" t="str">
        <f t="shared" ref="B1498:B1561" si="139">IF(B1497&lt;$D$16,IF(H1497&gt;0,B1497+1,""),"")</f>
        <v/>
      </c>
      <c r="C1498" s="47" t="str">
        <f t="shared" ref="C1498:C1561" si="140">IF(B1498="","",IF(B1498&lt;=$D$16,IF(payments_per_year=26,DATE(YEAR(start_date),MONTH(start_date),DAY(start_date)+14*B1498),IF(payments_per_year=52,DATE(YEAR(start_date),MONTH(start_date),DAY(start_date)+7*B1498),DATE(YEAR(start_date),MONTH(start_date)+B1498*12/$D$11,DAY(start_date)))),""))</f>
        <v/>
      </c>
      <c r="D1498" s="52" t="str">
        <f t="shared" ref="D1498:D1561" si="141">IF(C1498="","",IF($D$15+F1498&gt;H1497,ROUND(H1497+F1498,2),$D$15))</f>
        <v/>
      </c>
      <c r="E1498" s="53" t="str">
        <f t="shared" ref="E1498:E1561" si="142">IF(C1498="","",D1498-F1498)</f>
        <v/>
      </c>
      <c r="F1498" s="53" t="str">
        <f t="shared" ref="F1498:F1561" si="143">IF(C1498="","",ROUND(H1497*$D$9/payments_per_year,2))</f>
        <v/>
      </c>
      <c r="G1498" s="50"/>
      <c r="H1498" s="53">
        <f t="shared" si="138"/>
        <v>0</v>
      </c>
    </row>
    <row r="1499" spans="2:8" ht="12.75" hidden="1" customHeight="1">
      <c r="B1499" s="46" t="str">
        <f t="shared" si="139"/>
        <v/>
      </c>
      <c r="C1499" s="47" t="str">
        <f t="shared" si="140"/>
        <v/>
      </c>
      <c r="D1499" s="52" t="str">
        <f t="shared" si="141"/>
        <v/>
      </c>
      <c r="E1499" s="53" t="str">
        <f t="shared" si="142"/>
        <v/>
      </c>
      <c r="F1499" s="53" t="str">
        <f t="shared" si="143"/>
        <v/>
      </c>
      <c r="G1499" s="50"/>
      <c r="H1499" s="53">
        <f t="shared" si="138"/>
        <v>0</v>
      </c>
    </row>
    <row r="1500" spans="2:8" ht="12.75" hidden="1" customHeight="1">
      <c r="B1500" s="46" t="str">
        <f t="shared" si="139"/>
        <v/>
      </c>
      <c r="C1500" s="47" t="str">
        <f t="shared" si="140"/>
        <v/>
      </c>
      <c r="D1500" s="52" t="str">
        <f t="shared" si="141"/>
        <v/>
      </c>
      <c r="E1500" s="53" t="str">
        <f t="shared" si="142"/>
        <v/>
      </c>
      <c r="F1500" s="53" t="str">
        <f t="shared" si="143"/>
        <v/>
      </c>
      <c r="G1500" s="50"/>
      <c r="H1500" s="53">
        <f t="shared" si="138"/>
        <v>0</v>
      </c>
    </row>
    <row r="1501" spans="2:8" ht="12.75" hidden="1" customHeight="1">
      <c r="B1501" s="46" t="str">
        <f t="shared" si="139"/>
        <v/>
      </c>
      <c r="C1501" s="47" t="str">
        <f t="shared" si="140"/>
        <v/>
      </c>
      <c r="D1501" s="52" t="str">
        <f t="shared" si="141"/>
        <v/>
      </c>
      <c r="E1501" s="53" t="str">
        <f t="shared" si="142"/>
        <v/>
      </c>
      <c r="F1501" s="53" t="str">
        <f t="shared" si="143"/>
        <v/>
      </c>
      <c r="G1501" s="50"/>
      <c r="H1501" s="53">
        <f t="shared" si="138"/>
        <v>0</v>
      </c>
    </row>
    <row r="1502" spans="2:8" ht="12.75" hidden="1" customHeight="1">
      <c r="B1502" s="46" t="str">
        <f t="shared" si="139"/>
        <v/>
      </c>
      <c r="C1502" s="47" t="str">
        <f t="shared" si="140"/>
        <v/>
      </c>
      <c r="D1502" s="52" t="str">
        <f t="shared" si="141"/>
        <v/>
      </c>
      <c r="E1502" s="53" t="str">
        <f t="shared" si="142"/>
        <v/>
      </c>
      <c r="F1502" s="53" t="str">
        <f t="shared" si="143"/>
        <v/>
      </c>
      <c r="G1502" s="50"/>
      <c r="H1502" s="53">
        <f t="shared" si="138"/>
        <v>0</v>
      </c>
    </row>
    <row r="1503" spans="2:8" ht="12.75" hidden="1" customHeight="1">
      <c r="B1503" s="46" t="str">
        <f t="shared" si="139"/>
        <v/>
      </c>
      <c r="C1503" s="47" t="str">
        <f t="shared" si="140"/>
        <v/>
      </c>
      <c r="D1503" s="52" t="str">
        <f t="shared" si="141"/>
        <v/>
      </c>
      <c r="E1503" s="53" t="str">
        <f t="shared" si="142"/>
        <v/>
      </c>
      <c r="F1503" s="53" t="str">
        <f t="shared" si="143"/>
        <v/>
      </c>
      <c r="G1503" s="50"/>
      <c r="H1503" s="53">
        <f t="shared" si="138"/>
        <v>0</v>
      </c>
    </row>
    <row r="1504" spans="2:8" ht="12.75" hidden="1" customHeight="1">
      <c r="B1504" s="46" t="str">
        <f t="shared" si="139"/>
        <v/>
      </c>
      <c r="C1504" s="47" t="str">
        <f t="shared" si="140"/>
        <v/>
      </c>
      <c r="D1504" s="52" t="str">
        <f t="shared" si="141"/>
        <v/>
      </c>
      <c r="E1504" s="53" t="str">
        <f t="shared" si="142"/>
        <v/>
      </c>
      <c r="F1504" s="53" t="str">
        <f t="shared" si="143"/>
        <v/>
      </c>
      <c r="G1504" s="50"/>
      <c r="H1504" s="53">
        <f t="shared" si="138"/>
        <v>0</v>
      </c>
    </row>
    <row r="1505" spans="2:8" ht="12.75" hidden="1" customHeight="1">
      <c r="B1505" s="46" t="str">
        <f t="shared" si="139"/>
        <v/>
      </c>
      <c r="C1505" s="47" t="str">
        <f t="shared" si="140"/>
        <v/>
      </c>
      <c r="D1505" s="52" t="str">
        <f t="shared" si="141"/>
        <v/>
      </c>
      <c r="E1505" s="53" t="str">
        <f t="shared" si="142"/>
        <v/>
      </c>
      <c r="F1505" s="53" t="str">
        <f t="shared" si="143"/>
        <v/>
      </c>
      <c r="G1505" s="50"/>
      <c r="H1505" s="53">
        <f t="shared" si="138"/>
        <v>0</v>
      </c>
    </row>
    <row r="1506" spans="2:8" ht="12.75" hidden="1" customHeight="1">
      <c r="B1506" s="46" t="str">
        <f t="shared" si="139"/>
        <v/>
      </c>
      <c r="C1506" s="47" t="str">
        <f t="shared" si="140"/>
        <v/>
      </c>
      <c r="D1506" s="52" t="str">
        <f t="shared" si="141"/>
        <v/>
      </c>
      <c r="E1506" s="53" t="str">
        <f t="shared" si="142"/>
        <v/>
      </c>
      <c r="F1506" s="53" t="str">
        <f t="shared" si="143"/>
        <v/>
      </c>
      <c r="G1506" s="50"/>
      <c r="H1506" s="53">
        <f t="shared" si="138"/>
        <v>0</v>
      </c>
    </row>
    <row r="1507" spans="2:8" ht="12.75" hidden="1" customHeight="1">
      <c r="B1507" s="46" t="str">
        <f t="shared" si="139"/>
        <v/>
      </c>
      <c r="C1507" s="47" t="str">
        <f t="shared" si="140"/>
        <v/>
      </c>
      <c r="D1507" s="52" t="str">
        <f t="shared" si="141"/>
        <v/>
      </c>
      <c r="E1507" s="53" t="str">
        <f t="shared" si="142"/>
        <v/>
      </c>
      <c r="F1507" s="53" t="str">
        <f t="shared" si="143"/>
        <v/>
      </c>
      <c r="G1507" s="50"/>
      <c r="H1507" s="53">
        <f t="shared" si="138"/>
        <v>0</v>
      </c>
    </row>
    <row r="1508" spans="2:8" ht="12.75" hidden="1" customHeight="1">
      <c r="B1508" s="46" t="str">
        <f t="shared" si="139"/>
        <v/>
      </c>
      <c r="C1508" s="47" t="str">
        <f t="shared" si="140"/>
        <v/>
      </c>
      <c r="D1508" s="52" t="str">
        <f t="shared" si="141"/>
        <v/>
      </c>
      <c r="E1508" s="53" t="str">
        <f t="shared" si="142"/>
        <v/>
      </c>
      <c r="F1508" s="53" t="str">
        <f t="shared" si="143"/>
        <v/>
      </c>
      <c r="G1508" s="50"/>
      <c r="H1508" s="53">
        <f t="shared" si="138"/>
        <v>0</v>
      </c>
    </row>
    <row r="1509" spans="2:8" ht="12.75" hidden="1" customHeight="1">
      <c r="B1509" s="46" t="str">
        <f t="shared" si="139"/>
        <v/>
      </c>
      <c r="C1509" s="47" t="str">
        <f t="shared" si="140"/>
        <v/>
      </c>
      <c r="D1509" s="52" t="str">
        <f t="shared" si="141"/>
        <v/>
      </c>
      <c r="E1509" s="53" t="str">
        <f t="shared" si="142"/>
        <v/>
      </c>
      <c r="F1509" s="53" t="str">
        <f t="shared" si="143"/>
        <v/>
      </c>
      <c r="G1509" s="50"/>
      <c r="H1509" s="53">
        <f t="shared" si="138"/>
        <v>0</v>
      </c>
    </row>
    <row r="1510" spans="2:8" ht="12.75" hidden="1" customHeight="1">
      <c r="B1510" s="46" t="str">
        <f t="shared" si="139"/>
        <v/>
      </c>
      <c r="C1510" s="47" t="str">
        <f t="shared" si="140"/>
        <v/>
      </c>
      <c r="D1510" s="52" t="str">
        <f t="shared" si="141"/>
        <v/>
      </c>
      <c r="E1510" s="53" t="str">
        <f t="shared" si="142"/>
        <v/>
      </c>
      <c r="F1510" s="53" t="str">
        <f t="shared" si="143"/>
        <v/>
      </c>
      <c r="G1510" s="50"/>
      <c r="H1510" s="53">
        <f t="shared" si="138"/>
        <v>0</v>
      </c>
    </row>
    <row r="1511" spans="2:8" ht="12.75" hidden="1" customHeight="1">
      <c r="B1511" s="46" t="str">
        <f t="shared" si="139"/>
        <v/>
      </c>
      <c r="C1511" s="47" t="str">
        <f t="shared" si="140"/>
        <v/>
      </c>
      <c r="D1511" s="52" t="str">
        <f t="shared" si="141"/>
        <v/>
      </c>
      <c r="E1511" s="53" t="str">
        <f t="shared" si="142"/>
        <v/>
      </c>
      <c r="F1511" s="53" t="str">
        <f t="shared" si="143"/>
        <v/>
      </c>
      <c r="G1511" s="50"/>
      <c r="H1511" s="53">
        <f t="shared" si="138"/>
        <v>0</v>
      </c>
    </row>
    <row r="1512" spans="2:8" ht="12.75" hidden="1" customHeight="1">
      <c r="B1512" s="46" t="str">
        <f t="shared" si="139"/>
        <v/>
      </c>
      <c r="C1512" s="47" t="str">
        <f t="shared" si="140"/>
        <v/>
      </c>
      <c r="D1512" s="52" t="str">
        <f t="shared" si="141"/>
        <v/>
      </c>
      <c r="E1512" s="53" t="str">
        <f t="shared" si="142"/>
        <v/>
      </c>
      <c r="F1512" s="53" t="str">
        <f t="shared" si="143"/>
        <v/>
      </c>
      <c r="G1512" s="50"/>
      <c r="H1512" s="53">
        <f t="shared" si="138"/>
        <v>0</v>
      </c>
    </row>
    <row r="1513" spans="2:8" ht="12.75" hidden="1" customHeight="1">
      <c r="B1513" s="46" t="str">
        <f t="shared" si="139"/>
        <v/>
      </c>
      <c r="C1513" s="47" t="str">
        <f t="shared" si="140"/>
        <v/>
      </c>
      <c r="D1513" s="52" t="str">
        <f t="shared" si="141"/>
        <v/>
      </c>
      <c r="E1513" s="53" t="str">
        <f t="shared" si="142"/>
        <v/>
      </c>
      <c r="F1513" s="53" t="str">
        <f t="shared" si="143"/>
        <v/>
      </c>
      <c r="G1513" s="50"/>
      <c r="H1513" s="53">
        <f t="shared" si="138"/>
        <v>0</v>
      </c>
    </row>
    <row r="1514" spans="2:8" ht="12.75" hidden="1" customHeight="1">
      <c r="B1514" s="46" t="str">
        <f t="shared" si="139"/>
        <v/>
      </c>
      <c r="C1514" s="47" t="str">
        <f t="shared" si="140"/>
        <v/>
      </c>
      <c r="D1514" s="52" t="str">
        <f t="shared" si="141"/>
        <v/>
      </c>
      <c r="E1514" s="53" t="str">
        <f t="shared" si="142"/>
        <v/>
      </c>
      <c r="F1514" s="53" t="str">
        <f t="shared" si="143"/>
        <v/>
      </c>
      <c r="G1514" s="50"/>
      <c r="H1514" s="53">
        <f t="shared" si="138"/>
        <v>0</v>
      </c>
    </row>
    <row r="1515" spans="2:8" ht="12.75" hidden="1" customHeight="1">
      <c r="B1515" s="46" t="str">
        <f t="shared" si="139"/>
        <v/>
      </c>
      <c r="C1515" s="47" t="str">
        <f t="shared" si="140"/>
        <v/>
      </c>
      <c r="D1515" s="52" t="str">
        <f t="shared" si="141"/>
        <v/>
      </c>
      <c r="E1515" s="53" t="str">
        <f t="shared" si="142"/>
        <v/>
      </c>
      <c r="F1515" s="53" t="str">
        <f t="shared" si="143"/>
        <v/>
      </c>
      <c r="G1515" s="50"/>
      <c r="H1515" s="53">
        <f t="shared" si="138"/>
        <v>0</v>
      </c>
    </row>
    <row r="1516" spans="2:8" ht="12.75" hidden="1" customHeight="1">
      <c r="B1516" s="46" t="str">
        <f t="shared" si="139"/>
        <v/>
      </c>
      <c r="C1516" s="47" t="str">
        <f t="shared" si="140"/>
        <v/>
      </c>
      <c r="D1516" s="52" t="str">
        <f t="shared" si="141"/>
        <v/>
      </c>
      <c r="E1516" s="53" t="str">
        <f t="shared" si="142"/>
        <v/>
      </c>
      <c r="F1516" s="53" t="str">
        <f t="shared" si="143"/>
        <v/>
      </c>
      <c r="G1516" s="50"/>
      <c r="H1516" s="53">
        <f t="shared" si="138"/>
        <v>0</v>
      </c>
    </row>
    <row r="1517" spans="2:8" ht="12.75" hidden="1" customHeight="1">
      <c r="B1517" s="46" t="str">
        <f t="shared" si="139"/>
        <v/>
      </c>
      <c r="C1517" s="47" t="str">
        <f t="shared" si="140"/>
        <v/>
      </c>
      <c r="D1517" s="52" t="str">
        <f t="shared" si="141"/>
        <v/>
      </c>
      <c r="E1517" s="53" t="str">
        <f t="shared" si="142"/>
        <v/>
      </c>
      <c r="F1517" s="53" t="str">
        <f t="shared" si="143"/>
        <v/>
      </c>
      <c r="G1517" s="50"/>
      <c r="H1517" s="53">
        <f t="shared" si="138"/>
        <v>0</v>
      </c>
    </row>
    <row r="1518" spans="2:8" ht="12.75" hidden="1" customHeight="1">
      <c r="B1518" s="46" t="str">
        <f t="shared" si="139"/>
        <v/>
      </c>
      <c r="C1518" s="47" t="str">
        <f t="shared" si="140"/>
        <v/>
      </c>
      <c r="D1518" s="52" t="str">
        <f t="shared" si="141"/>
        <v/>
      </c>
      <c r="E1518" s="53" t="str">
        <f t="shared" si="142"/>
        <v/>
      </c>
      <c r="F1518" s="53" t="str">
        <f t="shared" si="143"/>
        <v/>
      </c>
      <c r="G1518" s="50"/>
      <c r="H1518" s="53">
        <f t="shared" si="138"/>
        <v>0</v>
      </c>
    </row>
    <row r="1519" spans="2:8" ht="12.75" hidden="1" customHeight="1">
      <c r="B1519" s="46" t="str">
        <f t="shared" si="139"/>
        <v/>
      </c>
      <c r="C1519" s="47" t="str">
        <f t="shared" si="140"/>
        <v/>
      </c>
      <c r="D1519" s="52" t="str">
        <f t="shared" si="141"/>
        <v/>
      </c>
      <c r="E1519" s="53" t="str">
        <f t="shared" si="142"/>
        <v/>
      </c>
      <c r="F1519" s="53" t="str">
        <f t="shared" si="143"/>
        <v/>
      </c>
      <c r="G1519" s="50"/>
      <c r="H1519" s="53">
        <f t="shared" si="138"/>
        <v>0</v>
      </c>
    </row>
    <row r="1520" spans="2:8" ht="12.75" hidden="1" customHeight="1">
      <c r="B1520" s="46" t="str">
        <f t="shared" si="139"/>
        <v/>
      </c>
      <c r="C1520" s="47" t="str">
        <f t="shared" si="140"/>
        <v/>
      </c>
      <c r="D1520" s="52" t="str">
        <f t="shared" si="141"/>
        <v/>
      </c>
      <c r="E1520" s="53" t="str">
        <f t="shared" si="142"/>
        <v/>
      </c>
      <c r="F1520" s="53" t="str">
        <f t="shared" si="143"/>
        <v/>
      </c>
      <c r="G1520" s="50"/>
      <c r="H1520" s="53">
        <f t="shared" si="138"/>
        <v>0</v>
      </c>
    </row>
    <row r="1521" spans="2:8" ht="12.75" hidden="1" customHeight="1">
      <c r="B1521" s="46" t="str">
        <f t="shared" si="139"/>
        <v/>
      </c>
      <c r="C1521" s="47" t="str">
        <f t="shared" si="140"/>
        <v/>
      </c>
      <c r="D1521" s="52" t="str">
        <f t="shared" si="141"/>
        <v/>
      </c>
      <c r="E1521" s="53" t="str">
        <f t="shared" si="142"/>
        <v/>
      </c>
      <c r="F1521" s="53" t="str">
        <f t="shared" si="143"/>
        <v/>
      </c>
      <c r="G1521" s="50"/>
      <c r="H1521" s="53">
        <f t="shared" si="138"/>
        <v>0</v>
      </c>
    </row>
    <row r="1522" spans="2:8" ht="12.75" hidden="1" customHeight="1">
      <c r="B1522" s="46" t="str">
        <f t="shared" si="139"/>
        <v/>
      </c>
      <c r="C1522" s="47" t="str">
        <f t="shared" si="140"/>
        <v/>
      </c>
      <c r="D1522" s="52" t="str">
        <f t="shared" si="141"/>
        <v/>
      </c>
      <c r="E1522" s="53" t="str">
        <f t="shared" si="142"/>
        <v/>
      </c>
      <c r="F1522" s="53" t="str">
        <f t="shared" si="143"/>
        <v/>
      </c>
      <c r="G1522" s="50"/>
      <c r="H1522" s="53">
        <f t="shared" si="138"/>
        <v>0</v>
      </c>
    </row>
    <row r="1523" spans="2:8" ht="12.75" hidden="1" customHeight="1">
      <c r="B1523" s="46" t="str">
        <f t="shared" si="139"/>
        <v/>
      </c>
      <c r="C1523" s="47" t="str">
        <f t="shared" si="140"/>
        <v/>
      </c>
      <c r="D1523" s="52" t="str">
        <f t="shared" si="141"/>
        <v/>
      </c>
      <c r="E1523" s="53" t="str">
        <f t="shared" si="142"/>
        <v/>
      </c>
      <c r="F1523" s="53" t="str">
        <f t="shared" si="143"/>
        <v/>
      </c>
      <c r="G1523" s="50"/>
      <c r="H1523" s="53">
        <f t="shared" si="138"/>
        <v>0</v>
      </c>
    </row>
    <row r="1524" spans="2:8" ht="12.75" hidden="1" customHeight="1">
      <c r="B1524" s="46" t="str">
        <f t="shared" si="139"/>
        <v/>
      </c>
      <c r="C1524" s="47" t="str">
        <f t="shared" si="140"/>
        <v/>
      </c>
      <c r="D1524" s="52" t="str">
        <f t="shared" si="141"/>
        <v/>
      </c>
      <c r="E1524" s="53" t="str">
        <f t="shared" si="142"/>
        <v/>
      </c>
      <c r="F1524" s="53" t="str">
        <f t="shared" si="143"/>
        <v/>
      </c>
      <c r="G1524" s="50"/>
      <c r="H1524" s="53">
        <f t="shared" si="138"/>
        <v>0</v>
      </c>
    </row>
    <row r="1525" spans="2:8" ht="12.75" hidden="1" customHeight="1">
      <c r="B1525" s="46" t="str">
        <f t="shared" si="139"/>
        <v/>
      </c>
      <c r="C1525" s="47" t="str">
        <f t="shared" si="140"/>
        <v/>
      </c>
      <c r="D1525" s="52" t="str">
        <f t="shared" si="141"/>
        <v/>
      </c>
      <c r="E1525" s="53" t="str">
        <f t="shared" si="142"/>
        <v/>
      </c>
      <c r="F1525" s="53" t="str">
        <f t="shared" si="143"/>
        <v/>
      </c>
      <c r="G1525" s="50"/>
      <c r="H1525" s="53">
        <f t="shared" si="138"/>
        <v>0</v>
      </c>
    </row>
    <row r="1526" spans="2:8" ht="12.75" hidden="1" customHeight="1">
      <c r="B1526" s="46" t="str">
        <f t="shared" si="139"/>
        <v/>
      </c>
      <c r="C1526" s="47" t="str">
        <f t="shared" si="140"/>
        <v/>
      </c>
      <c r="D1526" s="52" t="str">
        <f t="shared" si="141"/>
        <v/>
      </c>
      <c r="E1526" s="53" t="str">
        <f t="shared" si="142"/>
        <v/>
      </c>
      <c r="F1526" s="53" t="str">
        <f t="shared" si="143"/>
        <v/>
      </c>
      <c r="G1526" s="50"/>
      <c r="H1526" s="53">
        <f t="shared" si="138"/>
        <v>0</v>
      </c>
    </row>
    <row r="1527" spans="2:8" ht="12.75" hidden="1" customHeight="1">
      <c r="B1527" s="46" t="str">
        <f t="shared" si="139"/>
        <v/>
      </c>
      <c r="C1527" s="47" t="str">
        <f t="shared" si="140"/>
        <v/>
      </c>
      <c r="D1527" s="52" t="str">
        <f t="shared" si="141"/>
        <v/>
      </c>
      <c r="E1527" s="53" t="str">
        <f t="shared" si="142"/>
        <v/>
      </c>
      <c r="F1527" s="53" t="str">
        <f t="shared" si="143"/>
        <v/>
      </c>
      <c r="G1527" s="50"/>
      <c r="H1527" s="53">
        <f t="shared" si="138"/>
        <v>0</v>
      </c>
    </row>
    <row r="1528" spans="2:8" ht="12.75" hidden="1" customHeight="1">
      <c r="B1528" s="46" t="str">
        <f t="shared" si="139"/>
        <v/>
      </c>
      <c r="C1528" s="47" t="str">
        <f t="shared" si="140"/>
        <v/>
      </c>
      <c r="D1528" s="52" t="str">
        <f t="shared" si="141"/>
        <v/>
      </c>
      <c r="E1528" s="53" t="str">
        <f t="shared" si="142"/>
        <v/>
      </c>
      <c r="F1528" s="53" t="str">
        <f t="shared" si="143"/>
        <v/>
      </c>
      <c r="G1528" s="50"/>
      <c r="H1528" s="53">
        <f t="shared" si="138"/>
        <v>0</v>
      </c>
    </row>
    <row r="1529" spans="2:8" ht="12.75" hidden="1" customHeight="1">
      <c r="B1529" s="46" t="str">
        <f t="shared" si="139"/>
        <v/>
      </c>
      <c r="C1529" s="47" t="str">
        <f t="shared" si="140"/>
        <v/>
      </c>
      <c r="D1529" s="52" t="str">
        <f t="shared" si="141"/>
        <v/>
      </c>
      <c r="E1529" s="53" t="str">
        <f t="shared" si="142"/>
        <v/>
      </c>
      <c r="F1529" s="53" t="str">
        <f t="shared" si="143"/>
        <v/>
      </c>
      <c r="G1529" s="50"/>
      <c r="H1529" s="53">
        <f t="shared" si="138"/>
        <v>0</v>
      </c>
    </row>
    <row r="1530" spans="2:8" ht="12.75" hidden="1" customHeight="1">
      <c r="B1530" s="46" t="str">
        <f t="shared" si="139"/>
        <v/>
      </c>
      <c r="C1530" s="47" t="str">
        <f t="shared" si="140"/>
        <v/>
      </c>
      <c r="D1530" s="52" t="str">
        <f t="shared" si="141"/>
        <v/>
      </c>
      <c r="E1530" s="53" t="str">
        <f t="shared" si="142"/>
        <v/>
      </c>
      <c r="F1530" s="53" t="str">
        <f t="shared" si="143"/>
        <v/>
      </c>
      <c r="G1530" s="50"/>
      <c r="H1530" s="53">
        <f t="shared" si="138"/>
        <v>0</v>
      </c>
    </row>
    <row r="1531" spans="2:8" ht="12.75" hidden="1" customHeight="1">
      <c r="B1531" s="46" t="str">
        <f t="shared" si="139"/>
        <v/>
      </c>
      <c r="C1531" s="47" t="str">
        <f t="shared" si="140"/>
        <v/>
      </c>
      <c r="D1531" s="52" t="str">
        <f t="shared" si="141"/>
        <v/>
      </c>
      <c r="E1531" s="53" t="str">
        <f t="shared" si="142"/>
        <v/>
      </c>
      <c r="F1531" s="53" t="str">
        <f t="shared" si="143"/>
        <v/>
      </c>
      <c r="G1531" s="50"/>
      <c r="H1531" s="53">
        <f t="shared" si="138"/>
        <v>0</v>
      </c>
    </row>
    <row r="1532" spans="2:8" ht="12.75" hidden="1" customHeight="1">
      <c r="B1532" s="46" t="str">
        <f t="shared" si="139"/>
        <v/>
      </c>
      <c r="C1532" s="47" t="str">
        <f t="shared" si="140"/>
        <v/>
      </c>
      <c r="D1532" s="52" t="str">
        <f t="shared" si="141"/>
        <v/>
      </c>
      <c r="E1532" s="53" t="str">
        <f t="shared" si="142"/>
        <v/>
      </c>
      <c r="F1532" s="53" t="str">
        <f t="shared" si="143"/>
        <v/>
      </c>
      <c r="G1532" s="50"/>
      <c r="H1532" s="53">
        <f t="shared" si="138"/>
        <v>0</v>
      </c>
    </row>
    <row r="1533" spans="2:8" ht="12.75" hidden="1" customHeight="1">
      <c r="B1533" s="46" t="str">
        <f t="shared" si="139"/>
        <v/>
      </c>
      <c r="C1533" s="47" t="str">
        <f t="shared" si="140"/>
        <v/>
      </c>
      <c r="D1533" s="52" t="str">
        <f t="shared" si="141"/>
        <v/>
      </c>
      <c r="E1533" s="53" t="str">
        <f t="shared" si="142"/>
        <v/>
      </c>
      <c r="F1533" s="53" t="str">
        <f t="shared" si="143"/>
        <v/>
      </c>
      <c r="G1533" s="50"/>
      <c r="H1533" s="53">
        <f t="shared" si="138"/>
        <v>0</v>
      </c>
    </row>
    <row r="1534" spans="2:8" ht="12.75" hidden="1" customHeight="1">
      <c r="B1534" s="46" t="str">
        <f t="shared" si="139"/>
        <v/>
      </c>
      <c r="C1534" s="47" t="str">
        <f t="shared" si="140"/>
        <v/>
      </c>
      <c r="D1534" s="52" t="str">
        <f t="shared" si="141"/>
        <v/>
      </c>
      <c r="E1534" s="53" t="str">
        <f t="shared" si="142"/>
        <v/>
      </c>
      <c r="F1534" s="53" t="str">
        <f t="shared" si="143"/>
        <v/>
      </c>
      <c r="G1534" s="50"/>
      <c r="H1534" s="53">
        <f t="shared" si="138"/>
        <v>0</v>
      </c>
    </row>
    <row r="1535" spans="2:8" ht="12.75" hidden="1" customHeight="1">
      <c r="B1535" s="46" t="str">
        <f t="shared" si="139"/>
        <v/>
      </c>
      <c r="C1535" s="47" t="str">
        <f t="shared" si="140"/>
        <v/>
      </c>
      <c r="D1535" s="52" t="str">
        <f t="shared" si="141"/>
        <v/>
      </c>
      <c r="E1535" s="53" t="str">
        <f t="shared" si="142"/>
        <v/>
      </c>
      <c r="F1535" s="53" t="str">
        <f t="shared" si="143"/>
        <v/>
      </c>
      <c r="G1535" s="50"/>
      <c r="H1535" s="53">
        <f t="shared" si="138"/>
        <v>0</v>
      </c>
    </row>
    <row r="1536" spans="2:8" ht="12.75" hidden="1" customHeight="1">
      <c r="B1536" s="46" t="str">
        <f t="shared" si="139"/>
        <v/>
      </c>
      <c r="C1536" s="47" t="str">
        <f t="shared" si="140"/>
        <v/>
      </c>
      <c r="D1536" s="52" t="str">
        <f t="shared" si="141"/>
        <v/>
      </c>
      <c r="E1536" s="53" t="str">
        <f t="shared" si="142"/>
        <v/>
      </c>
      <c r="F1536" s="53" t="str">
        <f t="shared" si="143"/>
        <v/>
      </c>
      <c r="G1536" s="50"/>
      <c r="H1536" s="53">
        <f t="shared" si="138"/>
        <v>0</v>
      </c>
    </row>
    <row r="1537" spans="2:8" ht="12.75" hidden="1" customHeight="1">
      <c r="B1537" s="46" t="str">
        <f t="shared" si="139"/>
        <v/>
      </c>
      <c r="C1537" s="47" t="str">
        <f t="shared" si="140"/>
        <v/>
      </c>
      <c r="D1537" s="52" t="str">
        <f t="shared" si="141"/>
        <v/>
      </c>
      <c r="E1537" s="53" t="str">
        <f t="shared" si="142"/>
        <v/>
      </c>
      <c r="F1537" s="53" t="str">
        <f t="shared" si="143"/>
        <v/>
      </c>
      <c r="G1537" s="50"/>
      <c r="H1537" s="53">
        <f t="shared" si="138"/>
        <v>0</v>
      </c>
    </row>
    <row r="1538" spans="2:8" ht="12.75" hidden="1" customHeight="1">
      <c r="B1538" s="46" t="str">
        <f t="shared" si="139"/>
        <v/>
      </c>
      <c r="C1538" s="47" t="str">
        <f t="shared" si="140"/>
        <v/>
      </c>
      <c r="D1538" s="52" t="str">
        <f t="shared" si="141"/>
        <v/>
      </c>
      <c r="E1538" s="53" t="str">
        <f t="shared" si="142"/>
        <v/>
      </c>
      <c r="F1538" s="53" t="str">
        <f t="shared" si="143"/>
        <v/>
      </c>
      <c r="G1538" s="50"/>
      <c r="H1538" s="53">
        <f t="shared" si="138"/>
        <v>0</v>
      </c>
    </row>
    <row r="1539" spans="2:8" ht="12.75" hidden="1" customHeight="1">
      <c r="B1539" s="46" t="str">
        <f t="shared" si="139"/>
        <v/>
      </c>
      <c r="C1539" s="47" t="str">
        <f t="shared" si="140"/>
        <v/>
      </c>
      <c r="D1539" s="52" t="str">
        <f t="shared" si="141"/>
        <v/>
      </c>
      <c r="E1539" s="53" t="str">
        <f t="shared" si="142"/>
        <v/>
      </c>
      <c r="F1539" s="53" t="str">
        <f t="shared" si="143"/>
        <v/>
      </c>
      <c r="G1539" s="50"/>
      <c r="H1539" s="53">
        <f t="shared" si="138"/>
        <v>0</v>
      </c>
    </row>
    <row r="1540" spans="2:8" ht="12.75" hidden="1" customHeight="1">
      <c r="B1540" s="46" t="str">
        <f t="shared" si="139"/>
        <v/>
      </c>
      <c r="C1540" s="47" t="str">
        <f t="shared" si="140"/>
        <v/>
      </c>
      <c r="D1540" s="52" t="str">
        <f t="shared" si="141"/>
        <v/>
      </c>
      <c r="E1540" s="53" t="str">
        <f t="shared" si="142"/>
        <v/>
      </c>
      <c r="F1540" s="53" t="str">
        <f t="shared" si="143"/>
        <v/>
      </c>
      <c r="G1540" s="50"/>
      <c r="H1540" s="53">
        <f t="shared" si="138"/>
        <v>0</v>
      </c>
    </row>
    <row r="1541" spans="2:8" ht="12.75" hidden="1" customHeight="1">
      <c r="B1541" s="46" t="str">
        <f t="shared" si="139"/>
        <v/>
      </c>
      <c r="C1541" s="47" t="str">
        <f t="shared" si="140"/>
        <v/>
      </c>
      <c r="D1541" s="52" t="str">
        <f t="shared" si="141"/>
        <v/>
      </c>
      <c r="E1541" s="53" t="str">
        <f t="shared" si="142"/>
        <v/>
      </c>
      <c r="F1541" s="53" t="str">
        <f t="shared" si="143"/>
        <v/>
      </c>
      <c r="G1541" s="50"/>
      <c r="H1541" s="53">
        <f t="shared" si="138"/>
        <v>0</v>
      </c>
    </row>
    <row r="1542" spans="2:8" ht="12.75" hidden="1" customHeight="1">
      <c r="B1542" s="46" t="str">
        <f t="shared" si="139"/>
        <v/>
      </c>
      <c r="C1542" s="47" t="str">
        <f t="shared" si="140"/>
        <v/>
      </c>
      <c r="D1542" s="52" t="str">
        <f t="shared" si="141"/>
        <v/>
      </c>
      <c r="E1542" s="53" t="str">
        <f t="shared" si="142"/>
        <v/>
      </c>
      <c r="F1542" s="53" t="str">
        <f t="shared" si="143"/>
        <v/>
      </c>
      <c r="G1542" s="50"/>
      <c r="H1542" s="53">
        <f t="shared" si="138"/>
        <v>0</v>
      </c>
    </row>
    <row r="1543" spans="2:8" ht="12.75" hidden="1" customHeight="1">
      <c r="B1543" s="46" t="str">
        <f t="shared" si="139"/>
        <v/>
      </c>
      <c r="C1543" s="47" t="str">
        <f t="shared" si="140"/>
        <v/>
      </c>
      <c r="D1543" s="52" t="str">
        <f t="shared" si="141"/>
        <v/>
      </c>
      <c r="E1543" s="53" t="str">
        <f t="shared" si="142"/>
        <v/>
      </c>
      <c r="F1543" s="53" t="str">
        <f t="shared" si="143"/>
        <v/>
      </c>
      <c r="G1543" s="50"/>
      <c r="H1543" s="53">
        <f t="shared" si="138"/>
        <v>0</v>
      </c>
    </row>
    <row r="1544" spans="2:8" ht="12.75" hidden="1" customHeight="1">
      <c r="B1544" s="46" t="str">
        <f t="shared" si="139"/>
        <v/>
      </c>
      <c r="C1544" s="47" t="str">
        <f t="shared" si="140"/>
        <v/>
      </c>
      <c r="D1544" s="52" t="str">
        <f t="shared" si="141"/>
        <v/>
      </c>
      <c r="E1544" s="53" t="str">
        <f t="shared" si="142"/>
        <v/>
      </c>
      <c r="F1544" s="53" t="str">
        <f t="shared" si="143"/>
        <v/>
      </c>
      <c r="G1544" s="50"/>
      <c r="H1544" s="53">
        <f t="shared" si="138"/>
        <v>0</v>
      </c>
    </row>
    <row r="1545" spans="2:8" ht="12.75" hidden="1" customHeight="1">
      <c r="B1545" s="46" t="str">
        <f t="shared" si="139"/>
        <v/>
      </c>
      <c r="C1545" s="47" t="str">
        <f t="shared" si="140"/>
        <v/>
      </c>
      <c r="D1545" s="52" t="str">
        <f t="shared" si="141"/>
        <v/>
      </c>
      <c r="E1545" s="53" t="str">
        <f t="shared" si="142"/>
        <v/>
      </c>
      <c r="F1545" s="53" t="str">
        <f t="shared" si="143"/>
        <v/>
      </c>
      <c r="G1545" s="50"/>
      <c r="H1545" s="53">
        <f t="shared" si="138"/>
        <v>0</v>
      </c>
    </row>
    <row r="1546" spans="2:8" ht="12.75" hidden="1" customHeight="1">
      <c r="B1546" s="46" t="str">
        <f t="shared" si="139"/>
        <v/>
      </c>
      <c r="C1546" s="47" t="str">
        <f t="shared" si="140"/>
        <v/>
      </c>
      <c r="D1546" s="52" t="str">
        <f t="shared" si="141"/>
        <v/>
      </c>
      <c r="E1546" s="53" t="str">
        <f t="shared" si="142"/>
        <v/>
      </c>
      <c r="F1546" s="53" t="str">
        <f t="shared" si="143"/>
        <v/>
      </c>
      <c r="G1546" s="50"/>
      <c r="H1546" s="53">
        <f t="shared" si="138"/>
        <v>0</v>
      </c>
    </row>
    <row r="1547" spans="2:8" ht="12.75" hidden="1" customHeight="1">
      <c r="B1547" s="46" t="str">
        <f t="shared" si="139"/>
        <v/>
      </c>
      <c r="C1547" s="47" t="str">
        <f t="shared" si="140"/>
        <v/>
      </c>
      <c r="D1547" s="52" t="str">
        <f t="shared" si="141"/>
        <v/>
      </c>
      <c r="E1547" s="53" t="str">
        <f t="shared" si="142"/>
        <v/>
      </c>
      <c r="F1547" s="53" t="str">
        <f t="shared" si="143"/>
        <v/>
      </c>
      <c r="G1547" s="50"/>
      <c r="H1547" s="53">
        <f t="shared" si="138"/>
        <v>0</v>
      </c>
    </row>
    <row r="1548" spans="2:8" ht="12.75" hidden="1" customHeight="1">
      <c r="B1548" s="46" t="str">
        <f t="shared" si="139"/>
        <v/>
      </c>
      <c r="C1548" s="47" t="str">
        <f t="shared" si="140"/>
        <v/>
      </c>
      <c r="D1548" s="52" t="str">
        <f t="shared" si="141"/>
        <v/>
      </c>
      <c r="E1548" s="53" t="str">
        <f t="shared" si="142"/>
        <v/>
      </c>
      <c r="F1548" s="53" t="str">
        <f t="shared" si="143"/>
        <v/>
      </c>
      <c r="G1548" s="50"/>
      <c r="H1548" s="53">
        <f t="shared" si="138"/>
        <v>0</v>
      </c>
    </row>
    <row r="1549" spans="2:8" ht="12.75" hidden="1" customHeight="1">
      <c r="B1549" s="46" t="str">
        <f t="shared" si="139"/>
        <v/>
      </c>
      <c r="C1549" s="47" t="str">
        <f t="shared" si="140"/>
        <v/>
      </c>
      <c r="D1549" s="52" t="str">
        <f t="shared" si="141"/>
        <v/>
      </c>
      <c r="E1549" s="53" t="str">
        <f t="shared" si="142"/>
        <v/>
      </c>
      <c r="F1549" s="53" t="str">
        <f t="shared" si="143"/>
        <v/>
      </c>
      <c r="G1549" s="50"/>
      <c r="H1549" s="53">
        <f t="shared" si="138"/>
        <v>0</v>
      </c>
    </row>
    <row r="1550" spans="2:8" ht="12.75" hidden="1" customHeight="1">
      <c r="B1550" s="46" t="str">
        <f t="shared" si="139"/>
        <v/>
      </c>
      <c r="C1550" s="47" t="str">
        <f t="shared" si="140"/>
        <v/>
      </c>
      <c r="D1550" s="52" t="str">
        <f t="shared" si="141"/>
        <v/>
      </c>
      <c r="E1550" s="53" t="str">
        <f t="shared" si="142"/>
        <v/>
      </c>
      <c r="F1550" s="53" t="str">
        <f t="shared" si="143"/>
        <v/>
      </c>
      <c r="G1550" s="50"/>
      <c r="H1550" s="53">
        <f t="shared" si="138"/>
        <v>0</v>
      </c>
    </row>
    <row r="1551" spans="2:8" ht="12.75" hidden="1" customHeight="1">
      <c r="B1551" s="46" t="str">
        <f t="shared" si="139"/>
        <v/>
      </c>
      <c r="C1551" s="47" t="str">
        <f t="shared" si="140"/>
        <v/>
      </c>
      <c r="D1551" s="52" t="str">
        <f t="shared" si="141"/>
        <v/>
      </c>
      <c r="E1551" s="53" t="str">
        <f t="shared" si="142"/>
        <v/>
      </c>
      <c r="F1551" s="53" t="str">
        <f t="shared" si="143"/>
        <v/>
      </c>
      <c r="G1551" s="50"/>
      <c r="H1551" s="53">
        <f t="shared" si="138"/>
        <v>0</v>
      </c>
    </row>
    <row r="1552" spans="2:8" ht="12.75" hidden="1" customHeight="1">
      <c r="B1552" s="46" t="str">
        <f t="shared" si="139"/>
        <v/>
      </c>
      <c r="C1552" s="47" t="str">
        <f t="shared" si="140"/>
        <v/>
      </c>
      <c r="D1552" s="52" t="str">
        <f t="shared" si="141"/>
        <v/>
      </c>
      <c r="E1552" s="53" t="str">
        <f t="shared" si="142"/>
        <v/>
      </c>
      <c r="F1552" s="53" t="str">
        <f t="shared" si="143"/>
        <v/>
      </c>
      <c r="G1552" s="50"/>
      <c r="H1552" s="53">
        <f t="shared" si="138"/>
        <v>0</v>
      </c>
    </row>
    <row r="1553" spans="2:8" ht="12.75" hidden="1" customHeight="1">
      <c r="B1553" s="46" t="str">
        <f t="shared" si="139"/>
        <v/>
      </c>
      <c r="C1553" s="47" t="str">
        <f t="shared" si="140"/>
        <v/>
      </c>
      <c r="D1553" s="52" t="str">
        <f t="shared" si="141"/>
        <v/>
      </c>
      <c r="E1553" s="53" t="str">
        <f t="shared" si="142"/>
        <v/>
      </c>
      <c r="F1553" s="53" t="str">
        <f t="shared" si="143"/>
        <v/>
      </c>
      <c r="G1553" s="50"/>
      <c r="H1553" s="53">
        <f t="shared" si="138"/>
        <v>0</v>
      </c>
    </row>
    <row r="1554" spans="2:8" ht="12.75" hidden="1" customHeight="1">
      <c r="B1554" s="46" t="str">
        <f t="shared" si="139"/>
        <v/>
      </c>
      <c r="C1554" s="47" t="str">
        <f t="shared" si="140"/>
        <v/>
      </c>
      <c r="D1554" s="52" t="str">
        <f t="shared" si="141"/>
        <v/>
      </c>
      <c r="E1554" s="53" t="str">
        <f t="shared" si="142"/>
        <v/>
      </c>
      <c r="F1554" s="53" t="str">
        <f t="shared" si="143"/>
        <v/>
      </c>
      <c r="G1554" s="50"/>
      <c r="H1554" s="53">
        <f t="shared" si="138"/>
        <v>0</v>
      </c>
    </row>
    <row r="1555" spans="2:8" ht="12.75" hidden="1" customHeight="1">
      <c r="B1555" s="46" t="str">
        <f t="shared" si="139"/>
        <v/>
      </c>
      <c r="C1555" s="47" t="str">
        <f t="shared" si="140"/>
        <v/>
      </c>
      <c r="D1555" s="52" t="str">
        <f t="shared" si="141"/>
        <v/>
      </c>
      <c r="E1555" s="53" t="str">
        <f t="shared" si="142"/>
        <v/>
      </c>
      <c r="F1555" s="53" t="str">
        <f t="shared" si="143"/>
        <v/>
      </c>
      <c r="G1555" s="50"/>
      <c r="H1555" s="53">
        <f t="shared" si="138"/>
        <v>0</v>
      </c>
    </row>
    <row r="1556" spans="2:8" ht="12.75" hidden="1" customHeight="1">
      <c r="B1556" s="46" t="str">
        <f t="shared" si="139"/>
        <v/>
      </c>
      <c r="C1556" s="47" t="str">
        <f t="shared" si="140"/>
        <v/>
      </c>
      <c r="D1556" s="52" t="str">
        <f t="shared" si="141"/>
        <v/>
      </c>
      <c r="E1556" s="53" t="str">
        <f t="shared" si="142"/>
        <v/>
      </c>
      <c r="F1556" s="53" t="str">
        <f t="shared" si="143"/>
        <v/>
      </c>
      <c r="G1556" s="50"/>
      <c r="H1556" s="53">
        <f t="shared" si="138"/>
        <v>0</v>
      </c>
    </row>
    <row r="1557" spans="2:8" ht="12.75" hidden="1" customHeight="1">
      <c r="B1557" s="46" t="str">
        <f t="shared" si="139"/>
        <v/>
      </c>
      <c r="C1557" s="47" t="str">
        <f t="shared" si="140"/>
        <v/>
      </c>
      <c r="D1557" s="52" t="str">
        <f t="shared" si="141"/>
        <v/>
      </c>
      <c r="E1557" s="53" t="str">
        <f t="shared" si="142"/>
        <v/>
      </c>
      <c r="F1557" s="53" t="str">
        <f t="shared" si="143"/>
        <v/>
      </c>
      <c r="G1557" s="50"/>
      <c r="H1557" s="53">
        <f t="shared" si="138"/>
        <v>0</v>
      </c>
    </row>
    <row r="1558" spans="2:8" ht="12.75" hidden="1" customHeight="1">
      <c r="B1558" s="46" t="str">
        <f t="shared" si="139"/>
        <v/>
      </c>
      <c r="C1558" s="47" t="str">
        <f t="shared" si="140"/>
        <v/>
      </c>
      <c r="D1558" s="52" t="str">
        <f t="shared" si="141"/>
        <v/>
      </c>
      <c r="E1558" s="53" t="str">
        <f t="shared" si="142"/>
        <v/>
      </c>
      <c r="F1558" s="53" t="str">
        <f t="shared" si="143"/>
        <v/>
      </c>
      <c r="G1558" s="50"/>
      <c r="H1558" s="53">
        <f t="shared" si="138"/>
        <v>0</v>
      </c>
    </row>
    <row r="1559" spans="2:8" ht="12.75" hidden="1" customHeight="1">
      <c r="B1559" s="46" t="str">
        <f t="shared" si="139"/>
        <v/>
      </c>
      <c r="C1559" s="47" t="str">
        <f t="shared" si="140"/>
        <v/>
      </c>
      <c r="D1559" s="52" t="str">
        <f t="shared" si="141"/>
        <v/>
      </c>
      <c r="E1559" s="53" t="str">
        <f t="shared" si="142"/>
        <v/>
      </c>
      <c r="F1559" s="53" t="str">
        <f t="shared" si="143"/>
        <v/>
      </c>
      <c r="G1559" s="50"/>
      <c r="H1559" s="53">
        <f t="shared" si="138"/>
        <v>0</v>
      </c>
    </row>
    <row r="1560" spans="2:8" ht="12.75" hidden="1" customHeight="1">
      <c r="B1560" s="46" t="str">
        <f t="shared" si="139"/>
        <v/>
      </c>
      <c r="C1560" s="47" t="str">
        <f t="shared" si="140"/>
        <v/>
      </c>
      <c r="D1560" s="52" t="str">
        <f t="shared" si="141"/>
        <v/>
      </c>
      <c r="E1560" s="53" t="str">
        <f t="shared" si="142"/>
        <v/>
      </c>
      <c r="F1560" s="53" t="str">
        <f t="shared" si="143"/>
        <v/>
      </c>
      <c r="G1560" s="50"/>
      <c r="H1560" s="53">
        <f t="shared" si="138"/>
        <v>0</v>
      </c>
    </row>
    <row r="1561" spans="2:8" ht="12.75" hidden="1" customHeight="1">
      <c r="B1561" s="46" t="str">
        <f t="shared" si="139"/>
        <v/>
      </c>
      <c r="C1561" s="47" t="str">
        <f t="shared" si="140"/>
        <v/>
      </c>
      <c r="D1561" s="52" t="str">
        <f t="shared" si="141"/>
        <v/>
      </c>
      <c r="E1561" s="53" t="str">
        <f t="shared" si="142"/>
        <v/>
      </c>
      <c r="F1561" s="53" t="str">
        <f t="shared" si="143"/>
        <v/>
      </c>
      <c r="G1561" s="50"/>
      <c r="H1561" s="53">
        <f t="shared" ref="H1561:H1624" si="144">IF(B1561="",0,ROUND(H1560-E1561-G1561,2))</f>
        <v>0</v>
      </c>
    </row>
    <row r="1562" spans="2:8" ht="12.75" hidden="1" customHeight="1">
      <c r="B1562" s="46" t="str">
        <f t="shared" ref="B1562:B1625" si="145">IF(B1561&lt;$D$16,IF(H1561&gt;0,B1561+1,""),"")</f>
        <v/>
      </c>
      <c r="C1562" s="47" t="str">
        <f t="shared" ref="C1562:C1625" si="146">IF(B1562="","",IF(B1562&lt;=$D$16,IF(payments_per_year=26,DATE(YEAR(start_date),MONTH(start_date),DAY(start_date)+14*B1562),IF(payments_per_year=52,DATE(YEAR(start_date),MONTH(start_date),DAY(start_date)+7*B1562),DATE(YEAR(start_date),MONTH(start_date)+B1562*12/$D$11,DAY(start_date)))),""))</f>
        <v/>
      </c>
      <c r="D1562" s="52" t="str">
        <f t="shared" ref="D1562:D1625" si="147">IF(C1562="","",IF($D$15+F1562&gt;H1561,ROUND(H1561+F1562,2),$D$15))</f>
        <v/>
      </c>
      <c r="E1562" s="53" t="str">
        <f t="shared" ref="E1562:E1625" si="148">IF(C1562="","",D1562-F1562)</f>
        <v/>
      </c>
      <c r="F1562" s="53" t="str">
        <f t="shared" ref="F1562:F1625" si="149">IF(C1562="","",ROUND(H1561*$D$9/payments_per_year,2))</f>
        <v/>
      </c>
      <c r="G1562" s="50"/>
      <c r="H1562" s="53">
        <f t="shared" si="144"/>
        <v>0</v>
      </c>
    </row>
    <row r="1563" spans="2:8" ht="12.75" hidden="1" customHeight="1">
      <c r="B1563" s="46" t="str">
        <f t="shared" si="145"/>
        <v/>
      </c>
      <c r="C1563" s="47" t="str">
        <f t="shared" si="146"/>
        <v/>
      </c>
      <c r="D1563" s="52" t="str">
        <f t="shared" si="147"/>
        <v/>
      </c>
      <c r="E1563" s="53" t="str">
        <f t="shared" si="148"/>
        <v/>
      </c>
      <c r="F1563" s="53" t="str">
        <f t="shared" si="149"/>
        <v/>
      </c>
      <c r="G1563" s="50"/>
      <c r="H1563" s="53">
        <f t="shared" si="144"/>
        <v>0</v>
      </c>
    </row>
    <row r="1564" spans="2:8" ht="12.75" hidden="1" customHeight="1">
      <c r="B1564" s="46" t="str">
        <f t="shared" si="145"/>
        <v/>
      </c>
      <c r="C1564" s="47" t="str">
        <f t="shared" si="146"/>
        <v/>
      </c>
      <c r="D1564" s="52" t="str">
        <f t="shared" si="147"/>
        <v/>
      </c>
      <c r="E1564" s="53" t="str">
        <f t="shared" si="148"/>
        <v/>
      </c>
      <c r="F1564" s="53" t="str">
        <f t="shared" si="149"/>
        <v/>
      </c>
      <c r="G1564" s="50"/>
      <c r="H1564" s="53">
        <f t="shared" si="144"/>
        <v>0</v>
      </c>
    </row>
    <row r="1565" spans="2:8" ht="12.75" hidden="1" customHeight="1">
      <c r="B1565" s="46" t="str">
        <f t="shared" si="145"/>
        <v/>
      </c>
      <c r="C1565" s="47" t="str">
        <f t="shared" si="146"/>
        <v/>
      </c>
      <c r="D1565" s="52" t="str">
        <f t="shared" si="147"/>
        <v/>
      </c>
      <c r="E1565" s="53" t="str">
        <f t="shared" si="148"/>
        <v/>
      </c>
      <c r="F1565" s="53" t="str">
        <f t="shared" si="149"/>
        <v/>
      </c>
      <c r="G1565" s="50"/>
      <c r="H1565" s="53">
        <f t="shared" si="144"/>
        <v>0</v>
      </c>
    </row>
    <row r="1566" spans="2:8" ht="12.75" hidden="1" customHeight="1">
      <c r="B1566" s="46" t="str">
        <f t="shared" si="145"/>
        <v/>
      </c>
      <c r="C1566" s="47" t="str">
        <f t="shared" si="146"/>
        <v/>
      </c>
      <c r="D1566" s="52" t="str">
        <f t="shared" si="147"/>
        <v/>
      </c>
      <c r="E1566" s="53" t="str">
        <f t="shared" si="148"/>
        <v/>
      </c>
      <c r="F1566" s="53" t="str">
        <f t="shared" si="149"/>
        <v/>
      </c>
      <c r="G1566" s="50"/>
      <c r="H1566" s="53">
        <f t="shared" si="144"/>
        <v>0</v>
      </c>
    </row>
    <row r="1567" spans="2:8" ht="12.75" hidden="1" customHeight="1">
      <c r="B1567" s="46" t="str">
        <f t="shared" si="145"/>
        <v/>
      </c>
      <c r="C1567" s="47" t="str">
        <f t="shared" si="146"/>
        <v/>
      </c>
      <c r="D1567" s="52" t="str">
        <f t="shared" si="147"/>
        <v/>
      </c>
      <c r="E1567" s="53" t="str">
        <f t="shared" si="148"/>
        <v/>
      </c>
      <c r="F1567" s="53" t="str">
        <f t="shared" si="149"/>
        <v/>
      </c>
      <c r="G1567" s="50"/>
      <c r="H1567" s="53">
        <f t="shared" si="144"/>
        <v>0</v>
      </c>
    </row>
    <row r="1568" spans="2:8" ht="12.75" hidden="1" customHeight="1">
      <c r="B1568" s="46" t="str">
        <f t="shared" si="145"/>
        <v/>
      </c>
      <c r="C1568" s="47" t="str">
        <f t="shared" si="146"/>
        <v/>
      </c>
      <c r="D1568" s="52" t="str">
        <f t="shared" si="147"/>
        <v/>
      </c>
      <c r="E1568" s="53" t="str">
        <f t="shared" si="148"/>
        <v/>
      </c>
      <c r="F1568" s="53" t="str">
        <f t="shared" si="149"/>
        <v/>
      </c>
      <c r="G1568" s="50"/>
      <c r="H1568" s="53">
        <f t="shared" si="144"/>
        <v>0</v>
      </c>
    </row>
    <row r="1569" spans="2:8" ht="12.75" hidden="1" customHeight="1">
      <c r="B1569" s="46" t="str">
        <f t="shared" si="145"/>
        <v/>
      </c>
      <c r="C1569" s="47" t="str">
        <f t="shared" si="146"/>
        <v/>
      </c>
      <c r="D1569" s="52" t="str">
        <f t="shared" si="147"/>
        <v/>
      </c>
      <c r="E1569" s="53" t="str">
        <f t="shared" si="148"/>
        <v/>
      </c>
      <c r="F1569" s="53" t="str">
        <f t="shared" si="149"/>
        <v/>
      </c>
      <c r="G1569" s="50"/>
      <c r="H1569" s="53">
        <f t="shared" si="144"/>
        <v>0</v>
      </c>
    </row>
    <row r="1570" spans="2:8" ht="12.75" hidden="1" customHeight="1">
      <c r="B1570" s="46" t="str">
        <f t="shared" si="145"/>
        <v/>
      </c>
      <c r="C1570" s="47" t="str">
        <f t="shared" si="146"/>
        <v/>
      </c>
      <c r="D1570" s="52" t="str">
        <f t="shared" si="147"/>
        <v/>
      </c>
      <c r="E1570" s="53" t="str">
        <f t="shared" si="148"/>
        <v/>
      </c>
      <c r="F1570" s="53" t="str">
        <f t="shared" si="149"/>
        <v/>
      </c>
      <c r="G1570" s="50"/>
      <c r="H1570" s="53">
        <f t="shared" si="144"/>
        <v>0</v>
      </c>
    </row>
    <row r="1571" spans="2:8" ht="12.75" hidden="1" customHeight="1">
      <c r="B1571" s="46" t="str">
        <f t="shared" si="145"/>
        <v/>
      </c>
      <c r="C1571" s="47" t="str">
        <f t="shared" si="146"/>
        <v/>
      </c>
      <c r="D1571" s="52" t="str">
        <f t="shared" si="147"/>
        <v/>
      </c>
      <c r="E1571" s="53" t="str">
        <f t="shared" si="148"/>
        <v/>
      </c>
      <c r="F1571" s="53" t="str">
        <f t="shared" si="149"/>
        <v/>
      </c>
      <c r="G1571" s="50"/>
      <c r="H1571" s="53">
        <f t="shared" si="144"/>
        <v>0</v>
      </c>
    </row>
    <row r="1572" spans="2:8" ht="12.75" hidden="1" customHeight="1">
      <c r="B1572" s="46" t="str">
        <f t="shared" si="145"/>
        <v/>
      </c>
      <c r="C1572" s="47" t="str">
        <f t="shared" si="146"/>
        <v/>
      </c>
      <c r="D1572" s="52" t="str">
        <f t="shared" si="147"/>
        <v/>
      </c>
      <c r="E1572" s="53" t="str">
        <f t="shared" si="148"/>
        <v/>
      </c>
      <c r="F1572" s="53" t="str">
        <f t="shared" si="149"/>
        <v/>
      </c>
      <c r="G1572" s="50"/>
      <c r="H1572" s="53">
        <f t="shared" si="144"/>
        <v>0</v>
      </c>
    </row>
    <row r="1573" spans="2:8" ht="12.75" hidden="1" customHeight="1">
      <c r="B1573" s="46" t="str">
        <f t="shared" si="145"/>
        <v/>
      </c>
      <c r="C1573" s="47" t="str">
        <f t="shared" si="146"/>
        <v/>
      </c>
      <c r="D1573" s="52" t="str">
        <f t="shared" si="147"/>
        <v/>
      </c>
      <c r="E1573" s="53" t="str">
        <f t="shared" si="148"/>
        <v/>
      </c>
      <c r="F1573" s="53" t="str">
        <f t="shared" si="149"/>
        <v/>
      </c>
      <c r="G1573" s="50"/>
      <c r="H1573" s="53">
        <f t="shared" si="144"/>
        <v>0</v>
      </c>
    </row>
    <row r="1574" spans="2:8" ht="12.75" hidden="1" customHeight="1">
      <c r="B1574" s="46" t="str">
        <f t="shared" si="145"/>
        <v/>
      </c>
      <c r="C1574" s="47" t="str">
        <f t="shared" si="146"/>
        <v/>
      </c>
      <c r="D1574" s="52" t="str">
        <f t="shared" si="147"/>
        <v/>
      </c>
      <c r="E1574" s="53" t="str">
        <f t="shared" si="148"/>
        <v/>
      </c>
      <c r="F1574" s="53" t="str">
        <f t="shared" si="149"/>
        <v/>
      </c>
      <c r="G1574" s="50"/>
      <c r="H1574" s="53">
        <f t="shared" si="144"/>
        <v>0</v>
      </c>
    </row>
    <row r="1575" spans="2:8" ht="12.75" hidden="1" customHeight="1">
      <c r="B1575" s="46" t="str">
        <f t="shared" si="145"/>
        <v/>
      </c>
      <c r="C1575" s="47" t="str">
        <f t="shared" si="146"/>
        <v/>
      </c>
      <c r="D1575" s="52" t="str">
        <f t="shared" si="147"/>
        <v/>
      </c>
      <c r="E1575" s="53" t="str">
        <f t="shared" si="148"/>
        <v/>
      </c>
      <c r="F1575" s="53" t="str">
        <f t="shared" si="149"/>
        <v/>
      </c>
      <c r="G1575" s="50"/>
      <c r="H1575" s="53">
        <f t="shared" si="144"/>
        <v>0</v>
      </c>
    </row>
    <row r="1576" spans="2:8" ht="12.75" hidden="1" customHeight="1">
      <c r="B1576" s="46" t="str">
        <f t="shared" si="145"/>
        <v/>
      </c>
      <c r="C1576" s="47" t="str">
        <f t="shared" si="146"/>
        <v/>
      </c>
      <c r="D1576" s="52" t="str">
        <f t="shared" si="147"/>
        <v/>
      </c>
      <c r="E1576" s="53" t="str">
        <f t="shared" si="148"/>
        <v/>
      </c>
      <c r="F1576" s="53" t="str">
        <f t="shared" si="149"/>
        <v/>
      </c>
      <c r="G1576" s="50"/>
      <c r="H1576" s="53">
        <f t="shared" si="144"/>
        <v>0</v>
      </c>
    </row>
    <row r="1577" spans="2:8" ht="12.75" hidden="1" customHeight="1">
      <c r="B1577" s="46" t="str">
        <f t="shared" si="145"/>
        <v/>
      </c>
      <c r="C1577" s="47" t="str">
        <f t="shared" si="146"/>
        <v/>
      </c>
      <c r="D1577" s="52" t="str">
        <f t="shared" si="147"/>
        <v/>
      </c>
      <c r="E1577" s="53" t="str">
        <f t="shared" si="148"/>
        <v/>
      </c>
      <c r="F1577" s="53" t="str">
        <f t="shared" si="149"/>
        <v/>
      </c>
      <c r="G1577" s="50"/>
      <c r="H1577" s="53">
        <f t="shared" si="144"/>
        <v>0</v>
      </c>
    </row>
    <row r="1578" spans="2:8" ht="12.75" hidden="1" customHeight="1">
      <c r="B1578" s="46" t="str">
        <f t="shared" si="145"/>
        <v/>
      </c>
      <c r="C1578" s="47" t="str">
        <f t="shared" si="146"/>
        <v/>
      </c>
      <c r="D1578" s="52" t="str">
        <f t="shared" si="147"/>
        <v/>
      </c>
      <c r="E1578" s="53" t="str">
        <f t="shared" si="148"/>
        <v/>
      </c>
      <c r="F1578" s="53" t="str">
        <f t="shared" si="149"/>
        <v/>
      </c>
      <c r="G1578" s="50"/>
      <c r="H1578" s="53">
        <f t="shared" si="144"/>
        <v>0</v>
      </c>
    </row>
    <row r="1579" spans="2:8" ht="12.75" hidden="1" customHeight="1">
      <c r="B1579" s="46" t="str">
        <f t="shared" si="145"/>
        <v/>
      </c>
      <c r="C1579" s="47" t="str">
        <f t="shared" si="146"/>
        <v/>
      </c>
      <c r="D1579" s="52" t="str">
        <f t="shared" si="147"/>
        <v/>
      </c>
      <c r="E1579" s="53" t="str">
        <f t="shared" si="148"/>
        <v/>
      </c>
      <c r="F1579" s="53" t="str">
        <f t="shared" si="149"/>
        <v/>
      </c>
      <c r="G1579" s="50"/>
      <c r="H1579" s="53">
        <f t="shared" si="144"/>
        <v>0</v>
      </c>
    </row>
    <row r="1580" spans="2:8" ht="12.75" hidden="1" customHeight="1">
      <c r="B1580" s="46" t="str">
        <f t="shared" si="145"/>
        <v/>
      </c>
      <c r="C1580" s="47" t="str">
        <f t="shared" si="146"/>
        <v/>
      </c>
      <c r="D1580" s="52" t="str">
        <f t="shared" si="147"/>
        <v/>
      </c>
      <c r="E1580" s="53" t="str">
        <f t="shared" si="148"/>
        <v/>
      </c>
      <c r="F1580" s="53" t="str">
        <f t="shared" si="149"/>
        <v/>
      </c>
      <c r="G1580" s="50"/>
      <c r="H1580" s="53">
        <f t="shared" si="144"/>
        <v>0</v>
      </c>
    </row>
    <row r="1581" spans="2:8" ht="12.75" hidden="1" customHeight="1">
      <c r="B1581" s="46" t="str">
        <f t="shared" si="145"/>
        <v/>
      </c>
      <c r="C1581" s="47" t="str">
        <f t="shared" si="146"/>
        <v/>
      </c>
      <c r="D1581" s="52" t="str">
        <f t="shared" si="147"/>
        <v/>
      </c>
      <c r="E1581" s="53" t="str">
        <f t="shared" si="148"/>
        <v/>
      </c>
      <c r="F1581" s="53" t="str">
        <f t="shared" si="149"/>
        <v/>
      </c>
      <c r="G1581" s="50"/>
      <c r="H1581" s="53">
        <f t="shared" si="144"/>
        <v>0</v>
      </c>
    </row>
    <row r="1582" spans="2:8" ht="12.75" hidden="1" customHeight="1">
      <c r="B1582" s="46" t="str">
        <f t="shared" si="145"/>
        <v/>
      </c>
      <c r="C1582" s="47" t="str">
        <f t="shared" si="146"/>
        <v/>
      </c>
      <c r="D1582" s="52" t="str">
        <f t="shared" si="147"/>
        <v/>
      </c>
      <c r="E1582" s="53" t="str">
        <f t="shared" si="148"/>
        <v/>
      </c>
      <c r="F1582" s="53" t="str">
        <f t="shared" si="149"/>
        <v/>
      </c>
      <c r="G1582" s="50"/>
      <c r="H1582" s="53">
        <f t="shared" si="144"/>
        <v>0</v>
      </c>
    </row>
    <row r="1583" spans="2:8" ht="12.75" hidden="1" customHeight="1">
      <c r="B1583" s="46" t="str">
        <f t="shared" si="145"/>
        <v/>
      </c>
      <c r="C1583" s="47" t="str">
        <f t="shared" si="146"/>
        <v/>
      </c>
      <c r="D1583" s="52" t="str">
        <f t="shared" si="147"/>
        <v/>
      </c>
      <c r="E1583" s="53" t="str">
        <f t="shared" si="148"/>
        <v/>
      </c>
      <c r="F1583" s="53" t="str">
        <f t="shared" si="149"/>
        <v/>
      </c>
      <c r="G1583" s="50"/>
      <c r="H1583" s="53">
        <f t="shared" si="144"/>
        <v>0</v>
      </c>
    </row>
    <row r="1584" spans="2:8" ht="12.75" hidden="1" customHeight="1">
      <c r="B1584" s="46" t="str">
        <f t="shared" si="145"/>
        <v/>
      </c>
      <c r="C1584" s="47" t="str">
        <f t="shared" si="146"/>
        <v/>
      </c>
      <c r="D1584" s="52" t="str">
        <f t="shared" si="147"/>
        <v/>
      </c>
      <c r="E1584" s="53" t="str">
        <f t="shared" si="148"/>
        <v/>
      </c>
      <c r="F1584" s="53" t="str">
        <f t="shared" si="149"/>
        <v/>
      </c>
      <c r="G1584" s="50"/>
      <c r="H1584" s="53">
        <f t="shared" si="144"/>
        <v>0</v>
      </c>
    </row>
    <row r="1585" spans="2:8" ht="12.75" hidden="1" customHeight="1">
      <c r="B1585" s="46" t="str">
        <f t="shared" si="145"/>
        <v/>
      </c>
      <c r="C1585" s="47" t="str">
        <f t="shared" si="146"/>
        <v/>
      </c>
      <c r="D1585" s="52" t="str">
        <f t="shared" si="147"/>
        <v/>
      </c>
      <c r="E1585" s="53" t="str">
        <f t="shared" si="148"/>
        <v/>
      </c>
      <c r="F1585" s="53" t="str">
        <f t="shared" si="149"/>
        <v/>
      </c>
      <c r="G1585" s="50"/>
      <c r="H1585" s="53">
        <f t="shared" si="144"/>
        <v>0</v>
      </c>
    </row>
    <row r="1586" spans="2:8" ht="12.75" hidden="1" customHeight="1">
      <c r="B1586" s="46" t="str">
        <f t="shared" si="145"/>
        <v/>
      </c>
      <c r="C1586" s="47" t="str">
        <f t="shared" si="146"/>
        <v/>
      </c>
      <c r="D1586" s="52" t="str">
        <f t="shared" si="147"/>
        <v/>
      </c>
      <c r="E1586" s="53" t="str">
        <f t="shared" si="148"/>
        <v/>
      </c>
      <c r="F1586" s="53" t="str">
        <f t="shared" si="149"/>
        <v/>
      </c>
      <c r="G1586" s="50"/>
      <c r="H1586" s="53">
        <f t="shared" si="144"/>
        <v>0</v>
      </c>
    </row>
    <row r="1587" spans="2:8" ht="12.75" hidden="1" customHeight="1">
      <c r="B1587" s="46" t="str">
        <f t="shared" si="145"/>
        <v/>
      </c>
      <c r="C1587" s="47" t="str">
        <f t="shared" si="146"/>
        <v/>
      </c>
      <c r="D1587" s="52" t="str">
        <f t="shared" si="147"/>
        <v/>
      </c>
      <c r="E1587" s="53" t="str">
        <f t="shared" si="148"/>
        <v/>
      </c>
      <c r="F1587" s="53" t="str">
        <f t="shared" si="149"/>
        <v/>
      </c>
      <c r="G1587" s="50"/>
      <c r="H1587" s="53">
        <f t="shared" si="144"/>
        <v>0</v>
      </c>
    </row>
    <row r="1588" spans="2:8" ht="12.75" hidden="1" customHeight="1">
      <c r="B1588" s="46" t="str">
        <f t="shared" si="145"/>
        <v/>
      </c>
      <c r="C1588" s="47" t="str">
        <f t="shared" si="146"/>
        <v/>
      </c>
      <c r="D1588" s="52" t="str">
        <f t="shared" si="147"/>
        <v/>
      </c>
      <c r="E1588" s="53" t="str">
        <f t="shared" si="148"/>
        <v/>
      </c>
      <c r="F1588" s="53" t="str">
        <f t="shared" si="149"/>
        <v/>
      </c>
      <c r="G1588" s="50"/>
      <c r="H1588" s="53">
        <f t="shared" si="144"/>
        <v>0</v>
      </c>
    </row>
    <row r="1589" spans="2:8" ht="12.75" hidden="1" customHeight="1">
      <c r="B1589" s="46" t="str">
        <f t="shared" si="145"/>
        <v/>
      </c>
      <c r="C1589" s="47" t="str">
        <f t="shared" si="146"/>
        <v/>
      </c>
      <c r="D1589" s="52" t="str">
        <f t="shared" si="147"/>
        <v/>
      </c>
      <c r="E1589" s="53" t="str">
        <f t="shared" si="148"/>
        <v/>
      </c>
      <c r="F1589" s="53" t="str">
        <f t="shared" si="149"/>
        <v/>
      </c>
      <c r="G1589" s="50"/>
      <c r="H1589" s="53">
        <f t="shared" si="144"/>
        <v>0</v>
      </c>
    </row>
    <row r="1590" spans="2:8" ht="12.75" hidden="1" customHeight="1">
      <c r="B1590" s="46" t="str">
        <f t="shared" si="145"/>
        <v/>
      </c>
      <c r="C1590" s="47" t="str">
        <f t="shared" si="146"/>
        <v/>
      </c>
      <c r="D1590" s="52" t="str">
        <f t="shared" si="147"/>
        <v/>
      </c>
      <c r="E1590" s="53" t="str">
        <f t="shared" si="148"/>
        <v/>
      </c>
      <c r="F1590" s="53" t="str">
        <f t="shared" si="149"/>
        <v/>
      </c>
      <c r="G1590" s="50"/>
      <c r="H1590" s="53">
        <f t="shared" si="144"/>
        <v>0</v>
      </c>
    </row>
    <row r="1591" spans="2:8" ht="12.75" hidden="1" customHeight="1">
      <c r="B1591" s="46" t="str">
        <f t="shared" si="145"/>
        <v/>
      </c>
      <c r="C1591" s="47" t="str">
        <f t="shared" si="146"/>
        <v/>
      </c>
      <c r="D1591" s="52" t="str">
        <f t="shared" si="147"/>
        <v/>
      </c>
      <c r="E1591" s="53" t="str">
        <f t="shared" si="148"/>
        <v/>
      </c>
      <c r="F1591" s="53" t="str">
        <f t="shared" si="149"/>
        <v/>
      </c>
      <c r="G1591" s="50"/>
      <c r="H1591" s="53">
        <f t="shared" si="144"/>
        <v>0</v>
      </c>
    </row>
    <row r="1592" spans="2:8" ht="12.75" hidden="1" customHeight="1">
      <c r="B1592" s="46" t="str">
        <f t="shared" si="145"/>
        <v/>
      </c>
      <c r="C1592" s="47" t="str">
        <f t="shared" si="146"/>
        <v/>
      </c>
      <c r="D1592" s="52" t="str">
        <f t="shared" si="147"/>
        <v/>
      </c>
      <c r="E1592" s="53" t="str">
        <f t="shared" si="148"/>
        <v/>
      </c>
      <c r="F1592" s="53" t="str">
        <f t="shared" si="149"/>
        <v/>
      </c>
      <c r="G1592" s="50"/>
      <c r="H1592" s="53">
        <f t="shared" si="144"/>
        <v>0</v>
      </c>
    </row>
    <row r="1593" spans="2:8" ht="12.75" hidden="1" customHeight="1">
      <c r="B1593" s="46" t="str">
        <f t="shared" si="145"/>
        <v/>
      </c>
      <c r="C1593" s="47" t="str">
        <f t="shared" si="146"/>
        <v/>
      </c>
      <c r="D1593" s="52" t="str">
        <f t="shared" si="147"/>
        <v/>
      </c>
      <c r="E1593" s="53" t="str">
        <f t="shared" si="148"/>
        <v/>
      </c>
      <c r="F1593" s="53" t="str">
        <f t="shared" si="149"/>
        <v/>
      </c>
      <c r="G1593" s="50"/>
      <c r="H1593" s="53">
        <f t="shared" si="144"/>
        <v>0</v>
      </c>
    </row>
    <row r="1594" spans="2:8" ht="12.75" hidden="1" customHeight="1">
      <c r="B1594" s="46" t="str">
        <f t="shared" si="145"/>
        <v/>
      </c>
      <c r="C1594" s="47" t="str">
        <f t="shared" si="146"/>
        <v/>
      </c>
      <c r="D1594" s="52" t="str">
        <f t="shared" si="147"/>
        <v/>
      </c>
      <c r="E1594" s="53" t="str">
        <f t="shared" si="148"/>
        <v/>
      </c>
      <c r="F1594" s="53" t="str">
        <f t="shared" si="149"/>
        <v/>
      </c>
      <c r="G1594" s="50"/>
      <c r="H1594" s="53">
        <f t="shared" si="144"/>
        <v>0</v>
      </c>
    </row>
    <row r="1595" spans="2:8" ht="12.75" hidden="1" customHeight="1">
      <c r="B1595" s="46" t="str">
        <f t="shared" si="145"/>
        <v/>
      </c>
      <c r="C1595" s="47" t="str">
        <f t="shared" si="146"/>
        <v/>
      </c>
      <c r="D1595" s="52" t="str">
        <f t="shared" si="147"/>
        <v/>
      </c>
      <c r="E1595" s="53" t="str">
        <f t="shared" si="148"/>
        <v/>
      </c>
      <c r="F1595" s="53" t="str">
        <f t="shared" si="149"/>
        <v/>
      </c>
      <c r="G1595" s="50"/>
      <c r="H1595" s="53">
        <f t="shared" si="144"/>
        <v>0</v>
      </c>
    </row>
    <row r="1596" spans="2:8" ht="12.75" hidden="1" customHeight="1">
      <c r="B1596" s="46" t="str">
        <f t="shared" si="145"/>
        <v/>
      </c>
      <c r="C1596" s="47" t="str">
        <f t="shared" si="146"/>
        <v/>
      </c>
      <c r="D1596" s="52" t="str">
        <f t="shared" si="147"/>
        <v/>
      </c>
      <c r="E1596" s="53" t="str">
        <f t="shared" si="148"/>
        <v/>
      </c>
      <c r="F1596" s="53" t="str">
        <f t="shared" si="149"/>
        <v/>
      </c>
      <c r="G1596" s="50"/>
      <c r="H1596" s="53">
        <f t="shared" si="144"/>
        <v>0</v>
      </c>
    </row>
    <row r="1597" spans="2:8" ht="12.75" hidden="1" customHeight="1">
      <c r="B1597" s="46" t="str">
        <f t="shared" si="145"/>
        <v/>
      </c>
      <c r="C1597" s="47" t="str">
        <f t="shared" si="146"/>
        <v/>
      </c>
      <c r="D1597" s="52" t="str">
        <f t="shared" si="147"/>
        <v/>
      </c>
      <c r="E1597" s="53" t="str">
        <f t="shared" si="148"/>
        <v/>
      </c>
      <c r="F1597" s="53" t="str">
        <f t="shared" si="149"/>
        <v/>
      </c>
      <c r="G1597" s="50"/>
      <c r="H1597" s="53">
        <f t="shared" si="144"/>
        <v>0</v>
      </c>
    </row>
    <row r="1598" spans="2:8" ht="12.75" hidden="1" customHeight="1">
      <c r="B1598" s="46" t="str">
        <f t="shared" si="145"/>
        <v/>
      </c>
      <c r="C1598" s="47" t="str">
        <f t="shared" si="146"/>
        <v/>
      </c>
      <c r="D1598" s="52" t="str">
        <f t="shared" si="147"/>
        <v/>
      </c>
      <c r="E1598" s="53" t="str">
        <f t="shared" si="148"/>
        <v/>
      </c>
      <c r="F1598" s="53" t="str">
        <f t="shared" si="149"/>
        <v/>
      </c>
      <c r="G1598" s="50"/>
      <c r="H1598" s="53">
        <f t="shared" si="144"/>
        <v>0</v>
      </c>
    </row>
    <row r="1599" spans="2:8" ht="12.75" hidden="1" customHeight="1">
      <c r="B1599" s="46" t="str">
        <f t="shared" si="145"/>
        <v/>
      </c>
      <c r="C1599" s="47" t="str">
        <f t="shared" si="146"/>
        <v/>
      </c>
      <c r="D1599" s="52" t="str">
        <f t="shared" si="147"/>
        <v/>
      </c>
      <c r="E1599" s="53" t="str">
        <f t="shared" si="148"/>
        <v/>
      </c>
      <c r="F1599" s="53" t="str">
        <f t="shared" si="149"/>
        <v/>
      </c>
      <c r="G1599" s="50"/>
      <c r="H1599" s="53">
        <f t="shared" si="144"/>
        <v>0</v>
      </c>
    </row>
    <row r="1600" spans="2:8" ht="12.75" hidden="1" customHeight="1">
      <c r="B1600" s="46" t="str">
        <f t="shared" si="145"/>
        <v/>
      </c>
      <c r="C1600" s="47" t="str">
        <f t="shared" si="146"/>
        <v/>
      </c>
      <c r="D1600" s="52" t="str">
        <f t="shared" si="147"/>
        <v/>
      </c>
      <c r="E1600" s="53" t="str">
        <f t="shared" si="148"/>
        <v/>
      </c>
      <c r="F1600" s="53" t="str">
        <f t="shared" si="149"/>
        <v/>
      </c>
      <c r="G1600" s="50"/>
      <c r="H1600" s="53">
        <f t="shared" si="144"/>
        <v>0</v>
      </c>
    </row>
    <row r="1601" spans="2:8" ht="12.75" hidden="1" customHeight="1">
      <c r="B1601" s="46" t="str">
        <f t="shared" si="145"/>
        <v/>
      </c>
      <c r="C1601" s="47" t="str">
        <f t="shared" si="146"/>
        <v/>
      </c>
      <c r="D1601" s="52" t="str">
        <f t="shared" si="147"/>
        <v/>
      </c>
      <c r="E1601" s="53" t="str">
        <f t="shared" si="148"/>
        <v/>
      </c>
      <c r="F1601" s="53" t="str">
        <f t="shared" si="149"/>
        <v/>
      </c>
      <c r="G1601" s="50"/>
      <c r="H1601" s="53">
        <f t="shared" si="144"/>
        <v>0</v>
      </c>
    </row>
    <row r="1602" spans="2:8" ht="12.75" hidden="1" customHeight="1">
      <c r="B1602" s="46" t="str">
        <f t="shared" si="145"/>
        <v/>
      </c>
      <c r="C1602" s="47" t="str">
        <f t="shared" si="146"/>
        <v/>
      </c>
      <c r="D1602" s="52" t="str">
        <f t="shared" si="147"/>
        <v/>
      </c>
      <c r="E1602" s="53" t="str">
        <f t="shared" si="148"/>
        <v/>
      </c>
      <c r="F1602" s="53" t="str">
        <f t="shared" si="149"/>
        <v/>
      </c>
      <c r="G1602" s="50"/>
      <c r="H1602" s="53">
        <f t="shared" si="144"/>
        <v>0</v>
      </c>
    </row>
    <row r="1603" spans="2:8" ht="12.75" hidden="1" customHeight="1">
      <c r="B1603" s="46" t="str">
        <f t="shared" si="145"/>
        <v/>
      </c>
      <c r="C1603" s="47" t="str">
        <f t="shared" si="146"/>
        <v/>
      </c>
      <c r="D1603" s="52" t="str">
        <f t="shared" si="147"/>
        <v/>
      </c>
      <c r="E1603" s="53" t="str">
        <f t="shared" si="148"/>
        <v/>
      </c>
      <c r="F1603" s="53" t="str">
        <f t="shared" si="149"/>
        <v/>
      </c>
      <c r="G1603" s="50"/>
      <c r="H1603" s="53">
        <f t="shared" si="144"/>
        <v>0</v>
      </c>
    </row>
    <row r="1604" spans="2:8" ht="12.75" hidden="1" customHeight="1">
      <c r="B1604" s="46" t="str">
        <f t="shared" si="145"/>
        <v/>
      </c>
      <c r="C1604" s="47" t="str">
        <f t="shared" si="146"/>
        <v/>
      </c>
      <c r="D1604" s="52" t="str">
        <f t="shared" si="147"/>
        <v/>
      </c>
      <c r="E1604" s="53" t="str">
        <f t="shared" si="148"/>
        <v/>
      </c>
      <c r="F1604" s="53" t="str">
        <f t="shared" si="149"/>
        <v/>
      </c>
      <c r="G1604" s="50"/>
      <c r="H1604" s="53">
        <f t="shared" si="144"/>
        <v>0</v>
      </c>
    </row>
    <row r="1605" spans="2:8" ht="12.75" hidden="1" customHeight="1">
      <c r="B1605" s="46" t="str">
        <f t="shared" si="145"/>
        <v/>
      </c>
      <c r="C1605" s="47" t="str">
        <f t="shared" si="146"/>
        <v/>
      </c>
      <c r="D1605" s="52" t="str">
        <f t="shared" si="147"/>
        <v/>
      </c>
      <c r="E1605" s="53" t="str">
        <f t="shared" si="148"/>
        <v/>
      </c>
      <c r="F1605" s="53" t="str">
        <f t="shared" si="149"/>
        <v/>
      </c>
      <c r="G1605" s="50"/>
      <c r="H1605" s="53">
        <f t="shared" si="144"/>
        <v>0</v>
      </c>
    </row>
    <row r="1606" spans="2:8" ht="12.75" hidden="1" customHeight="1">
      <c r="B1606" s="46" t="str">
        <f t="shared" si="145"/>
        <v/>
      </c>
      <c r="C1606" s="47" t="str">
        <f t="shared" si="146"/>
        <v/>
      </c>
      <c r="D1606" s="52" t="str">
        <f t="shared" si="147"/>
        <v/>
      </c>
      <c r="E1606" s="53" t="str">
        <f t="shared" si="148"/>
        <v/>
      </c>
      <c r="F1606" s="53" t="str">
        <f t="shared" si="149"/>
        <v/>
      </c>
      <c r="G1606" s="50"/>
      <c r="H1606" s="53">
        <f t="shared" si="144"/>
        <v>0</v>
      </c>
    </row>
    <row r="1607" spans="2:8" ht="12.75" hidden="1" customHeight="1">
      <c r="B1607" s="46" t="str">
        <f t="shared" si="145"/>
        <v/>
      </c>
      <c r="C1607" s="47" t="str">
        <f t="shared" si="146"/>
        <v/>
      </c>
      <c r="D1607" s="52" t="str">
        <f t="shared" si="147"/>
        <v/>
      </c>
      <c r="E1607" s="53" t="str">
        <f t="shared" si="148"/>
        <v/>
      </c>
      <c r="F1607" s="53" t="str">
        <f t="shared" si="149"/>
        <v/>
      </c>
      <c r="G1607" s="50"/>
      <c r="H1607" s="53">
        <f t="shared" si="144"/>
        <v>0</v>
      </c>
    </row>
    <row r="1608" spans="2:8" ht="12.75" hidden="1" customHeight="1">
      <c r="B1608" s="46" t="str">
        <f t="shared" si="145"/>
        <v/>
      </c>
      <c r="C1608" s="47" t="str">
        <f t="shared" si="146"/>
        <v/>
      </c>
      <c r="D1608" s="52" t="str">
        <f t="shared" si="147"/>
        <v/>
      </c>
      <c r="E1608" s="53" t="str">
        <f t="shared" si="148"/>
        <v/>
      </c>
      <c r="F1608" s="53" t="str">
        <f t="shared" si="149"/>
        <v/>
      </c>
      <c r="G1608" s="50"/>
      <c r="H1608" s="53">
        <f t="shared" si="144"/>
        <v>0</v>
      </c>
    </row>
    <row r="1609" spans="2:8" ht="12.75" hidden="1" customHeight="1">
      <c r="B1609" s="46" t="str">
        <f t="shared" si="145"/>
        <v/>
      </c>
      <c r="C1609" s="47" t="str">
        <f t="shared" si="146"/>
        <v/>
      </c>
      <c r="D1609" s="52" t="str">
        <f t="shared" si="147"/>
        <v/>
      </c>
      <c r="E1609" s="53" t="str">
        <f t="shared" si="148"/>
        <v/>
      </c>
      <c r="F1609" s="53" t="str">
        <f t="shared" si="149"/>
        <v/>
      </c>
      <c r="G1609" s="50"/>
      <c r="H1609" s="53">
        <f t="shared" si="144"/>
        <v>0</v>
      </c>
    </row>
    <row r="1610" spans="2:8" ht="12.75" hidden="1" customHeight="1">
      <c r="B1610" s="46" t="str">
        <f t="shared" si="145"/>
        <v/>
      </c>
      <c r="C1610" s="47" t="str">
        <f t="shared" si="146"/>
        <v/>
      </c>
      <c r="D1610" s="52" t="str">
        <f t="shared" si="147"/>
        <v/>
      </c>
      <c r="E1610" s="53" t="str">
        <f t="shared" si="148"/>
        <v/>
      </c>
      <c r="F1610" s="53" t="str">
        <f t="shared" si="149"/>
        <v/>
      </c>
      <c r="G1610" s="50"/>
      <c r="H1610" s="53">
        <f t="shared" si="144"/>
        <v>0</v>
      </c>
    </row>
    <row r="1611" spans="2:8" ht="12.75" hidden="1" customHeight="1">
      <c r="B1611" s="46" t="str">
        <f t="shared" si="145"/>
        <v/>
      </c>
      <c r="C1611" s="47" t="str">
        <f t="shared" si="146"/>
        <v/>
      </c>
      <c r="D1611" s="52" t="str">
        <f t="shared" si="147"/>
        <v/>
      </c>
      <c r="E1611" s="53" t="str">
        <f t="shared" si="148"/>
        <v/>
      </c>
      <c r="F1611" s="53" t="str">
        <f t="shared" si="149"/>
        <v/>
      </c>
      <c r="G1611" s="50"/>
      <c r="H1611" s="53">
        <f t="shared" si="144"/>
        <v>0</v>
      </c>
    </row>
    <row r="1612" spans="2:8" ht="12.75" hidden="1" customHeight="1">
      <c r="B1612" s="46" t="str">
        <f t="shared" si="145"/>
        <v/>
      </c>
      <c r="C1612" s="47" t="str">
        <f t="shared" si="146"/>
        <v/>
      </c>
      <c r="D1612" s="52" t="str">
        <f t="shared" si="147"/>
        <v/>
      </c>
      <c r="E1612" s="53" t="str">
        <f t="shared" si="148"/>
        <v/>
      </c>
      <c r="F1612" s="53" t="str">
        <f t="shared" si="149"/>
        <v/>
      </c>
      <c r="G1612" s="50"/>
      <c r="H1612" s="53">
        <f t="shared" si="144"/>
        <v>0</v>
      </c>
    </row>
    <row r="1613" spans="2:8" ht="12.75" hidden="1" customHeight="1">
      <c r="B1613" s="46" t="str">
        <f t="shared" si="145"/>
        <v/>
      </c>
      <c r="C1613" s="47" t="str">
        <f t="shared" si="146"/>
        <v/>
      </c>
      <c r="D1613" s="52" t="str">
        <f t="shared" si="147"/>
        <v/>
      </c>
      <c r="E1613" s="53" t="str">
        <f t="shared" si="148"/>
        <v/>
      </c>
      <c r="F1613" s="53" t="str">
        <f t="shared" si="149"/>
        <v/>
      </c>
      <c r="G1613" s="50"/>
      <c r="H1613" s="53">
        <f t="shared" si="144"/>
        <v>0</v>
      </c>
    </row>
    <row r="1614" spans="2:8" ht="12.75" hidden="1" customHeight="1">
      <c r="B1614" s="46" t="str">
        <f t="shared" si="145"/>
        <v/>
      </c>
      <c r="C1614" s="47" t="str">
        <f t="shared" si="146"/>
        <v/>
      </c>
      <c r="D1614" s="52" t="str">
        <f t="shared" si="147"/>
        <v/>
      </c>
      <c r="E1614" s="53" t="str">
        <f t="shared" si="148"/>
        <v/>
      </c>
      <c r="F1614" s="53" t="str">
        <f t="shared" si="149"/>
        <v/>
      </c>
      <c r="G1614" s="50"/>
      <c r="H1614" s="53">
        <f t="shared" si="144"/>
        <v>0</v>
      </c>
    </row>
    <row r="1615" spans="2:8" ht="12.75" hidden="1" customHeight="1">
      <c r="B1615" s="46" t="str">
        <f t="shared" si="145"/>
        <v/>
      </c>
      <c r="C1615" s="47" t="str">
        <f t="shared" si="146"/>
        <v/>
      </c>
      <c r="D1615" s="52" t="str">
        <f t="shared" si="147"/>
        <v/>
      </c>
      <c r="E1615" s="53" t="str">
        <f t="shared" si="148"/>
        <v/>
      </c>
      <c r="F1615" s="53" t="str">
        <f t="shared" si="149"/>
        <v/>
      </c>
      <c r="G1615" s="50"/>
      <c r="H1615" s="53">
        <f t="shared" si="144"/>
        <v>0</v>
      </c>
    </row>
    <row r="1616" spans="2:8" ht="12.75" hidden="1" customHeight="1">
      <c r="B1616" s="46" t="str">
        <f t="shared" si="145"/>
        <v/>
      </c>
      <c r="C1616" s="47" t="str">
        <f t="shared" si="146"/>
        <v/>
      </c>
      <c r="D1616" s="52" t="str">
        <f t="shared" si="147"/>
        <v/>
      </c>
      <c r="E1616" s="53" t="str">
        <f t="shared" si="148"/>
        <v/>
      </c>
      <c r="F1616" s="53" t="str">
        <f t="shared" si="149"/>
        <v/>
      </c>
      <c r="G1616" s="50"/>
      <c r="H1616" s="53">
        <f t="shared" si="144"/>
        <v>0</v>
      </c>
    </row>
    <row r="1617" spans="2:8" ht="12.75" hidden="1" customHeight="1">
      <c r="B1617" s="46" t="str">
        <f t="shared" si="145"/>
        <v/>
      </c>
      <c r="C1617" s="47" t="str">
        <f t="shared" si="146"/>
        <v/>
      </c>
      <c r="D1617" s="52" t="str">
        <f t="shared" si="147"/>
        <v/>
      </c>
      <c r="E1617" s="53" t="str">
        <f t="shared" si="148"/>
        <v/>
      </c>
      <c r="F1617" s="53" t="str">
        <f t="shared" si="149"/>
        <v/>
      </c>
      <c r="G1617" s="50"/>
      <c r="H1617" s="53">
        <f t="shared" si="144"/>
        <v>0</v>
      </c>
    </row>
    <row r="1618" spans="2:8" ht="12.75" hidden="1" customHeight="1">
      <c r="B1618" s="46" t="str">
        <f t="shared" si="145"/>
        <v/>
      </c>
      <c r="C1618" s="47" t="str">
        <f t="shared" si="146"/>
        <v/>
      </c>
      <c r="D1618" s="52" t="str">
        <f t="shared" si="147"/>
        <v/>
      </c>
      <c r="E1618" s="53" t="str">
        <f t="shared" si="148"/>
        <v/>
      </c>
      <c r="F1618" s="53" t="str">
        <f t="shared" si="149"/>
        <v/>
      </c>
      <c r="G1618" s="50"/>
      <c r="H1618" s="53">
        <f t="shared" si="144"/>
        <v>0</v>
      </c>
    </row>
    <row r="1619" spans="2:8" ht="12.75" hidden="1" customHeight="1">
      <c r="B1619" s="46" t="str">
        <f t="shared" si="145"/>
        <v/>
      </c>
      <c r="C1619" s="47" t="str">
        <f t="shared" si="146"/>
        <v/>
      </c>
      <c r="D1619" s="52" t="str">
        <f t="shared" si="147"/>
        <v/>
      </c>
      <c r="E1619" s="53" t="str">
        <f t="shared" si="148"/>
        <v/>
      </c>
      <c r="F1619" s="53" t="str">
        <f t="shared" si="149"/>
        <v/>
      </c>
      <c r="G1619" s="50"/>
      <c r="H1619" s="53">
        <f t="shared" si="144"/>
        <v>0</v>
      </c>
    </row>
    <row r="1620" spans="2:8" ht="12.75" hidden="1" customHeight="1">
      <c r="B1620" s="46" t="str">
        <f t="shared" si="145"/>
        <v/>
      </c>
      <c r="C1620" s="47" t="str">
        <f t="shared" si="146"/>
        <v/>
      </c>
      <c r="D1620" s="52" t="str">
        <f t="shared" si="147"/>
        <v/>
      </c>
      <c r="E1620" s="53" t="str">
        <f t="shared" si="148"/>
        <v/>
      </c>
      <c r="F1620" s="53" t="str">
        <f t="shared" si="149"/>
        <v/>
      </c>
      <c r="G1620" s="50"/>
      <c r="H1620" s="53">
        <f t="shared" si="144"/>
        <v>0</v>
      </c>
    </row>
    <row r="1621" spans="2:8" ht="12.75" hidden="1" customHeight="1">
      <c r="B1621" s="46" t="str">
        <f t="shared" si="145"/>
        <v/>
      </c>
      <c r="C1621" s="47" t="str">
        <f t="shared" si="146"/>
        <v/>
      </c>
      <c r="D1621" s="52" t="str">
        <f t="shared" si="147"/>
        <v/>
      </c>
      <c r="E1621" s="53" t="str">
        <f t="shared" si="148"/>
        <v/>
      </c>
      <c r="F1621" s="53" t="str">
        <f t="shared" si="149"/>
        <v/>
      </c>
      <c r="G1621" s="50"/>
      <c r="H1621" s="53">
        <f t="shared" si="144"/>
        <v>0</v>
      </c>
    </row>
    <row r="1622" spans="2:8" ht="12.75" hidden="1" customHeight="1">
      <c r="B1622" s="46" t="str">
        <f t="shared" si="145"/>
        <v/>
      </c>
      <c r="C1622" s="47" t="str">
        <f t="shared" si="146"/>
        <v/>
      </c>
      <c r="D1622" s="52" t="str">
        <f t="shared" si="147"/>
        <v/>
      </c>
      <c r="E1622" s="53" t="str">
        <f t="shared" si="148"/>
        <v/>
      </c>
      <c r="F1622" s="53" t="str">
        <f t="shared" si="149"/>
        <v/>
      </c>
      <c r="G1622" s="50"/>
      <c r="H1622" s="53">
        <f t="shared" si="144"/>
        <v>0</v>
      </c>
    </row>
    <row r="1623" spans="2:8" ht="12.75" hidden="1" customHeight="1">
      <c r="B1623" s="46" t="str">
        <f t="shared" si="145"/>
        <v/>
      </c>
      <c r="C1623" s="47" t="str">
        <f t="shared" si="146"/>
        <v/>
      </c>
      <c r="D1623" s="52" t="str">
        <f t="shared" si="147"/>
        <v/>
      </c>
      <c r="E1623" s="53" t="str">
        <f t="shared" si="148"/>
        <v/>
      </c>
      <c r="F1623" s="53" t="str">
        <f t="shared" si="149"/>
        <v/>
      </c>
      <c r="G1623" s="50"/>
      <c r="H1623" s="53">
        <f t="shared" si="144"/>
        <v>0</v>
      </c>
    </row>
    <row r="1624" spans="2:8" ht="12.75" hidden="1" customHeight="1">
      <c r="B1624" s="46" t="str">
        <f t="shared" si="145"/>
        <v/>
      </c>
      <c r="C1624" s="47" t="str">
        <f t="shared" si="146"/>
        <v/>
      </c>
      <c r="D1624" s="52" t="str">
        <f t="shared" si="147"/>
        <v/>
      </c>
      <c r="E1624" s="53" t="str">
        <f t="shared" si="148"/>
        <v/>
      </c>
      <c r="F1624" s="53" t="str">
        <f t="shared" si="149"/>
        <v/>
      </c>
      <c r="G1624" s="50"/>
      <c r="H1624" s="53">
        <f t="shared" si="144"/>
        <v>0</v>
      </c>
    </row>
    <row r="1625" spans="2:8" ht="12.75" hidden="1" customHeight="1">
      <c r="B1625" s="46" t="str">
        <f t="shared" si="145"/>
        <v/>
      </c>
      <c r="C1625" s="47" t="str">
        <f t="shared" si="146"/>
        <v/>
      </c>
      <c r="D1625" s="52" t="str">
        <f t="shared" si="147"/>
        <v/>
      </c>
      <c r="E1625" s="53" t="str">
        <f t="shared" si="148"/>
        <v/>
      </c>
      <c r="F1625" s="53" t="str">
        <f t="shared" si="149"/>
        <v/>
      </c>
      <c r="G1625" s="50"/>
      <c r="H1625" s="53">
        <f t="shared" ref="H1625:H1688" si="150">IF(B1625="",0,ROUND(H1624-E1625-G1625,2))</f>
        <v>0</v>
      </c>
    </row>
    <row r="1626" spans="2:8" ht="12.75" hidden="1" customHeight="1">
      <c r="B1626" s="46" t="str">
        <f t="shared" ref="B1626:B1689" si="151">IF(B1625&lt;$D$16,IF(H1625&gt;0,B1625+1,""),"")</f>
        <v/>
      </c>
      <c r="C1626" s="47" t="str">
        <f t="shared" ref="C1626:C1689" si="152">IF(B1626="","",IF(B1626&lt;=$D$16,IF(payments_per_year=26,DATE(YEAR(start_date),MONTH(start_date),DAY(start_date)+14*B1626),IF(payments_per_year=52,DATE(YEAR(start_date),MONTH(start_date),DAY(start_date)+7*B1626),DATE(YEAR(start_date),MONTH(start_date)+B1626*12/$D$11,DAY(start_date)))),""))</f>
        <v/>
      </c>
      <c r="D1626" s="52" t="str">
        <f t="shared" ref="D1626:D1689" si="153">IF(C1626="","",IF($D$15+F1626&gt;H1625,ROUND(H1625+F1626,2),$D$15))</f>
        <v/>
      </c>
      <c r="E1626" s="53" t="str">
        <f t="shared" ref="E1626:E1689" si="154">IF(C1626="","",D1626-F1626)</f>
        <v/>
      </c>
      <c r="F1626" s="53" t="str">
        <f t="shared" ref="F1626:F1689" si="155">IF(C1626="","",ROUND(H1625*$D$9/payments_per_year,2))</f>
        <v/>
      </c>
      <c r="G1626" s="50"/>
      <c r="H1626" s="53">
        <f t="shared" si="150"/>
        <v>0</v>
      </c>
    </row>
    <row r="1627" spans="2:8" ht="12.75" hidden="1" customHeight="1">
      <c r="B1627" s="46" t="str">
        <f t="shared" si="151"/>
        <v/>
      </c>
      <c r="C1627" s="47" t="str">
        <f t="shared" si="152"/>
        <v/>
      </c>
      <c r="D1627" s="52" t="str">
        <f t="shared" si="153"/>
        <v/>
      </c>
      <c r="E1627" s="53" t="str">
        <f t="shared" si="154"/>
        <v/>
      </c>
      <c r="F1627" s="53" t="str">
        <f t="shared" si="155"/>
        <v/>
      </c>
      <c r="G1627" s="50"/>
      <c r="H1627" s="53">
        <f t="shared" si="150"/>
        <v>0</v>
      </c>
    </row>
    <row r="1628" spans="2:8" ht="12.75" hidden="1" customHeight="1">
      <c r="B1628" s="46" t="str">
        <f t="shared" si="151"/>
        <v/>
      </c>
      <c r="C1628" s="47" t="str">
        <f t="shared" si="152"/>
        <v/>
      </c>
      <c r="D1628" s="52" t="str">
        <f t="shared" si="153"/>
        <v/>
      </c>
      <c r="E1628" s="53" t="str">
        <f t="shared" si="154"/>
        <v/>
      </c>
      <c r="F1628" s="53" t="str">
        <f t="shared" si="155"/>
        <v/>
      </c>
      <c r="G1628" s="50"/>
      <c r="H1628" s="53">
        <f t="shared" si="150"/>
        <v>0</v>
      </c>
    </row>
    <row r="1629" spans="2:8" ht="12.75" hidden="1" customHeight="1">
      <c r="B1629" s="46" t="str">
        <f t="shared" si="151"/>
        <v/>
      </c>
      <c r="C1629" s="47" t="str">
        <f t="shared" si="152"/>
        <v/>
      </c>
      <c r="D1629" s="52" t="str">
        <f t="shared" si="153"/>
        <v/>
      </c>
      <c r="E1629" s="53" t="str">
        <f t="shared" si="154"/>
        <v/>
      </c>
      <c r="F1629" s="53" t="str">
        <f t="shared" si="155"/>
        <v/>
      </c>
      <c r="G1629" s="50"/>
      <c r="H1629" s="53">
        <f t="shared" si="150"/>
        <v>0</v>
      </c>
    </row>
    <row r="1630" spans="2:8" ht="12.75" hidden="1" customHeight="1">
      <c r="B1630" s="46" t="str">
        <f t="shared" si="151"/>
        <v/>
      </c>
      <c r="C1630" s="47" t="str">
        <f t="shared" si="152"/>
        <v/>
      </c>
      <c r="D1630" s="52" t="str">
        <f t="shared" si="153"/>
        <v/>
      </c>
      <c r="E1630" s="53" t="str">
        <f t="shared" si="154"/>
        <v/>
      </c>
      <c r="F1630" s="53" t="str">
        <f t="shared" si="155"/>
        <v/>
      </c>
      <c r="G1630" s="50"/>
      <c r="H1630" s="53">
        <f t="shared" si="150"/>
        <v>0</v>
      </c>
    </row>
    <row r="1631" spans="2:8" ht="12.75" hidden="1" customHeight="1">
      <c r="B1631" s="46" t="str">
        <f t="shared" si="151"/>
        <v/>
      </c>
      <c r="C1631" s="47" t="str">
        <f t="shared" si="152"/>
        <v/>
      </c>
      <c r="D1631" s="52" t="str">
        <f t="shared" si="153"/>
        <v/>
      </c>
      <c r="E1631" s="53" t="str">
        <f t="shared" si="154"/>
        <v/>
      </c>
      <c r="F1631" s="53" t="str">
        <f t="shared" si="155"/>
        <v/>
      </c>
      <c r="G1631" s="50"/>
      <c r="H1631" s="53">
        <f t="shared" si="150"/>
        <v>0</v>
      </c>
    </row>
    <row r="1632" spans="2:8" ht="12.75" hidden="1" customHeight="1">
      <c r="B1632" s="46" t="str">
        <f t="shared" si="151"/>
        <v/>
      </c>
      <c r="C1632" s="47" t="str">
        <f t="shared" si="152"/>
        <v/>
      </c>
      <c r="D1632" s="52" t="str">
        <f t="shared" si="153"/>
        <v/>
      </c>
      <c r="E1632" s="53" t="str">
        <f t="shared" si="154"/>
        <v/>
      </c>
      <c r="F1632" s="53" t="str">
        <f t="shared" si="155"/>
        <v/>
      </c>
      <c r="G1632" s="50"/>
      <c r="H1632" s="53">
        <f t="shared" si="150"/>
        <v>0</v>
      </c>
    </row>
    <row r="1633" spans="2:8" ht="12.75" hidden="1" customHeight="1">
      <c r="B1633" s="46" t="str">
        <f t="shared" si="151"/>
        <v/>
      </c>
      <c r="C1633" s="47" t="str">
        <f t="shared" si="152"/>
        <v/>
      </c>
      <c r="D1633" s="52" t="str">
        <f t="shared" si="153"/>
        <v/>
      </c>
      <c r="E1633" s="53" t="str">
        <f t="shared" si="154"/>
        <v/>
      </c>
      <c r="F1633" s="53" t="str">
        <f t="shared" si="155"/>
        <v/>
      </c>
      <c r="G1633" s="50"/>
      <c r="H1633" s="53">
        <f t="shared" si="150"/>
        <v>0</v>
      </c>
    </row>
    <row r="1634" spans="2:8" ht="12.75" hidden="1" customHeight="1">
      <c r="B1634" s="46" t="str">
        <f t="shared" si="151"/>
        <v/>
      </c>
      <c r="C1634" s="47" t="str">
        <f t="shared" si="152"/>
        <v/>
      </c>
      <c r="D1634" s="52" t="str">
        <f t="shared" si="153"/>
        <v/>
      </c>
      <c r="E1634" s="53" t="str">
        <f t="shared" si="154"/>
        <v/>
      </c>
      <c r="F1634" s="53" t="str">
        <f t="shared" si="155"/>
        <v/>
      </c>
      <c r="G1634" s="50"/>
      <c r="H1634" s="53">
        <f t="shared" si="150"/>
        <v>0</v>
      </c>
    </row>
    <row r="1635" spans="2:8" ht="12.75" hidden="1" customHeight="1">
      <c r="B1635" s="46" t="str">
        <f t="shared" si="151"/>
        <v/>
      </c>
      <c r="C1635" s="47" t="str">
        <f t="shared" si="152"/>
        <v/>
      </c>
      <c r="D1635" s="52" t="str">
        <f t="shared" si="153"/>
        <v/>
      </c>
      <c r="E1635" s="53" t="str">
        <f t="shared" si="154"/>
        <v/>
      </c>
      <c r="F1635" s="53" t="str">
        <f t="shared" si="155"/>
        <v/>
      </c>
      <c r="G1635" s="50"/>
      <c r="H1635" s="53">
        <f t="shared" si="150"/>
        <v>0</v>
      </c>
    </row>
    <row r="1636" spans="2:8" ht="12.75" hidden="1" customHeight="1">
      <c r="B1636" s="46" t="str">
        <f t="shared" si="151"/>
        <v/>
      </c>
      <c r="C1636" s="47" t="str">
        <f t="shared" si="152"/>
        <v/>
      </c>
      <c r="D1636" s="52" t="str">
        <f t="shared" si="153"/>
        <v/>
      </c>
      <c r="E1636" s="53" t="str">
        <f t="shared" si="154"/>
        <v/>
      </c>
      <c r="F1636" s="53" t="str">
        <f t="shared" si="155"/>
        <v/>
      </c>
      <c r="G1636" s="50"/>
      <c r="H1636" s="53">
        <f t="shared" si="150"/>
        <v>0</v>
      </c>
    </row>
    <row r="1637" spans="2:8" ht="12.75" hidden="1" customHeight="1">
      <c r="B1637" s="46" t="str">
        <f t="shared" si="151"/>
        <v/>
      </c>
      <c r="C1637" s="47" t="str">
        <f t="shared" si="152"/>
        <v/>
      </c>
      <c r="D1637" s="52" t="str">
        <f t="shared" si="153"/>
        <v/>
      </c>
      <c r="E1637" s="53" t="str">
        <f t="shared" si="154"/>
        <v/>
      </c>
      <c r="F1637" s="53" t="str">
        <f t="shared" si="155"/>
        <v/>
      </c>
      <c r="G1637" s="50"/>
      <c r="H1637" s="53">
        <f t="shared" si="150"/>
        <v>0</v>
      </c>
    </row>
    <row r="1638" spans="2:8" ht="12.75" hidden="1" customHeight="1">
      <c r="B1638" s="46" t="str">
        <f t="shared" si="151"/>
        <v/>
      </c>
      <c r="C1638" s="47" t="str">
        <f t="shared" si="152"/>
        <v/>
      </c>
      <c r="D1638" s="52" t="str">
        <f t="shared" si="153"/>
        <v/>
      </c>
      <c r="E1638" s="53" t="str">
        <f t="shared" si="154"/>
        <v/>
      </c>
      <c r="F1638" s="53" t="str">
        <f t="shared" si="155"/>
        <v/>
      </c>
      <c r="G1638" s="50"/>
      <c r="H1638" s="53">
        <f t="shared" si="150"/>
        <v>0</v>
      </c>
    </row>
    <row r="1639" spans="2:8" ht="12.75" hidden="1" customHeight="1">
      <c r="B1639" s="46" t="str">
        <f t="shared" si="151"/>
        <v/>
      </c>
      <c r="C1639" s="47" t="str">
        <f t="shared" si="152"/>
        <v/>
      </c>
      <c r="D1639" s="52" t="str">
        <f t="shared" si="153"/>
        <v/>
      </c>
      <c r="E1639" s="53" t="str">
        <f t="shared" si="154"/>
        <v/>
      </c>
      <c r="F1639" s="53" t="str">
        <f t="shared" si="155"/>
        <v/>
      </c>
      <c r="G1639" s="50"/>
      <c r="H1639" s="53">
        <f t="shared" si="150"/>
        <v>0</v>
      </c>
    </row>
    <row r="1640" spans="2:8" ht="12.75" hidden="1" customHeight="1">
      <c r="B1640" s="46" t="str">
        <f t="shared" si="151"/>
        <v/>
      </c>
      <c r="C1640" s="47" t="str">
        <f t="shared" si="152"/>
        <v/>
      </c>
      <c r="D1640" s="52" t="str">
        <f t="shared" si="153"/>
        <v/>
      </c>
      <c r="E1640" s="53" t="str">
        <f t="shared" si="154"/>
        <v/>
      </c>
      <c r="F1640" s="53" t="str">
        <f t="shared" si="155"/>
        <v/>
      </c>
      <c r="G1640" s="50"/>
      <c r="H1640" s="53">
        <f t="shared" si="150"/>
        <v>0</v>
      </c>
    </row>
    <row r="1641" spans="2:8" ht="12.75" hidden="1" customHeight="1">
      <c r="B1641" s="46" t="str">
        <f t="shared" si="151"/>
        <v/>
      </c>
      <c r="C1641" s="47" t="str">
        <f t="shared" si="152"/>
        <v/>
      </c>
      <c r="D1641" s="52" t="str">
        <f t="shared" si="153"/>
        <v/>
      </c>
      <c r="E1641" s="53" t="str">
        <f t="shared" si="154"/>
        <v/>
      </c>
      <c r="F1641" s="53" t="str">
        <f t="shared" si="155"/>
        <v/>
      </c>
      <c r="G1641" s="50"/>
      <c r="H1641" s="53">
        <f t="shared" si="150"/>
        <v>0</v>
      </c>
    </row>
    <row r="1642" spans="2:8" ht="12.75" hidden="1" customHeight="1">
      <c r="B1642" s="46" t="str">
        <f t="shared" si="151"/>
        <v/>
      </c>
      <c r="C1642" s="47" t="str">
        <f t="shared" si="152"/>
        <v/>
      </c>
      <c r="D1642" s="52" t="str">
        <f t="shared" si="153"/>
        <v/>
      </c>
      <c r="E1642" s="53" t="str">
        <f t="shared" si="154"/>
        <v/>
      </c>
      <c r="F1642" s="53" t="str">
        <f t="shared" si="155"/>
        <v/>
      </c>
      <c r="G1642" s="50"/>
      <c r="H1642" s="53">
        <f t="shared" si="150"/>
        <v>0</v>
      </c>
    </row>
    <row r="1643" spans="2:8" ht="12.75" hidden="1" customHeight="1">
      <c r="B1643" s="46" t="str">
        <f t="shared" si="151"/>
        <v/>
      </c>
      <c r="C1643" s="47" t="str">
        <f t="shared" si="152"/>
        <v/>
      </c>
      <c r="D1643" s="52" t="str">
        <f t="shared" si="153"/>
        <v/>
      </c>
      <c r="E1643" s="53" t="str">
        <f t="shared" si="154"/>
        <v/>
      </c>
      <c r="F1643" s="53" t="str">
        <f t="shared" si="155"/>
        <v/>
      </c>
      <c r="G1643" s="50"/>
      <c r="H1643" s="53">
        <f t="shared" si="150"/>
        <v>0</v>
      </c>
    </row>
    <row r="1644" spans="2:8" ht="12.75" hidden="1" customHeight="1">
      <c r="B1644" s="46" t="str">
        <f t="shared" si="151"/>
        <v/>
      </c>
      <c r="C1644" s="47" t="str">
        <f t="shared" si="152"/>
        <v/>
      </c>
      <c r="D1644" s="52" t="str">
        <f t="shared" si="153"/>
        <v/>
      </c>
      <c r="E1644" s="53" t="str">
        <f t="shared" si="154"/>
        <v/>
      </c>
      <c r="F1644" s="53" t="str">
        <f t="shared" si="155"/>
        <v/>
      </c>
      <c r="G1644" s="50"/>
      <c r="H1644" s="53">
        <f t="shared" si="150"/>
        <v>0</v>
      </c>
    </row>
    <row r="1645" spans="2:8" ht="12.75" hidden="1" customHeight="1">
      <c r="B1645" s="46" t="str">
        <f t="shared" si="151"/>
        <v/>
      </c>
      <c r="C1645" s="47" t="str">
        <f t="shared" si="152"/>
        <v/>
      </c>
      <c r="D1645" s="52" t="str">
        <f t="shared" si="153"/>
        <v/>
      </c>
      <c r="E1645" s="53" t="str">
        <f t="shared" si="154"/>
        <v/>
      </c>
      <c r="F1645" s="53" t="str">
        <f t="shared" si="155"/>
        <v/>
      </c>
      <c r="G1645" s="50"/>
      <c r="H1645" s="53">
        <f t="shared" si="150"/>
        <v>0</v>
      </c>
    </row>
    <row r="1646" spans="2:8" ht="12.75" hidden="1" customHeight="1">
      <c r="B1646" s="46" t="str">
        <f t="shared" si="151"/>
        <v/>
      </c>
      <c r="C1646" s="47" t="str">
        <f t="shared" si="152"/>
        <v/>
      </c>
      <c r="D1646" s="52" t="str">
        <f t="shared" si="153"/>
        <v/>
      </c>
      <c r="E1646" s="53" t="str">
        <f t="shared" si="154"/>
        <v/>
      </c>
      <c r="F1646" s="53" t="str">
        <f t="shared" si="155"/>
        <v/>
      </c>
      <c r="G1646" s="50"/>
      <c r="H1646" s="53">
        <f t="shared" si="150"/>
        <v>0</v>
      </c>
    </row>
    <row r="1647" spans="2:8" ht="12.75" hidden="1" customHeight="1">
      <c r="B1647" s="46" t="str">
        <f t="shared" si="151"/>
        <v/>
      </c>
      <c r="C1647" s="47" t="str">
        <f t="shared" si="152"/>
        <v/>
      </c>
      <c r="D1647" s="52" t="str">
        <f t="shared" si="153"/>
        <v/>
      </c>
      <c r="E1647" s="53" t="str">
        <f t="shared" si="154"/>
        <v/>
      </c>
      <c r="F1647" s="53" t="str">
        <f t="shared" si="155"/>
        <v/>
      </c>
      <c r="G1647" s="50"/>
      <c r="H1647" s="53">
        <f t="shared" si="150"/>
        <v>0</v>
      </c>
    </row>
    <row r="1648" spans="2:8" ht="12.75" hidden="1" customHeight="1">
      <c r="B1648" s="46" t="str">
        <f t="shared" si="151"/>
        <v/>
      </c>
      <c r="C1648" s="47" t="str">
        <f t="shared" si="152"/>
        <v/>
      </c>
      <c r="D1648" s="52" t="str">
        <f t="shared" si="153"/>
        <v/>
      </c>
      <c r="E1648" s="53" t="str">
        <f t="shared" si="154"/>
        <v/>
      </c>
      <c r="F1648" s="53" t="str">
        <f t="shared" si="155"/>
        <v/>
      </c>
      <c r="G1648" s="50"/>
      <c r="H1648" s="53">
        <f t="shared" si="150"/>
        <v>0</v>
      </c>
    </row>
    <row r="1649" spans="2:8" ht="12.75" hidden="1" customHeight="1">
      <c r="B1649" s="46" t="str">
        <f t="shared" si="151"/>
        <v/>
      </c>
      <c r="C1649" s="47" t="str">
        <f t="shared" si="152"/>
        <v/>
      </c>
      <c r="D1649" s="52" t="str">
        <f t="shared" si="153"/>
        <v/>
      </c>
      <c r="E1649" s="53" t="str">
        <f t="shared" si="154"/>
        <v/>
      </c>
      <c r="F1649" s="53" t="str">
        <f t="shared" si="155"/>
        <v/>
      </c>
      <c r="G1649" s="50"/>
      <c r="H1649" s="53">
        <f t="shared" si="150"/>
        <v>0</v>
      </c>
    </row>
    <row r="1650" spans="2:8" ht="12.75" hidden="1" customHeight="1">
      <c r="B1650" s="46" t="str">
        <f t="shared" si="151"/>
        <v/>
      </c>
      <c r="C1650" s="47" t="str">
        <f t="shared" si="152"/>
        <v/>
      </c>
      <c r="D1650" s="52" t="str">
        <f t="shared" si="153"/>
        <v/>
      </c>
      <c r="E1650" s="53" t="str">
        <f t="shared" si="154"/>
        <v/>
      </c>
      <c r="F1650" s="53" t="str">
        <f t="shared" si="155"/>
        <v/>
      </c>
      <c r="G1650" s="50"/>
      <c r="H1650" s="53">
        <f t="shared" si="150"/>
        <v>0</v>
      </c>
    </row>
    <row r="1651" spans="2:8" ht="12.75" hidden="1" customHeight="1">
      <c r="B1651" s="46" t="str">
        <f t="shared" si="151"/>
        <v/>
      </c>
      <c r="C1651" s="47" t="str">
        <f t="shared" si="152"/>
        <v/>
      </c>
      <c r="D1651" s="52" t="str">
        <f t="shared" si="153"/>
        <v/>
      </c>
      <c r="E1651" s="53" t="str">
        <f t="shared" si="154"/>
        <v/>
      </c>
      <c r="F1651" s="53" t="str">
        <f t="shared" si="155"/>
        <v/>
      </c>
      <c r="G1651" s="50"/>
      <c r="H1651" s="53">
        <f t="shared" si="150"/>
        <v>0</v>
      </c>
    </row>
    <row r="1652" spans="2:8" ht="12.75" hidden="1" customHeight="1">
      <c r="B1652" s="46" t="str">
        <f t="shared" si="151"/>
        <v/>
      </c>
      <c r="C1652" s="47" t="str">
        <f t="shared" si="152"/>
        <v/>
      </c>
      <c r="D1652" s="52" t="str">
        <f t="shared" si="153"/>
        <v/>
      </c>
      <c r="E1652" s="53" t="str">
        <f t="shared" si="154"/>
        <v/>
      </c>
      <c r="F1652" s="53" t="str">
        <f t="shared" si="155"/>
        <v/>
      </c>
      <c r="G1652" s="50"/>
      <c r="H1652" s="53">
        <f t="shared" si="150"/>
        <v>0</v>
      </c>
    </row>
    <row r="1653" spans="2:8" ht="12.75" hidden="1" customHeight="1">
      <c r="B1653" s="46" t="str">
        <f t="shared" si="151"/>
        <v/>
      </c>
      <c r="C1653" s="47" t="str">
        <f t="shared" si="152"/>
        <v/>
      </c>
      <c r="D1653" s="52" t="str">
        <f t="shared" si="153"/>
        <v/>
      </c>
      <c r="E1653" s="53" t="str">
        <f t="shared" si="154"/>
        <v/>
      </c>
      <c r="F1653" s="53" t="str">
        <f t="shared" si="155"/>
        <v/>
      </c>
      <c r="G1653" s="50"/>
      <c r="H1653" s="53">
        <f t="shared" si="150"/>
        <v>0</v>
      </c>
    </row>
    <row r="1654" spans="2:8" ht="12.75" hidden="1" customHeight="1">
      <c r="B1654" s="46" t="str">
        <f t="shared" si="151"/>
        <v/>
      </c>
      <c r="C1654" s="47" t="str">
        <f t="shared" si="152"/>
        <v/>
      </c>
      <c r="D1654" s="52" t="str">
        <f t="shared" si="153"/>
        <v/>
      </c>
      <c r="E1654" s="53" t="str">
        <f t="shared" si="154"/>
        <v/>
      </c>
      <c r="F1654" s="53" t="str">
        <f t="shared" si="155"/>
        <v/>
      </c>
      <c r="G1654" s="50"/>
      <c r="H1654" s="53">
        <f t="shared" si="150"/>
        <v>0</v>
      </c>
    </row>
    <row r="1655" spans="2:8" ht="12.75" hidden="1" customHeight="1">
      <c r="B1655" s="46" t="str">
        <f t="shared" si="151"/>
        <v/>
      </c>
      <c r="C1655" s="47" t="str">
        <f t="shared" si="152"/>
        <v/>
      </c>
      <c r="D1655" s="52" t="str">
        <f t="shared" si="153"/>
        <v/>
      </c>
      <c r="E1655" s="53" t="str">
        <f t="shared" si="154"/>
        <v/>
      </c>
      <c r="F1655" s="53" t="str">
        <f t="shared" si="155"/>
        <v/>
      </c>
      <c r="G1655" s="50"/>
      <c r="H1655" s="53">
        <f t="shared" si="150"/>
        <v>0</v>
      </c>
    </row>
    <row r="1656" spans="2:8" ht="12.75" hidden="1" customHeight="1">
      <c r="B1656" s="46" t="str">
        <f t="shared" si="151"/>
        <v/>
      </c>
      <c r="C1656" s="47" t="str">
        <f t="shared" si="152"/>
        <v/>
      </c>
      <c r="D1656" s="52" t="str">
        <f t="shared" si="153"/>
        <v/>
      </c>
      <c r="E1656" s="53" t="str">
        <f t="shared" si="154"/>
        <v/>
      </c>
      <c r="F1656" s="53" t="str">
        <f t="shared" si="155"/>
        <v/>
      </c>
      <c r="G1656" s="50"/>
      <c r="H1656" s="53">
        <f t="shared" si="150"/>
        <v>0</v>
      </c>
    </row>
    <row r="1657" spans="2:8" ht="12.75" hidden="1" customHeight="1">
      <c r="B1657" s="46" t="str">
        <f t="shared" si="151"/>
        <v/>
      </c>
      <c r="C1657" s="47" t="str">
        <f t="shared" si="152"/>
        <v/>
      </c>
      <c r="D1657" s="52" t="str">
        <f t="shared" si="153"/>
        <v/>
      </c>
      <c r="E1657" s="53" t="str">
        <f t="shared" si="154"/>
        <v/>
      </c>
      <c r="F1657" s="53" t="str">
        <f t="shared" si="155"/>
        <v/>
      </c>
      <c r="G1657" s="50"/>
      <c r="H1657" s="53">
        <f t="shared" si="150"/>
        <v>0</v>
      </c>
    </row>
    <row r="1658" spans="2:8" ht="12.75" hidden="1" customHeight="1">
      <c r="B1658" s="46" t="str">
        <f t="shared" si="151"/>
        <v/>
      </c>
      <c r="C1658" s="47" t="str">
        <f t="shared" si="152"/>
        <v/>
      </c>
      <c r="D1658" s="52" t="str">
        <f t="shared" si="153"/>
        <v/>
      </c>
      <c r="E1658" s="53" t="str">
        <f t="shared" si="154"/>
        <v/>
      </c>
      <c r="F1658" s="53" t="str">
        <f t="shared" si="155"/>
        <v/>
      </c>
      <c r="G1658" s="50"/>
      <c r="H1658" s="53">
        <f t="shared" si="150"/>
        <v>0</v>
      </c>
    </row>
    <row r="1659" spans="2:8" ht="12.75" hidden="1" customHeight="1">
      <c r="B1659" s="46" t="str">
        <f t="shared" si="151"/>
        <v/>
      </c>
      <c r="C1659" s="47" t="str">
        <f t="shared" si="152"/>
        <v/>
      </c>
      <c r="D1659" s="52" t="str">
        <f t="shared" si="153"/>
        <v/>
      </c>
      <c r="E1659" s="53" t="str">
        <f t="shared" si="154"/>
        <v/>
      </c>
      <c r="F1659" s="53" t="str">
        <f t="shared" si="155"/>
        <v/>
      </c>
      <c r="G1659" s="50"/>
      <c r="H1659" s="53">
        <f t="shared" si="150"/>
        <v>0</v>
      </c>
    </row>
    <row r="1660" spans="2:8" ht="12.75" hidden="1" customHeight="1">
      <c r="B1660" s="46" t="str">
        <f t="shared" si="151"/>
        <v/>
      </c>
      <c r="C1660" s="47" t="str">
        <f t="shared" si="152"/>
        <v/>
      </c>
      <c r="D1660" s="52" t="str">
        <f t="shared" si="153"/>
        <v/>
      </c>
      <c r="E1660" s="53" t="str">
        <f t="shared" si="154"/>
        <v/>
      </c>
      <c r="F1660" s="53" t="str">
        <f t="shared" si="155"/>
        <v/>
      </c>
      <c r="G1660" s="50"/>
      <c r="H1660" s="53">
        <f t="shared" si="150"/>
        <v>0</v>
      </c>
    </row>
    <row r="1661" spans="2:8" ht="12.75" hidden="1" customHeight="1">
      <c r="B1661" s="46" t="str">
        <f t="shared" si="151"/>
        <v/>
      </c>
      <c r="C1661" s="47" t="str">
        <f t="shared" si="152"/>
        <v/>
      </c>
      <c r="D1661" s="52" t="str">
        <f t="shared" si="153"/>
        <v/>
      </c>
      <c r="E1661" s="53" t="str">
        <f t="shared" si="154"/>
        <v/>
      </c>
      <c r="F1661" s="53" t="str">
        <f t="shared" si="155"/>
        <v/>
      </c>
      <c r="G1661" s="50"/>
      <c r="H1661" s="53">
        <f t="shared" si="150"/>
        <v>0</v>
      </c>
    </row>
    <row r="1662" spans="2:8" ht="12.75" hidden="1" customHeight="1">
      <c r="B1662" s="46" t="str">
        <f t="shared" si="151"/>
        <v/>
      </c>
      <c r="C1662" s="47" t="str">
        <f t="shared" si="152"/>
        <v/>
      </c>
      <c r="D1662" s="52" t="str">
        <f t="shared" si="153"/>
        <v/>
      </c>
      <c r="E1662" s="53" t="str">
        <f t="shared" si="154"/>
        <v/>
      </c>
      <c r="F1662" s="53" t="str">
        <f t="shared" si="155"/>
        <v/>
      </c>
      <c r="G1662" s="50"/>
      <c r="H1662" s="53">
        <f t="shared" si="150"/>
        <v>0</v>
      </c>
    </row>
    <row r="1663" spans="2:8" ht="12.75" hidden="1" customHeight="1">
      <c r="B1663" s="46" t="str">
        <f t="shared" si="151"/>
        <v/>
      </c>
      <c r="C1663" s="47" t="str">
        <f t="shared" si="152"/>
        <v/>
      </c>
      <c r="D1663" s="52" t="str">
        <f t="shared" si="153"/>
        <v/>
      </c>
      <c r="E1663" s="53" t="str">
        <f t="shared" si="154"/>
        <v/>
      </c>
      <c r="F1663" s="53" t="str">
        <f t="shared" si="155"/>
        <v/>
      </c>
      <c r="G1663" s="50"/>
      <c r="H1663" s="53">
        <f t="shared" si="150"/>
        <v>0</v>
      </c>
    </row>
    <row r="1664" spans="2:8" ht="12.75" hidden="1" customHeight="1">
      <c r="B1664" s="46" t="str">
        <f t="shared" si="151"/>
        <v/>
      </c>
      <c r="C1664" s="47" t="str">
        <f t="shared" si="152"/>
        <v/>
      </c>
      <c r="D1664" s="52" t="str">
        <f t="shared" si="153"/>
        <v/>
      </c>
      <c r="E1664" s="53" t="str">
        <f t="shared" si="154"/>
        <v/>
      </c>
      <c r="F1664" s="53" t="str">
        <f t="shared" si="155"/>
        <v/>
      </c>
      <c r="G1664" s="50"/>
      <c r="H1664" s="53">
        <f t="shared" si="150"/>
        <v>0</v>
      </c>
    </row>
    <row r="1665" spans="2:8" ht="12.75" hidden="1" customHeight="1">
      <c r="B1665" s="46" t="str">
        <f t="shared" si="151"/>
        <v/>
      </c>
      <c r="C1665" s="47" t="str">
        <f t="shared" si="152"/>
        <v/>
      </c>
      <c r="D1665" s="52" t="str">
        <f t="shared" si="153"/>
        <v/>
      </c>
      <c r="E1665" s="53" t="str">
        <f t="shared" si="154"/>
        <v/>
      </c>
      <c r="F1665" s="53" t="str">
        <f t="shared" si="155"/>
        <v/>
      </c>
      <c r="G1665" s="50"/>
      <c r="H1665" s="53">
        <f t="shared" si="150"/>
        <v>0</v>
      </c>
    </row>
    <row r="1666" spans="2:8" ht="12.75" hidden="1" customHeight="1">
      <c r="B1666" s="46" t="str">
        <f t="shared" si="151"/>
        <v/>
      </c>
      <c r="C1666" s="47" t="str">
        <f t="shared" si="152"/>
        <v/>
      </c>
      <c r="D1666" s="52" t="str">
        <f t="shared" si="153"/>
        <v/>
      </c>
      <c r="E1666" s="53" t="str">
        <f t="shared" si="154"/>
        <v/>
      </c>
      <c r="F1666" s="53" t="str">
        <f t="shared" si="155"/>
        <v/>
      </c>
      <c r="G1666" s="50"/>
      <c r="H1666" s="53">
        <f t="shared" si="150"/>
        <v>0</v>
      </c>
    </row>
    <row r="1667" spans="2:8" ht="12.75" hidden="1" customHeight="1">
      <c r="B1667" s="46" t="str">
        <f t="shared" si="151"/>
        <v/>
      </c>
      <c r="C1667" s="47" t="str">
        <f t="shared" si="152"/>
        <v/>
      </c>
      <c r="D1667" s="52" t="str">
        <f t="shared" si="153"/>
        <v/>
      </c>
      <c r="E1667" s="53" t="str">
        <f t="shared" si="154"/>
        <v/>
      </c>
      <c r="F1667" s="53" t="str">
        <f t="shared" si="155"/>
        <v/>
      </c>
      <c r="G1667" s="50"/>
      <c r="H1667" s="53">
        <f t="shared" si="150"/>
        <v>0</v>
      </c>
    </row>
    <row r="1668" spans="2:8" ht="12.75" hidden="1" customHeight="1">
      <c r="B1668" s="46" t="str">
        <f t="shared" si="151"/>
        <v/>
      </c>
      <c r="C1668" s="47" t="str">
        <f t="shared" si="152"/>
        <v/>
      </c>
      <c r="D1668" s="52" t="str">
        <f t="shared" si="153"/>
        <v/>
      </c>
      <c r="E1668" s="53" t="str">
        <f t="shared" si="154"/>
        <v/>
      </c>
      <c r="F1668" s="53" t="str">
        <f t="shared" si="155"/>
        <v/>
      </c>
      <c r="G1668" s="50"/>
      <c r="H1668" s="53">
        <f t="shared" si="150"/>
        <v>0</v>
      </c>
    </row>
    <row r="1669" spans="2:8" ht="12.75" hidden="1" customHeight="1">
      <c r="B1669" s="46" t="str">
        <f t="shared" si="151"/>
        <v/>
      </c>
      <c r="C1669" s="47" t="str">
        <f t="shared" si="152"/>
        <v/>
      </c>
      <c r="D1669" s="52" t="str">
        <f t="shared" si="153"/>
        <v/>
      </c>
      <c r="E1669" s="53" t="str">
        <f t="shared" si="154"/>
        <v/>
      </c>
      <c r="F1669" s="53" t="str">
        <f t="shared" si="155"/>
        <v/>
      </c>
      <c r="G1669" s="50"/>
      <c r="H1669" s="53">
        <f t="shared" si="150"/>
        <v>0</v>
      </c>
    </row>
    <row r="1670" spans="2:8" ht="12.75" hidden="1" customHeight="1">
      <c r="B1670" s="46" t="str">
        <f t="shared" si="151"/>
        <v/>
      </c>
      <c r="C1670" s="47" t="str">
        <f t="shared" si="152"/>
        <v/>
      </c>
      <c r="D1670" s="52" t="str">
        <f t="shared" si="153"/>
        <v/>
      </c>
      <c r="E1670" s="53" t="str">
        <f t="shared" si="154"/>
        <v/>
      </c>
      <c r="F1670" s="53" t="str">
        <f t="shared" si="155"/>
        <v/>
      </c>
      <c r="G1670" s="50"/>
      <c r="H1670" s="53">
        <f t="shared" si="150"/>
        <v>0</v>
      </c>
    </row>
    <row r="1671" spans="2:8" ht="12.75" hidden="1" customHeight="1">
      <c r="B1671" s="46" t="str">
        <f t="shared" si="151"/>
        <v/>
      </c>
      <c r="C1671" s="47" t="str">
        <f t="shared" si="152"/>
        <v/>
      </c>
      <c r="D1671" s="52" t="str">
        <f t="shared" si="153"/>
        <v/>
      </c>
      <c r="E1671" s="53" t="str">
        <f t="shared" si="154"/>
        <v/>
      </c>
      <c r="F1671" s="53" t="str">
        <f t="shared" si="155"/>
        <v/>
      </c>
      <c r="G1671" s="50"/>
      <c r="H1671" s="53">
        <f t="shared" si="150"/>
        <v>0</v>
      </c>
    </row>
    <row r="1672" spans="2:8" ht="12.75" hidden="1" customHeight="1">
      <c r="B1672" s="46" t="str">
        <f t="shared" si="151"/>
        <v/>
      </c>
      <c r="C1672" s="47" t="str">
        <f t="shared" si="152"/>
        <v/>
      </c>
      <c r="D1672" s="52" t="str">
        <f t="shared" si="153"/>
        <v/>
      </c>
      <c r="E1672" s="53" t="str">
        <f t="shared" si="154"/>
        <v/>
      </c>
      <c r="F1672" s="53" t="str">
        <f t="shared" si="155"/>
        <v/>
      </c>
      <c r="G1672" s="50"/>
      <c r="H1672" s="53">
        <f t="shared" si="150"/>
        <v>0</v>
      </c>
    </row>
    <row r="1673" spans="2:8" ht="12.75" hidden="1" customHeight="1">
      <c r="B1673" s="46" t="str">
        <f t="shared" si="151"/>
        <v/>
      </c>
      <c r="C1673" s="47" t="str">
        <f t="shared" si="152"/>
        <v/>
      </c>
      <c r="D1673" s="52" t="str">
        <f t="shared" si="153"/>
        <v/>
      </c>
      <c r="E1673" s="53" t="str">
        <f t="shared" si="154"/>
        <v/>
      </c>
      <c r="F1673" s="53" t="str">
        <f t="shared" si="155"/>
        <v/>
      </c>
      <c r="G1673" s="50"/>
      <c r="H1673" s="53">
        <f t="shared" si="150"/>
        <v>0</v>
      </c>
    </row>
    <row r="1674" spans="2:8" ht="12.75" hidden="1" customHeight="1">
      <c r="B1674" s="46" t="str">
        <f t="shared" si="151"/>
        <v/>
      </c>
      <c r="C1674" s="47" t="str">
        <f t="shared" si="152"/>
        <v/>
      </c>
      <c r="D1674" s="52" t="str">
        <f t="shared" si="153"/>
        <v/>
      </c>
      <c r="E1674" s="53" t="str">
        <f t="shared" si="154"/>
        <v/>
      </c>
      <c r="F1674" s="53" t="str">
        <f t="shared" si="155"/>
        <v/>
      </c>
      <c r="G1674" s="50"/>
      <c r="H1674" s="53">
        <f t="shared" si="150"/>
        <v>0</v>
      </c>
    </row>
    <row r="1675" spans="2:8" ht="12.75" hidden="1" customHeight="1">
      <c r="B1675" s="46" t="str">
        <f t="shared" si="151"/>
        <v/>
      </c>
      <c r="C1675" s="47" t="str">
        <f t="shared" si="152"/>
        <v/>
      </c>
      <c r="D1675" s="52" t="str">
        <f t="shared" si="153"/>
        <v/>
      </c>
      <c r="E1675" s="53" t="str">
        <f t="shared" si="154"/>
        <v/>
      </c>
      <c r="F1675" s="53" t="str">
        <f t="shared" si="155"/>
        <v/>
      </c>
      <c r="G1675" s="50"/>
      <c r="H1675" s="53">
        <f t="shared" si="150"/>
        <v>0</v>
      </c>
    </row>
    <row r="1676" spans="2:8" ht="12.75" hidden="1" customHeight="1">
      <c r="B1676" s="46" t="str">
        <f t="shared" si="151"/>
        <v/>
      </c>
      <c r="C1676" s="47" t="str">
        <f t="shared" si="152"/>
        <v/>
      </c>
      <c r="D1676" s="52" t="str">
        <f t="shared" si="153"/>
        <v/>
      </c>
      <c r="E1676" s="53" t="str">
        <f t="shared" si="154"/>
        <v/>
      </c>
      <c r="F1676" s="53" t="str">
        <f t="shared" si="155"/>
        <v/>
      </c>
      <c r="G1676" s="50"/>
      <c r="H1676" s="53">
        <f t="shared" si="150"/>
        <v>0</v>
      </c>
    </row>
    <row r="1677" spans="2:8" ht="12.75" hidden="1" customHeight="1">
      <c r="B1677" s="46" t="str">
        <f t="shared" si="151"/>
        <v/>
      </c>
      <c r="C1677" s="47" t="str">
        <f t="shared" si="152"/>
        <v/>
      </c>
      <c r="D1677" s="52" t="str">
        <f t="shared" si="153"/>
        <v/>
      </c>
      <c r="E1677" s="53" t="str">
        <f t="shared" si="154"/>
        <v/>
      </c>
      <c r="F1677" s="53" t="str">
        <f t="shared" si="155"/>
        <v/>
      </c>
      <c r="G1677" s="50"/>
      <c r="H1677" s="53">
        <f t="shared" si="150"/>
        <v>0</v>
      </c>
    </row>
    <row r="1678" spans="2:8" ht="12.75" hidden="1" customHeight="1">
      <c r="B1678" s="46" t="str">
        <f t="shared" si="151"/>
        <v/>
      </c>
      <c r="C1678" s="47" t="str">
        <f t="shared" si="152"/>
        <v/>
      </c>
      <c r="D1678" s="52" t="str">
        <f t="shared" si="153"/>
        <v/>
      </c>
      <c r="E1678" s="53" t="str">
        <f t="shared" si="154"/>
        <v/>
      </c>
      <c r="F1678" s="53" t="str">
        <f t="shared" si="155"/>
        <v/>
      </c>
      <c r="G1678" s="50"/>
      <c r="H1678" s="53">
        <f t="shared" si="150"/>
        <v>0</v>
      </c>
    </row>
    <row r="1679" spans="2:8" ht="12.75" hidden="1" customHeight="1">
      <c r="B1679" s="46" t="str">
        <f t="shared" si="151"/>
        <v/>
      </c>
      <c r="C1679" s="47" t="str">
        <f t="shared" si="152"/>
        <v/>
      </c>
      <c r="D1679" s="52" t="str">
        <f t="shared" si="153"/>
        <v/>
      </c>
      <c r="E1679" s="53" t="str">
        <f t="shared" si="154"/>
        <v/>
      </c>
      <c r="F1679" s="53" t="str">
        <f t="shared" si="155"/>
        <v/>
      </c>
      <c r="G1679" s="50"/>
      <c r="H1679" s="53">
        <f t="shared" si="150"/>
        <v>0</v>
      </c>
    </row>
    <row r="1680" spans="2:8" ht="12.75" hidden="1" customHeight="1">
      <c r="B1680" s="46" t="str">
        <f t="shared" si="151"/>
        <v/>
      </c>
      <c r="C1680" s="47" t="str">
        <f t="shared" si="152"/>
        <v/>
      </c>
      <c r="D1680" s="52" t="str">
        <f t="shared" si="153"/>
        <v/>
      </c>
      <c r="E1680" s="53" t="str">
        <f t="shared" si="154"/>
        <v/>
      </c>
      <c r="F1680" s="53" t="str">
        <f t="shared" si="155"/>
        <v/>
      </c>
      <c r="G1680" s="50"/>
      <c r="H1680" s="53">
        <f t="shared" si="150"/>
        <v>0</v>
      </c>
    </row>
    <row r="1681" spans="2:8" ht="12.75" hidden="1" customHeight="1">
      <c r="B1681" s="46" t="str">
        <f t="shared" si="151"/>
        <v/>
      </c>
      <c r="C1681" s="47" t="str">
        <f t="shared" si="152"/>
        <v/>
      </c>
      <c r="D1681" s="52" t="str">
        <f t="shared" si="153"/>
        <v/>
      </c>
      <c r="E1681" s="53" t="str">
        <f t="shared" si="154"/>
        <v/>
      </c>
      <c r="F1681" s="53" t="str">
        <f t="shared" si="155"/>
        <v/>
      </c>
      <c r="G1681" s="50"/>
      <c r="H1681" s="53">
        <f t="shared" si="150"/>
        <v>0</v>
      </c>
    </row>
    <row r="1682" spans="2:8" ht="12.75" hidden="1" customHeight="1">
      <c r="B1682" s="46" t="str">
        <f t="shared" si="151"/>
        <v/>
      </c>
      <c r="C1682" s="47" t="str">
        <f t="shared" si="152"/>
        <v/>
      </c>
      <c r="D1682" s="52" t="str">
        <f t="shared" si="153"/>
        <v/>
      </c>
      <c r="E1682" s="53" t="str">
        <f t="shared" si="154"/>
        <v/>
      </c>
      <c r="F1682" s="53" t="str">
        <f t="shared" si="155"/>
        <v/>
      </c>
      <c r="G1682" s="50"/>
      <c r="H1682" s="53">
        <f t="shared" si="150"/>
        <v>0</v>
      </c>
    </row>
    <row r="1683" spans="2:8" ht="12.75" hidden="1" customHeight="1">
      <c r="B1683" s="46" t="str">
        <f t="shared" si="151"/>
        <v/>
      </c>
      <c r="C1683" s="47" t="str">
        <f t="shared" si="152"/>
        <v/>
      </c>
      <c r="D1683" s="52" t="str">
        <f t="shared" si="153"/>
        <v/>
      </c>
      <c r="E1683" s="53" t="str">
        <f t="shared" si="154"/>
        <v/>
      </c>
      <c r="F1683" s="53" t="str">
        <f t="shared" si="155"/>
        <v/>
      </c>
      <c r="G1683" s="50"/>
      <c r="H1683" s="53">
        <f t="shared" si="150"/>
        <v>0</v>
      </c>
    </row>
    <row r="1684" spans="2:8" ht="12.75" hidden="1" customHeight="1">
      <c r="B1684" s="46" t="str">
        <f t="shared" si="151"/>
        <v/>
      </c>
      <c r="C1684" s="47" t="str">
        <f t="shared" si="152"/>
        <v/>
      </c>
      <c r="D1684" s="52" t="str">
        <f t="shared" si="153"/>
        <v/>
      </c>
      <c r="E1684" s="53" t="str">
        <f t="shared" si="154"/>
        <v/>
      </c>
      <c r="F1684" s="53" t="str">
        <f t="shared" si="155"/>
        <v/>
      </c>
      <c r="G1684" s="50"/>
      <c r="H1684" s="53">
        <f t="shared" si="150"/>
        <v>0</v>
      </c>
    </row>
    <row r="1685" spans="2:8" ht="12.75" hidden="1" customHeight="1">
      <c r="B1685" s="46" t="str">
        <f t="shared" si="151"/>
        <v/>
      </c>
      <c r="C1685" s="47" t="str">
        <f t="shared" si="152"/>
        <v/>
      </c>
      <c r="D1685" s="52" t="str">
        <f t="shared" si="153"/>
        <v/>
      </c>
      <c r="E1685" s="53" t="str">
        <f t="shared" si="154"/>
        <v/>
      </c>
      <c r="F1685" s="53" t="str">
        <f t="shared" si="155"/>
        <v/>
      </c>
      <c r="G1685" s="50"/>
      <c r="H1685" s="53">
        <f t="shared" si="150"/>
        <v>0</v>
      </c>
    </row>
    <row r="1686" spans="2:8" ht="12.75" hidden="1" customHeight="1">
      <c r="B1686" s="46" t="str">
        <f t="shared" si="151"/>
        <v/>
      </c>
      <c r="C1686" s="47" t="str">
        <f t="shared" si="152"/>
        <v/>
      </c>
      <c r="D1686" s="52" t="str">
        <f t="shared" si="153"/>
        <v/>
      </c>
      <c r="E1686" s="53" t="str">
        <f t="shared" si="154"/>
        <v/>
      </c>
      <c r="F1686" s="53" t="str">
        <f t="shared" si="155"/>
        <v/>
      </c>
      <c r="G1686" s="50"/>
      <c r="H1686" s="53">
        <f t="shared" si="150"/>
        <v>0</v>
      </c>
    </row>
    <row r="1687" spans="2:8" ht="12.75" hidden="1" customHeight="1">
      <c r="B1687" s="46" t="str">
        <f t="shared" si="151"/>
        <v/>
      </c>
      <c r="C1687" s="47" t="str">
        <f t="shared" si="152"/>
        <v/>
      </c>
      <c r="D1687" s="52" t="str">
        <f t="shared" si="153"/>
        <v/>
      </c>
      <c r="E1687" s="53" t="str">
        <f t="shared" si="154"/>
        <v/>
      </c>
      <c r="F1687" s="53" t="str">
        <f t="shared" si="155"/>
        <v/>
      </c>
      <c r="G1687" s="50"/>
      <c r="H1687" s="53">
        <f t="shared" si="150"/>
        <v>0</v>
      </c>
    </row>
    <row r="1688" spans="2:8" ht="12.75" hidden="1" customHeight="1">
      <c r="B1688" s="46" t="str">
        <f t="shared" si="151"/>
        <v/>
      </c>
      <c r="C1688" s="47" t="str">
        <f t="shared" si="152"/>
        <v/>
      </c>
      <c r="D1688" s="52" t="str">
        <f t="shared" si="153"/>
        <v/>
      </c>
      <c r="E1688" s="53" t="str">
        <f t="shared" si="154"/>
        <v/>
      </c>
      <c r="F1688" s="53" t="str">
        <f t="shared" si="155"/>
        <v/>
      </c>
      <c r="G1688" s="50"/>
      <c r="H1688" s="53">
        <f t="shared" si="150"/>
        <v>0</v>
      </c>
    </row>
    <row r="1689" spans="2:8" ht="12.75" hidden="1" customHeight="1">
      <c r="B1689" s="46" t="str">
        <f t="shared" si="151"/>
        <v/>
      </c>
      <c r="C1689" s="47" t="str">
        <f t="shared" si="152"/>
        <v/>
      </c>
      <c r="D1689" s="52" t="str">
        <f t="shared" si="153"/>
        <v/>
      </c>
      <c r="E1689" s="53" t="str">
        <f t="shared" si="154"/>
        <v/>
      </c>
      <c r="F1689" s="53" t="str">
        <f t="shared" si="155"/>
        <v/>
      </c>
      <c r="G1689" s="50"/>
      <c r="H1689" s="53">
        <f t="shared" ref="H1689:H1752" si="156">IF(B1689="",0,ROUND(H1688-E1689-G1689,2))</f>
        <v>0</v>
      </c>
    </row>
    <row r="1690" spans="2:8" ht="12.75" hidden="1" customHeight="1">
      <c r="B1690" s="46" t="str">
        <f t="shared" ref="B1690:B1753" si="157">IF(B1689&lt;$D$16,IF(H1689&gt;0,B1689+1,""),"")</f>
        <v/>
      </c>
      <c r="C1690" s="47" t="str">
        <f t="shared" ref="C1690:C1753" si="158">IF(B1690="","",IF(B1690&lt;=$D$16,IF(payments_per_year=26,DATE(YEAR(start_date),MONTH(start_date),DAY(start_date)+14*B1690),IF(payments_per_year=52,DATE(YEAR(start_date),MONTH(start_date),DAY(start_date)+7*B1690),DATE(YEAR(start_date),MONTH(start_date)+B1690*12/$D$11,DAY(start_date)))),""))</f>
        <v/>
      </c>
      <c r="D1690" s="52" t="str">
        <f t="shared" ref="D1690:D1753" si="159">IF(C1690="","",IF($D$15+F1690&gt;H1689,ROUND(H1689+F1690,2),$D$15))</f>
        <v/>
      </c>
      <c r="E1690" s="53" t="str">
        <f t="shared" ref="E1690:E1753" si="160">IF(C1690="","",D1690-F1690)</f>
        <v/>
      </c>
      <c r="F1690" s="53" t="str">
        <f t="shared" ref="F1690:F1753" si="161">IF(C1690="","",ROUND(H1689*$D$9/payments_per_year,2))</f>
        <v/>
      </c>
      <c r="G1690" s="50"/>
      <c r="H1690" s="53">
        <f t="shared" si="156"/>
        <v>0</v>
      </c>
    </row>
    <row r="1691" spans="2:8" ht="12.75" hidden="1" customHeight="1">
      <c r="B1691" s="46" t="str">
        <f t="shared" si="157"/>
        <v/>
      </c>
      <c r="C1691" s="47" t="str">
        <f t="shared" si="158"/>
        <v/>
      </c>
      <c r="D1691" s="52" t="str">
        <f t="shared" si="159"/>
        <v/>
      </c>
      <c r="E1691" s="53" t="str">
        <f t="shared" si="160"/>
        <v/>
      </c>
      <c r="F1691" s="53" t="str">
        <f t="shared" si="161"/>
        <v/>
      </c>
      <c r="G1691" s="50"/>
      <c r="H1691" s="53">
        <f t="shared" si="156"/>
        <v>0</v>
      </c>
    </row>
    <row r="1692" spans="2:8" ht="12.75" hidden="1" customHeight="1">
      <c r="B1692" s="46" t="str">
        <f t="shared" si="157"/>
        <v/>
      </c>
      <c r="C1692" s="47" t="str">
        <f t="shared" si="158"/>
        <v/>
      </c>
      <c r="D1692" s="52" t="str">
        <f t="shared" si="159"/>
        <v/>
      </c>
      <c r="E1692" s="53" t="str">
        <f t="shared" si="160"/>
        <v/>
      </c>
      <c r="F1692" s="53" t="str">
        <f t="shared" si="161"/>
        <v/>
      </c>
      <c r="G1692" s="50"/>
      <c r="H1692" s="53">
        <f t="shared" si="156"/>
        <v>0</v>
      </c>
    </row>
    <row r="1693" spans="2:8" ht="12.75" hidden="1" customHeight="1">
      <c r="B1693" s="46" t="str">
        <f t="shared" si="157"/>
        <v/>
      </c>
      <c r="C1693" s="47" t="str">
        <f t="shared" si="158"/>
        <v/>
      </c>
      <c r="D1693" s="52" t="str">
        <f t="shared" si="159"/>
        <v/>
      </c>
      <c r="E1693" s="53" t="str">
        <f t="shared" si="160"/>
        <v/>
      </c>
      <c r="F1693" s="53" t="str">
        <f t="shared" si="161"/>
        <v/>
      </c>
      <c r="G1693" s="50"/>
      <c r="H1693" s="53">
        <f t="shared" si="156"/>
        <v>0</v>
      </c>
    </row>
    <row r="1694" spans="2:8" ht="12.75" hidden="1" customHeight="1">
      <c r="B1694" s="46" t="str">
        <f t="shared" si="157"/>
        <v/>
      </c>
      <c r="C1694" s="47" t="str">
        <f t="shared" si="158"/>
        <v/>
      </c>
      <c r="D1694" s="52" t="str">
        <f t="shared" si="159"/>
        <v/>
      </c>
      <c r="E1694" s="53" t="str">
        <f t="shared" si="160"/>
        <v/>
      </c>
      <c r="F1694" s="53" t="str">
        <f t="shared" si="161"/>
        <v/>
      </c>
      <c r="G1694" s="50"/>
      <c r="H1694" s="53">
        <f t="shared" si="156"/>
        <v>0</v>
      </c>
    </row>
    <row r="1695" spans="2:8" ht="12.75" hidden="1" customHeight="1">
      <c r="B1695" s="46" t="str">
        <f t="shared" si="157"/>
        <v/>
      </c>
      <c r="C1695" s="47" t="str">
        <f t="shared" si="158"/>
        <v/>
      </c>
      <c r="D1695" s="52" t="str">
        <f t="shared" si="159"/>
        <v/>
      </c>
      <c r="E1695" s="53" t="str">
        <f t="shared" si="160"/>
        <v/>
      </c>
      <c r="F1695" s="53" t="str">
        <f t="shared" si="161"/>
        <v/>
      </c>
      <c r="G1695" s="50"/>
      <c r="H1695" s="53">
        <f t="shared" si="156"/>
        <v>0</v>
      </c>
    </row>
    <row r="1696" spans="2:8" ht="12.75" hidden="1" customHeight="1">
      <c r="B1696" s="46" t="str">
        <f t="shared" si="157"/>
        <v/>
      </c>
      <c r="C1696" s="47" t="str">
        <f t="shared" si="158"/>
        <v/>
      </c>
      <c r="D1696" s="52" t="str">
        <f t="shared" si="159"/>
        <v/>
      </c>
      <c r="E1696" s="53" t="str">
        <f t="shared" si="160"/>
        <v/>
      </c>
      <c r="F1696" s="53" t="str">
        <f t="shared" si="161"/>
        <v/>
      </c>
      <c r="G1696" s="50"/>
      <c r="H1696" s="53">
        <f t="shared" si="156"/>
        <v>0</v>
      </c>
    </row>
    <row r="1697" spans="2:8" ht="12.75" hidden="1" customHeight="1">
      <c r="B1697" s="46" t="str">
        <f t="shared" si="157"/>
        <v/>
      </c>
      <c r="C1697" s="47" t="str">
        <f t="shared" si="158"/>
        <v/>
      </c>
      <c r="D1697" s="52" t="str">
        <f t="shared" si="159"/>
        <v/>
      </c>
      <c r="E1697" s="53" t="str">
        <f t="shared" si="160"/>
        <v/>
      </c>
      <c r="F1697" s="53" t="str">
        <f t="shared" si="161"/>
        <v/>
      </c>
      <c r="G1697" s="50"/>
      <c r="H1697" s="53">
        <f t="shared" si="156"/>
        <v>0</v>
      </c>
    </row>
    <row r="1698" spans="2:8" ht="12.75" hidden="1" customHeight="1">
      <c r="B1698" s="46" t="str">
        <f t="shared" si="157"/>
        <v/>
      </c>
      <c r="C1698" s="47" t="str">
        <f t="shared" si="158"/>
        <v/>
      </c>
      <c r="D1698" s="52" t="str">
        <f t="shared" si="159"/>
        <v/>
      </c>
      <c r="E1698" s="53" t="str">
        <f t="shared" si="160"/>
        <v/>
      </c>
      <c r="F1698" s="53" t="str">
        <f t="shared" si="161"/>
        <v/>
      </c>
      <c r="G1698" s="50"/>
      <c r="H1698" s="53">
        <f t="shared" si="156"/>
        <v>0</v>
      </c>
    </row>
    <row r="1699" spans="2:8" ht="12.75" hidden="1" customHeight="1">
      <c r="B1699" s="46" t="str">
        <f t="shared" si="157"/>
        <v/>
      </c>
      <c r="C1699" s="47" t="str">
        <f t="shared" si="158"/>
        <v/>
      </c>
      <c r="D1699" s="52" t="str">
        <f t="shared" si="159"/>
        <v/>
      </c>
      <c r="E1699" s="53" t="str">
        <f t="shared" si="160"/>
        <v/>
      </c>
      <c r="F1699" s="53" t="str">
        <f t="shared" si="161"/>
        <v/>
      </c>
      <c r="G1699" s="50"/>
      <c r="H1699" s="53">
        <f t="shared" si="156"/>
        <v>0</v>
      </c>
    </row>
    <row r="1700" spans="2:8" ht="12.75" hidden="1" customHeight="1">
      <c r="B1700" s="46" t="str">
        <f t="shared" si="157"/>
        <v/>
      </c>
      <c r="C1700" s="47" t="str">
        <f t="shared" si="158"/>
        <v/>
      </c>
      <c r="D1700" s="52" t="str">
        <f t="shared" si="159"/>
        <v/>
      </c>
      <c r="E1700" s="53" t="str">
        <f t="shared" si="160"/>
        <v/>
      </c>
      <c r="F1700" s="53" t="str">
        <f t="shared" si="161"/>
        <v/>
      </c>
      <c r="G1700" s="50"/>
      <c r="H1700" s="53">
        <f t="shared" si="156"/>
        <v>0</v>
      </c>
    </row>
    <row r="1701" spans="2:8" ht="12.75" hidden="1" customHeight="1">
      <c r="B1701" s="46" t="str">
        <f t="shared" si="157"/>
        <v/>
      </c>
      <c r="C1701" s="47" t="str">
        <f t="shared" si="158"/>
        <v/>
      </c>
      <c r="D1701" s="52" t="str">
        <f t="shared" si="159"/>
        <v/>
      </c>
      <c r="E1701" s="53" t="str">
        <f t="shared" si="160"/>
        <v/>
      </c>
      <c r="F1701" s="53" t="str">
        <f t="shared" si="161"/>
        <v/>
      </c>
      <c r="G1701" s="50"/>
      <c r="H1701" s="53">
        <f t="shared" si="156"/>
        <v>0</v>
      </c>
    </row>
    <row r="1702" spans="2:8" ht="12.75" hidden="1" customHeight="1">
      <c r="B1702" s="46" t="str">
        <f t="shared" si="157"/>
        <v/>
      </c>
      <c r="C1702" s="47" t="str">
        <f t="shared" si="158"/>
        <v/>
      </c>
      <c r="D1702" s="52" t="str">
        <f t="shared" si="159"/>
        <v/>
      </c>
      <c r="E1702" s="53" t="str">
        <f t="shared" si="160"/>
        <v/>
      </c>
      <c r="F1702" s="53" t="str">
        <f t="shared" si="161"/>
        <v/>
      </c>
      <c r="G1702" s="50"/>
      <c r="H1702" s="53">
        <f t="shared" si="156"/>
        <v>0</v>
      </c>
    </row>
    <row r="1703" spans="2:8" ht="12.75" hidden="1" customHeight="1">
      <c r="B1703" s="46" t="str">
        <f t="shared" si="157"/>
        <v/>
      </c>
      <c r="C1703" s="47" t="str">
        <f t="shared" si="158"/>
        <v/>
      </c>
      <c r="D1703" s="52" t="str">
        <f t="shared" si="159"/>
        <v/>
      </c>
      <c r="E1703" s="53" t="str">
        <f t="shared" si="160"/>
        <v/>
      </c>
      <c r="F1703" s="53" t="str">
        <f t="shared" si="161"/>
        <v/>
      </c>
      <c r="G1703" s="50"/>
      <c r="H1703" s="53">
        <f t="shared" si="156"/>
        <v>0</v>
      </c>
    </row>
    <row r="1704" spans="2:8" ht="12.75" hidden="1" customHeight="1">
      <c r="B1704" s="46" t="str">
        <f t="shared" si="157"/>
        <v/>
      </c>
      <c r="C1704" s="47" t="str">
        <f t="shared" si="158"/>
        <v/>
      </c>
      <c r="D1704" s="52" t="str">
        <f t="shared" si="159"/>
        <v/>
      </c>
      <c r="E1704" s="53" t="str">
        <f t="shared" si="160"/>
        <v/>
      </c>
      <c r="F1704" s="53" t="str">
        <f t="shared" si="161"/>
        <v/>
      </c>
      <c r="G1704" s="50"/>
      <c r="H1704" s="53">
        <f t="shared" si="156"/>
        <v>0</v>
      </c>
    </row>
    <row r="1705" spans="2:8" ht="12.75" hidden="1" customHeight="1">
      <c r="B1705" s="46" t="str">
        <f t="shared" si="157"/>
        <v/>
      </c>
      <c r="C1705" s="47" t="str">
        <f t="shared" si="158"/>
        <v/>
      </c>
      <c r="D1705" s="52" t="str">
        <f t="shared" si="159"/>
        <v/>
      </c>
      <c r="E1705" s="53" t="str">
        <f t="shared" si="160"/>
        <v/>
      </c>
      <c r="F1705" s="53" t="str">
        <f t="shared" si="161"/>
        <v/>
      </c>
      <c r="G1705" s="50"/>
      <c r="H1705" s="53">
        <f t="shared" si="156"/>
        <v>0</v>
      </c>
    </row>
    <row r="1706" spans="2:8" ht="12.75" hidden="1" customHeight="1">
      <c r="B1706" s="46" t="str">
        <f t="shared" si="157"/>
        <v/>
      </c>
      <c r="C1706" s="47" t="str">
        <f t="shared" si="158"/>
        <v/>
      </c>
      <c r="D1706" s="52" t="str">
        <f t="shared" si="159"/>
        <v/>
      </c>
      <c r="E1706" s="53" t="str">
        <f t="shared" si="160"/>
        <v/>
      </c>
      <c r="F1706" s="53" t="str">
        <f t="shared" si="161"/>
        <v/>
      </c>
      <c r="G1706" s="50"/>
      <c r="H1706" s="53">
        <f t="shared" si="156"/>
        <v>0</v>
      </c>
    </row>
    <row r="1707" spans="2:8" ht="12.75" hidden="1" customHeight="1">
      <c r="B1707" s="46" t="str">
        <f t="shared" si="157"/>
        <v/>
      </c>
      <c r="C1707" s="47" t="str">
        <f t="shared" si="158"/>
        <v/>
      </c>
      <c r="D1707" s="52" t="str">
        <f t="shared" si="159"/>
        <v/>
      </c>
      <c r="E1707" s="53" t="str">
        <f t="shared" si="160"/>
        <v/>
      </c>
      <c r="F1707" s="53" t="str">
        <f t="shared" si="161"/>
        <v/>
      </c>
      <c r="G1707" s="50"/>
      <c r="H1707" s="53">
        <f t="shared" si="156"/>
        <v>0</v>
      </c>
    </row>
    <row r="1708" spans="2:8" ht="12.75" hidden="1" customHeight="1">
      <c r="B1708" s="46" t="str">
        <f t="shared" si="157"/>
        <v/>
      </c>
      <c r="C1708" s="47" t="str">
        <f t="shared" si="158"/>
        <v/>
      </c>
      <c r="D1708" s="52" t="str">
        <f t="shared" si="159"/>
        <v/>
      </c>
      <c r="E1708" s="53" t="str">
        <f t="shared" si="160"/>
        <v/>
      </c>
      <c r="F1708" s="53" t="str">
        <f t="shared" si="161"/>
        <v/>
      </c>
      <c r="G1708" s="50"/>
      <c r="H1708" s="53">
        <f t="shared" si="156"/>
        <v>0</v>
      </c>
    </row>
    <row r="1709" spans="2:8" ht="12.75" hidden="1" customHeight="1">
      <c r="B1709" s="46" t="str">
        <f t="shared" si="157"/>
        <v/>
      </c>
      <c r="C1709" s="47" t="str">
        <f t="shared" si="158"/>
        <v/>
      </c>
      <c r="D1709" s="52" t="str">
        <f t="shared" si="159"/>
        <v/>
      </c>
      <c r="E1709" s="53" t="str">
        <f t="shared" si="160"/>
        <v/>
      </c>
      <c r="F1709" s="53" t="str">
        <f t="shared" si="161"/>
        <v/>
      </c>
      <c r="G1709" s="50"/>
      <c r="H1709" s="53">
        <f t="shared" si="156"/>
        <v>0</v>
      </c>
    </row>
    <row r="1710" spans="2:8" ht="12.75" hidden="1" customHeight="1">
      <c r="B1710" s="46" t="str">
        <f t="shared" si="157"/>
        <v/>
      </c>
      <c r="C1710" s="47" t="str">
        <f t="shared" si="158"/>
        <v/>
      </c>
      <c r="D1710" s="52" t="str">
        <f t="shared" si="159"/>
        <v/>
      </c>
      <c r="E1710" s="53" t="str">
        <f t="shared" si="160"/>
        <v/>
      </c>
      <c r="F1710" s="53" t="str">
        <f t="shared" si="161"/>
        <v/>
      </c>
      <c r="G1710" s="50"/>
      <c r="H1710" s="53">
        <f t="shared" si="156"/>
        <v>0</v>
      </c>
    </row>
    <row r="1711" spans="2:8" ht="12.75" hidden="1" customHeight="1">
      <c r="B1711" s="46" t="str">
        <f t="shared" si="157"/>
        <v/>
      </c>
      <c r="C1711" s="47" t="str">
        <f t="shared" si="158"/>
        <v/>
      </c>
      <c r="D1711" s="52" t="str">
        <f t="shared" si="159"/>
        <v/>
      </c>
      <c r="E1711" s="53" t="str">
        <f t="shared" si="160"/>
        <v/>
      </c>
      <c r="F1711" s="53" t="str">
        <f t="shared" si="161"/>
        <v/>
      </c>
      <c r="G1711" s="50"/>
      <c r="H1711" s="53">
        <f t="shared" si="156"/>
        <v>0</v>
      </c>
    </row>
    <row r="1712" spans="2:8" ht="12.75" hidden="1" customHeight="1">
      <c r="B1712" s="46" t="str">
        <f t="shared" si="157"/>
        <v/>
      </c>
      <c r="C1712" s="47" t="str">
        <f t="shared" si="158"/>
        <v/>
      </c>
      <c r="D1712" s="52" t="str">
        <f t="shared" si="159"/>
        <v/>
      </c>
      <c r="E1712" s="53" t="str">
        <f t="shared" si="160"/>
        <v/>
      </c>
      <c r="F1712" s="53" t="str">
        <f t="shared" si="161"/>
        <v/>
      </c>
      <c r="G1712" s="50"/>
      <c r="H1712" s="53">
        <f t="shared" si="156"/>
        <v>0</v>
      </c>
    </row>
    <row r="1713" spans="2:8" ht="12.75" hidden="1" customHeight="1">
      <c r="B1713" s="46" t="str">
        <f t="shared" si="157"/>
        <v/>
      </c>
      <c r="C1713" s="47" t="str">
        <f t="shared" si="158"/>
        <v/>
      </c>
      <c r="D1713" s="52" t="str">
        <f t="shared" si="159"/>
        <v/>
      </c>
      <c r="E1713" s="53" t="str">
        <f t="shared" si="160"/>
        <v/>
      </c>
      <c r="F1713" s="53" t="str">
        <f t="shared" si="161"/>
        <v/>
      </c>
      <c r="G1713" s="50"/>
      <c r="H1713" s="53">
        <f t="shared" si="156"/>
        <v>0</v>
      </c>
    </row>
    <row r="1714" spans="2:8" ht="12.75" hidden="1" customHeight="1">
      <c r="B1714" s="46" t="str">
        <f t="shared" si="157"/>
        <v/>
      </c>
      <c r="C1714" s="47" t="str">
        <f t="shared" si="158"/>
        <v/>
      </c>
      <c r="D1714" s="52" t="str">
        <f t="shared" si="159"/>
        <v/>
      </c>
      <c r="E1714" s="53" t="str">
        <f t="shared" si="160"/>
        <v/>
      </c>
      <c r="F1714" s="53" t="str">
        <f t="shared" si="161"/>
        <v/>
      </c>
      <c r="G1714" s="50"/>
      <c r="H1714" s="53">
        <f t="shared" si="156"/>
        <v>0</v>
      </c>
    </row>
    <row r="1715" spans="2:8" ht="12.75" hidden="1" customHeight="1">
      <c r="B1715" s="46" t="str">
        <f t="shared" si="157"/>
        <v/>
      </c>
      <c r="C1715" s="47" t="str">
        <f t="shared" si="158"/>
        <v/>
      </c>
      <c r="D1715" s="52" t="str">
        <f t="shared" si="159"/>
        <v/>
      </c>
      <c r="E1715" s="53" t="str">
        <f t="shared" si="160"/>
        <v/>
      </c>
      <c r="F1715" s="53" t="str">
        <f t="shared" si="161"/>
        <v/>
      </c>
      <c r="G1715" s="50"/>
      <c r="H1715" s="53">
        <f t="shared" si="156"/>
        <v>0</v>
      </c>
    </row>
    <row r="1716" spans="2:8" ht="12.75" hidden="1" customHeight="1">
      <c r="B1716" s="46" t="str">
        <f t="shared" si="157"/>
        <v/>
      </c>
      <c r="C1716" s="47" t="str">
        <f t="shared" si="158"/>
        <v/>
      </c>
      <c r="D1716" s="52" t="str">
        <f t="shared" si="159"/>
        <v/>
      </c>
      <c r="E1716" s="53" t="str">
        <f t="shared" si="160"/>
        <v/>
      </c>
      <c r="F1716" s="53" t="str">
        <f t="shared" si="161"/>
        <v/>
      </c>
      <c r="G1716" s="50"/>
      <c r="H1716" s="53">
        <f t="shared" si="156"/>
        <v>0</v>
      </c>
    </row>
    <row r="1717" spans="2:8" ht="12.75" hidden="1" customHeight="1">
      <c r="B1717" s="46" t="str">
        <f t="shared" si="157"/>
        <v/>
      </c>
      <c r="C1717" s="47" t="str">
        <f t="shared" si="158"/>
        <v/>
      </c>
      <c r="D1717" s="52" t="str">
        <f t="shared" si="159"/>
        <v/>
      </c>
      <c r="E1717" s="53" t="str">
        <f t="shared" si="160"/>
        <v/>
      </c>
      <c r="F1717" s="53" t="str">
        <f t="shared" si="161"/>
        <v/>
      </c>
      <c r="G1717" s="50"/>
      <c r="H1717" s="53">
        <f t="shared" si="156"/>
        <v>0</v>
      </c>
    </row>
    <row r="1718" spans="2:8" ht="12.75" hidden="1" customHeight="1">
      <c r="B1718" s="46" t="str">
        <f t="shared" si="157"/>
        <v/>
      </c>
      <c r="C1718" s="47" t="str">
        <f t="shared" si="158"/>
        <v/>
      </c>
      <c r="D1718" s="52" t="str">
        <f t="shared" si="159"/>
        <v/>
      </c>
      <c r="E1718" s="53" t="str">
        <f t="shared" si="160"/>
        <v/>
      </c>
      <c r="F1718" s="53" t="str">
        <f t="shared" si="161"/>
        <v/>
      </c>
      <c r="G1718" s="50"/>
      <c r="H1718" s="53">
        <f t="shared" si="156"/>
        <v>0</v>
      </c>
    </row>
    <row r="1719" spans="2:8" ht="12.75" hidden="1" customHeight="1">
      <c r="B1719" s="46" t="str">
        <f t="shared" si="157"/>
        <v/>
      </c>
      <c r="C1719" s="47" t="str">
        <f t="shared" si="158"/>
        <v/>
      </c>
      <c r="D1719" s="52" t="str">
        <f t="shared" si="159"/>
        <v/>
      </c>
      <c r="E1719" s="53" t="str">
        <f t="shared" si="160"/>
        <v/>
      </c>
      <c r="F1719" s="53" t="str">
        <f t="shared" si="161"/>
        <v/>
      </c>
      <c r="G1719" s="50"/>
      <c r="H1719" s="53">
        <f t="shared" si="156"/>
        <v>0</v>
      </c>
    </row>
    <row r="1720" spans="2:8" ht="12.75" hidden="1" customHeight="1">
      <c r="B1720" s="46" t="str">
        <f t="shared" si="157"/>
        <v/>
      </c>
      <c r="C1720" s="47" t="str">
        <f t="shared" si="158"/>
        <v/>
      </c>
      <c r="D1720" s="52" t="str">
        <f t="shared" si="159"/>
        <v/>
      </c>
      <c r="E1720" s="53" t="str">
        <f t="shared" si="160"/>
        <v/>
      </c>
      <c r="F1720" s="53" t="str">
        <f t="shared" si="161"/>
        <v/>
      </c>
      <c r="G1720" s="50"/>
      <c r="H1720" s="53">
        <f t="shared" si="156"/>
        <v>0</v>
      </c>
    </row>
    <row r="1721" spans="2:8" ht="12.75" hidden="1" customHeight="1">
      <c r="B1721" s="46" t="str">
        <f t="shared" si="157"/>
        <v/>
      </c>
      <c r="C1721" s="47" t="str">
        <f t="shared" si="158"/>
        <v/>
      </c>
      <c r="D1721" s="52" t="str">
        <f t="shared" si="159"/>
        <v/>
      </c>
      <c r="E1721" s="53" t="str">
        <f t="shared" si="160"/>
        <v/>
      </c>
      <c r="F1721" s="53" t="str">
        <f t="shared" si="161"/>
        <v/>
      </c>
      <c r="G1721" s="50"/>
      <c r="H1721" s="53">
        <f t="shared" si="156"/>
        <v>0</v>
      </c>
    </row>
    <row r="1722" spans="2:8" ht="12.75" hidden="1" customHeight="1">
      <c r="B1722" s="46" t="str">
        <f t="shared" si="157"/>
        <v/>
      </c>
      <c r="C1722" s="47" t="str">
        <f t="shared" si="158"/>
        <v/>
      </c>
      <c r="D1722" s="52" t="str">
        <f t="shared" si="159"/>
        <v/>
      </c>
      <c r="E1722" s="53" t="str">
        <f t="shared" si="160"/>
        <v/>
      </c>
      <c r="F1722" s="53" t="str">
        <f t="shared" si="161"/>
        <v/>
      </c>
      <c r="G1722" s="50"/>
      <c r="H1722" s="53">
        <f t="shared" si="156"/>
        <v>0</v>
      </c>
    </row>
    <row r="1723" spans="2:8" ht="12.75" hidden="1" customHeight="1">
      <c r="B1723" s="46" t="str">
        <f t="shared" si="157"/>
        <v/>
      </c>
      <c r="C1723" s="47" t="str">
        <f t="shared" si="158"/>
        <v/>
      </c>
      <c r="D1723" s="52" t="str">
        <f t="shared" si="159"/>
        <v/>
      </c>
      <c r="E1723" s="53" t="str">
        <f t="shared" si="160"/>
        <v/>
      </c>
      <c r="F1723" s="53" t="str">
        <f t="shared" si="161"/>
        <v/>
      </c>
      <c r="G1723" s="50"/>
      <c r="H1723" s="53">
        <f t="shared" si="156"/>
        <v>0</v>
      </c>
    </row>
    <row r="1724" spans="2:8" ht="12.75" hidden="1" customHeight="1">
      <c r="B1724" s="46" t="str">
        <f t="shared" si="157"/>
        <v/>
      </c>
      <c r="C1724" s="47" t="str">
        <f t="shared" si="158"/>
        <v/>
      </c>
      <c r="D1724" s="52" t="str">
        <f t="shared" si="159"/>
        <v/>
      </c>
      <c r="E1724" s="53" t="str">
        <f t="shared" si="160"/>
        <v/>
      </c>
      <c r="F1724" s="53" t="str">
        <f t="shared" si="161"/>
        <v/>
      </c>
      <c r="G1724" s="50"/>
      <c r="H1724" s="53">
        <f t="shared" si="156"/>
        <v>0</v>
      </c>
    </row>
    <row r="1725" spans="2:8" ht="12.75" hidden="1" customHeight="1">
      <c r="B1725" s="46" t="str">
        <f t="shared" si="157"/>
        <v/>
      </c>
      <c r="C1725" s="47" t="str">
        <f t="shared" si="158"/>
        <v/>
      </c>
      <c r="D1725" s="52" t="str">
        <f t="shared" si="159"/>
        <v/>
      </c>
      <c r="E1725" s="53" t="str">
        <f t="shared" si="160"/>
        <v/>
      </c>
      <c r="F1725" s="53" t="str">
        <f t="shared" si="161"/>
        <v/>
      </c>
      <c r="G1725" s="50"/>
      <c r="H1725" s="53">
        <f t="shared" si="156"/>
        <v>0</v>
      </c>
    </row>
    <row r="1726" spans="2:8" ht="12.75" hidden="1" customHeight="1">
      <c r="B1726" s="46" t="str">
        <f t="shared" si="157"/>
        <v/>
      </c>
      <c r="C1726" s="47" t="str">
        <f t="shared" si="158"/>
        <v/>
      </c>
      <c r="D1726" s="52" t="str">
        <f t="shared" si="159"/>
        <v/>
      </c>
      <c r="E1726" s="53" t="str">
        <f t="shared" si="160"/>
        <v/>
      </c>
      <c r="F1726" s="53" t="str">
        <f t="shared" si="161"/>
        <v/>
      </c>
      <c r="G1726" s="50"/>
      <c r="H1726" s="53">
        <f t="shared" si="156"/>
        <v>0</v>
      </c>
    </row>
    <row r="1727" spans="2:8" ht="12.75" hidden="1" customHeight="1">
      <c r="B1727" s="46" t="str">
        <f t="shared" si="157"/>
        <v/>
      </c>
      <c r="C1727" s="47" t="str">
        <f t="shared" si="158"/>
        <v/>
      </c>
      <c r="D1727" s="52" t="str">
        <f t="shared" si="159"/>
        <v/>
      </c>
      <c r="E1727" s="53" t="str">
        <f t="shared" si="160"/>
        <v/>
      </c>
      <c r="F1727" s="53" t="str">
        <f t="shared" si="161"/>
        <v/>
      </c>
      <c r="G1727" s="50"/>
      <c r="H1727" s="53">
        <f t="shared" si="156"/>
        <v>0</v>
      </c>
    </row>
    <row r="1728" spans="2:8" ht="12.75" hidden="1" customHeight="1">
      <c r="B1728" s="46" t="str">
        <f t="shared" si="157"/>
        <v/>
      </c>
      <c r="C1728" s="47" t="str">
        <f t="shared" si="158"/>
        <v/>
      </c>
      <c r="D1728" s="52" t="str">
        <f t="shared" si="159"/>
        <v/>
      </c>
      <c r="E1728" s="53" t="str">
        <f t="shared" si="160"/>
        <v/>
      </c>
      <c r="F1728" s="53" t="str">
        <f t="shared" si="161"/>
        <v/>
      </c>
      <c r="G1728" s="50"/>
      <c r="H1728" s="53">
        <f t="shared" si="156"/>
        <v>0</v>
      </c>
    </row>
    <row r="1729" spans="2:8" ht="12.75" hidden="1" customHeight="1">
      <c r="B1729" s="46" t="str">
        <f t="shared" si="157"/>
        <v/>
      </c>
      <c r="C1729" s="47" t="str">
        <f t="shared" si="158"/>
        <v/>
      </c>
      <c r="D1729" s="52" t="str">
        <f t="shared" si="159"/>
        <v/>
      </c>
      <c r="E1729" s="53" t="str">
        <f t="shared" si="160"/>
        <v/>
      </c>
      <c r="F1729" s="53" t="str">
        <f t="shared" si="161"/>
        <v/>
      </c>
      <c r="G1729" s="50"/>
      <c r="H1729" s="53">
        <f t="shared" si="156"/>
        <v>0</v>
      </c>
    </row>
    <row r="1730" spans="2:8" ht="12.75" hidden="1" customHeight="1">
      <c r="B1730" s="46" t="str">
        <f t="shared" si="157"/>
        <v/>
      </c>
      <c r="C1730" s="47" t="str">
        <f t="shared" si="158"/>
        <v/>
      </c>
      <c r="D1730" s="52" t="str">
        <f t="shared" si="159"/>
        <v/>
      </c>
      <c r="E1730" s="53" t="str">
        <f t="shared" si="160"/>
        <v/>
      </c>
      <c r="F1730" s="53" t="str">
        <f t="shared" si="161"/>
        <v/>
      </c>
      <c r="G1730" s="50"/>
      <c r="H1730" s="53">
        <f t="shared" si="156"/>
        <v>0</v>
      </c>
    </row>
    <row r="1731" spans="2:8" ht="12.75" hidden="1" customHeight="1">
      <c r="B1731" s="46" t="str">
        <f t="shared" si="157"/>
        <v/>
      </c>
      <c r="C1731" s="47" t="str">
        <f t="shared" si="158"/>
        <v/>
      </c>
      <c r="D1731" s="52" t="str">
        <f t="shared" si="159"/>
        <v/>
      </c>
      <c r="E1731" s="53" t="str">
        <f t="shared" si="160"/>
        <v/>
      </c>
      <c r="F1731" s="53" t="str">
        <f t="shared" si="161"/>
        <v/>
      </c>
      <c r="G1731" s="50"/>
      <c r="H1731" s="53">
        <f t="shared" si="156"/>
        <v>0</v>
      </c>
    </row>
    <row r="1732" spans="2:8" ht="12.75" hidden="1" customHeight="1">
      <c r="B1732" s="46" t="str">
        <f t="shared" si="157"/>
        <v/>
      </c>
      <c r="C1732" s="47" t="str">
        <f t="shared" si="158"/>
        <v/>
      </c>
      <c r="D1732" s="52" t="str">
        <f t="shared" si="159"/>
        <v/>
      </c>
      <c r="E1732" s="53" t="str">
        <f t="shared" si="160"/>
        <v/>
      </c>
      <c r="F1732" s="53" t="str">
        <f t="shared" si="161"/>
        <v/>
      </c>
      <c r="G1732" s="50"/>
      <c r="H1732" s="53">
        <f t="shared" si="156"/>
        <v>0</v>
      </c>
    </row>
    <row r="1733" spans="2:8" ht="12.75" hidden="1" customHeight="1">
      <c r="B1733" s="46" t="str">
        <f t="shared" si="157"/>
        <v/>
      </c>
      <c r="C1733" s="47" t="str">
        <f t="shared" si="158"/>
        <v/>
      </c>
      <c r="D1733" s="52" t="str">
        <f t="shared" si="159"/>
        <v/>
      </c>
      <c r="E1733" s="53" t="str">
        <f t="shared" si="160"/>
        <v/>
      </c>
      <c r="F1733" s="53" t="str">
        <f t="shared" si="161"/>
        <v/>
      </c>
      <c r="G1733" s="50"/>
      <c r="H1733" s="53">
        <f t="shared" si="156"/>
        <v>0</v>
      </c>
    </row>
    <row r="1734" spans="2:8" ht="12.75" hidden="1" customHeight="1">
      <c r="B1734" s="46" t="str">
        <f t="shared" si="157"/>
        <v/>
      </c>
      <c r="C1734" s="47" t="str">
        <f t="shared" si="158"/>
        <v/>
      </c>
      <c r="D1734" s="52" t="str">
        <f t="shared" si="159"/>
        <v/>
      </c>
      <c r="E1734" s="53" t="str">
        <f t="shared" si="160"/>
        <v/>
      </c>
      <c r="F1734" s="53" t="str">
        <f t="shared" si="161"/>
        <v/>
      </c>
      <c r="G1734" s="50"/>
      <c r="H1734" s="53">
        <f t="shared" si="156"/>
        <v>0</v>
      </c>
    </row>
    <row r="1735" spans="2:8" ht="12.75" hidden="1" customHeight="1">
      <c r="B1735" s="46" t="str">
        <f t="shared" si="157"/>
        <v/>
      </c>
      <c r="C1735" s="47" t="str">
        <f t="shared" si="158"/>
        <v/>
      </c>
      <c r="D1735" s="52" t="str">
        <f t="shared" si="159"/>
        <v/>
      </c>
      <c r="E1735" s="53" t="str">
        <f t="shared" si="160"/>
        <v/>
      </c>
      <c r="F1735" s="53" t="str">
        <f t="shared" si="161"/>
        <v/>
      </c>
      <c r="G1735" s="50"/>
      <c r="H1735" s="53">
        <f t="shared" si="156"/>
        <v>0</v>
      </c>
    </row>
    <row r="1736" spans="2:8" ht="12.75" hidden="1" customHeight="1">
      <c r="B1736" s="46" t="str">
        <f t="shared" si="157"/>
        <v/>
      </c>
      <c r="C1736" s="47" t="str">
        <f t="shared" si="158"/>
        <v/>
      </c>
      <c r="D1736" s="52" t="str">
        <f t="shared" si="159"/>
        <v/>
      </c>
      <c r="E1736" s="53" t="str">
        <f t="shared" si="160"/>
        <v/>
      </c>
      <c r="F1736" s="53" t="str">
        <f t="shared" si="161"/>
        <v/>
      </c>
      <c r="G1736" s="50"/>
      <c r="H1736" s="53">
        <f t="shared" si="156"/>
        <v>0</v>
      </c>
    </row>
    <row r="1737" spans="2:8" ht="12.75" hidden="1" customHeight="1">
      <c r="B1737" s="46" t="str">
        <f t="shared" si="157"/>
        <v/>
      </c>
      <c r="C1737" s="47" t="str">
        <f t="shared" si="158"/>
        <v/>
      </c>
      <c r="D1737" s="52" t="str">
        <f t="shared" si="159"/>
        <v/>
      </c>
      <c r="E1737" s="53" t="str">
        <f t="shared" si="160"/>
        <v/>
      </c>
      <c r="F1737" s="53" t="str">
        <f t="shared" si="161"/>
        <v/>
      </c>
      <c r="G1737" s="50"/>
      <c r="H1737" s="53">
        <f t="shared" si="156"/>
        <v>0</v>
      </c>
    </row>
    <row r="1738" spans="2:8" ht="12.75" hidden="1" customHeight="1">
      <c r="B1738" s="46" t="str">
        <f t="shared" si="157"/>
        <v/>
      </c>
      <c r="C1738" s="47" t="str">
        <f t="shared" si="158"/>
        <v/>
      </c>
      <c r="D1738" s="52" t="str">
        <f t="shared" si="159"/>
        <v/>
      </c>
      <c r="E1738" s="53" t="str">
        <f t="shared" si="160"/>
        <v/>
      </c>
      <c r="F1738" s="53" t="str">
        <f t="shared" si="161"/>
        <v/>
      </c>
      <c r="G1738" s="50"/>
      <c r="H1738" s="53">
        <f t="shared" si="156"/>
        <v>0</v>
      </c>
    </row>
    <row r="1739" spans="2:8" ht="12.75" hidden="1" customHeight="1">
      <c r="B1739" s="46" t="str">
        <f t="shared" si="157"/>
        <v/>
      </c>
      <c r="C1739" s="47" t="str">
        <f t="shared" si="158"/>
        <v/>
      </c>
      <c r="D1739" s="52" t="str">
        <f t="shared" si="159"/>
        <v/>
      </c>
      <c r="E1739" s="53" t="str">
        <f t="shared" si="160"/>
        <v/>
      </c>
      <c r="F1739" s="53" t="str">
        <f t="shared" si="161"/>
        <v/>
      </c>
      <c r="G1739" s="50"/>
      <c r="H1739" s="53">
        <f t="shared" si="156"/>
        <v>0</v>
      </c>
    </row>
    <row r="1740" spans="2:8" ht="12.75" hidden="1" customHeight="1">
      <c r="B1740" s="46" t="str">
        <f t="shared" si="157"/>
        <v/>
      </c>
      <c r="C1740" s="47" t="str">
        <f t="shared" si="158"/>
        <v/>
      </c>
      <c r="D1740" s="52" t="str">
        <f t="shared" si="159"/>
        <v/>
      </c>
      <c r="E1740" s="53" t="str">
        <f t="shared" si="160"/>
        <v/>
      </c>
      <c r="F1740" s="53" t="str">
        <f t="shared" si="161"/>
        <v/>
      </c>
      <c r="G1740" s="50"/>
      <c r="H1740" s="53">
        <f t="shared" si="156"/>
        <v>0</v>
      </c>
    </row>
    <row r="1741" spans="2:8" ht="12.75" hidden="1" customHeight="1">
      <c r="B1741" s="46" t="str">
        <f t="shared" si="157"/>
        <v/>
      </c>
      <c r="C1741" s="47" t="str">
        <f t="shared" si="158"/>
        <v/>
      </c>
      <c r="D1741" s="52" t="str">
        <f t="shared" si="159"/>
        <v/>
      </c>
      <c r="E1741" s="53" t="str">
        <f t="shared" si="160"/>
        <v/>
      </c>
      <c r="F1741" s="53" t="str">
        <f t="shared" si="161"/>
        <v/>
      </c>
      <c r="G1741" s="50"/>
      <c r="H1741" s="53">
        <f t="shared" si="156"/>
        <v>0</v>
      </c>
    </row>
    <row r="1742" spans="2:8" ht="12.75" hidden="1" customHeight="1">
      <c r="B1742" s="46" t="str">
        <f t="shared" si="157"/>
        <v/>
      </c>
      <c r="C1742" s="47" t="str">
        <f t="shared" si="158"/>
        <v/>
      </c>
      <c r="D1742" s="52" t="str">
        <f t="shared" si="159"/>
        <v/>
      </c>
      <c r="E1742" s="53" t="str">
        <f t="shared" si="160"/>
        <v/>
      </c>
      <c r="F1742" s="53" t="str">
        <f t="shared" si="161"/>
        <v/>
      </c>
      <c r="G1742" s="50"/>
      <c r="H1742" s="53">
        <f t="shared" si="156"/>
        <v>0</v>
      </c>
    </row>
    <row r="1743" spans="2:8" ht="12.75" hidden="1" customHeight="1">
      <c r="B1743" s="46" t="str">
        <f t="shared" si="157"/>
        <v/>
      </c>
      <c r="C1743" s="47" t="str">
        <f t="shared" si="158"/>
        <v/>
      </c>
      <c r="D1743" s="52" t="str">
        <f t="shared" si="159"/>
        <v/>
      </c>
      <c r="E1743" s="53" t="str">
        <f t="shared" si="160"/>
        <v/>
      </c>
      <c r="F1743" s="53" t="str">
        <f t="shared" si="161"/>
        <v/>
      </c>
      <c r="G1743" s="50"/>
      <c r="H1743" s="53">
        <f t="shared" si="156"/>
        <v>0</v>
      </c>
    </row>
    <row r="1744" spans="2:8" ht="12.75" hidden="1" customHeight="1">
      <c r="B1744" s="46" t="str">
        <f t="shared" si="157"/>
        <v/>
      </c>
      <c r="C1744" s="47" t="str">
        <f t="shared" si="158"/>
        <v/>
      </c>
      <c r="D1744" s="52" t="str">
        <f t="shared" si="159"/>
        <v/>
      </c>
      <c r="E1744" s="53" t="str">
        <f t="shared" si="160"/>
        <v/>
      </c>
      <c r="F1744" s="53" t="str">
        <f t="shared" si="161"/>
        <v/>
      </c>
      <c r="G1744" s="50"/>
      <c r="H1744" s="53">
        <f t="shared" si="156"/>
        <v>0</v>
      </c>
    </row>
    <row r="1745" spans="2:8" ht="12.75" hidden="1" customHeight="1">
      <c r="B1745" s="46" t="str">
        <f t="shared" si="157"/>
        <v/>
      </c>
      <c r="C1745" s="47" t="str">
        <f t="shared" si="158"/>
        <v/>
      </c>
      <c r="D1745" s="52" t="str">
        <f t="shared" si="159"/>
        <v/>
      </c>
      <c r="E1745" s="53" t="str">
        <f t="shared" si="160"/>
        <v/>
      </c>
      <c r="F1745" s="53" t="str">
        <f t="shared" si="161"/>
        <v/>
      </c>
      <c r="G1745" s="50"/>
      <c r="H1745" s="53">
        <f t="shared" si="156"/>
        <v>0</v>
      </c>
    </row>
    <row r="1746" spans="2:8" ht="12.75" hidden="1" customHeight="1">
      <c r="B1746" s="46" t="str">
        <f t="shared" si="157"/>
        <v/>
      </c>
      <c r="C1746" s="47" t="str">
        <f t="shared" si="158"/>
        <v/>
      </c>
      <c r="D1746" s="52" t="str">
        <f t="shared" si="159"/>
        <v/>
      </c>
      <c r="E1746" s="53" t="str">
        <f t="shared" si="160"/>
        <v/>
      </c>
      <c r="F1746" s="53" t="str">
        <f t="shared" si="161"/>
        <v/>
      </c>
      <c r="G1746" s="50"/>
      <c r="H1746" s="53">
        <f t="shared" si="156"/>
        <v>0</v>
      </c>
    </row>
    <row r="1747" spans="2:8" ht="12.75" hidden="1" customHeight="1">
      <c r="B1747" s="46" t="str">
        <f t="shared" si="157"/>
        <v/>
      </c>
      <c r="C1747" s="47" t="str">
        <f t="shared" si="158"/>
        <v/>
      </c>
      <c r="D1747" s="52" t="str">
        <f t="shared" si="159"/>
        <v/>
      </c>
      <c r="E1747" s="53" t="str">
        <f t="shared" si="160"/>
        <v/>
      </c>
      <c r="F1747" s="53" t="str">
        <f t="shared" si="161"/>
        <v/>
      </c>
      <c r="G1747" s="50"/>
      <c r="H1747" s="53">
        <f t="shared" si="156"/>
        <v>0</v>
      </c>
    </row>
    <row r="1748" spans="2:8" ht="12.75" hidden="1" customHeight="1">
      <c r="B1748" s="46" t="str">
        <f t="shared" si="157"/>
        <v/>
      </c>
      <c r="C1748" s="47" t="str">
        <f t="shared" si="158"/>
        <v/>
      </c>
      <c r="D1748" s="52" t="str">
        <f t="shared" si="159"/>
        <v/>
      </c>
      <c r="E1748" s="53" t="str">
        <f t="shared" si="160"/>
        <v/>
      </c>
      <c r="F1748" s="53" t="str">
        <f t="shared" si="161"/>
        <v/>
      </c>
      <c r="G1748" s="50"/>
      <c r="H1748" s="53">
        <f t="shared" si="156"/>
        <v>0</v>
      </c>
    </row>
    <row r="1749" spans="2:8" ht="12.75" hidden="1" customHeight="1">
      <c r="B1749" s="46" t="str">
        <f t="shared" si="157"/>
        <v/>
      </c>
      <c r="C1749" s="47" t="str">
        <f t="shared" si="158"/>
        <v/>
      </c>
      <c r="D1749" s="52" t="str">
        <f t="shared" si="159"/>
        <v/>
      </c>
      <c r="E1749" s="53" t="str">
        <f t="shared" si="160"/>
        <v/>
      </c>
      <c r="F1749" s="53" t="str">
        <f t="shared" si="161"/>
        <v/>
      </c>
      <c r="G1749" s="50"/>
      <c r="H1749" s="53">
        <f t="shared" si="156"/>
        <v>0</v>
      </c>
    </row>
    <row r="1750" spans="2:8" ht="12.75" hidden="1" customHeight="1">
      <c r="B1750" s="46" t="str">
        <f t="shared" si="157"/>
        <v/>
      </c>
      <c r="C1750" s="47" t="str">
        <f t="shared" si="158"/>
        <v/>
      </c>
      <c r="D1750" s="52" t="str">
        <f t="shared" si="159"/>
        <v/>
      </c>
      <c r="E1750" s="53" t="str">
        <f t="shared" si="160"/>
        <v/>
      </c>
      <c r="F1750" s="53" t="str">
        <f t="shared" si="161"/>
        <v/>
      </c>
      <c r="G1750" s="50"/>
      <c r="H1750" s="53">
        <f t="shared" si="156"/>
        <v>0</v>
      </c>
    </row>
    <row r="1751" spans="2:8" ht="12.75" hidden="1" customHeight="1">
      <c r="B1751" s="46" t="str">
        <f t="shared" si="157"/>
        <v/>
      </c>
      <c r="C1751" s="47" t="str">
        <f t="shared" si="158"/>
        <v/>
      </c>
      <c r="D1751" s="52" t="str">
        <f t="shared" si="159"/>
        <v/>
      </c>
      <c r="E1751" s="53" t="str">
        <f t="shared" si="160"/>
        <v/>
      </c>
      <c r="F1751" s="53" t="str">
        <f t="shared" si="161"/>
        <v/>
      </c>
      <c r="G1751" s="50"/>
      <c r="H1751" s="53">
        <f t="shared" si="156"/>
        <v>0</v>
      </c>
    </row>
    <row r="1752" spans="2:8" ht="12.75" hidden="1" customHeight="1">
      <c r="B1752" s="46" t="str">
        <f t="shared" si="157"/>
        <v/>
      </c>
      <c r="C1752" s="47" t="str">
        <f t="shared" si="158"/>
        <v/>
      </c>
      <c r="D1752" s="52" t="str">
        <f t="shared" si="159"/>
        <v/>
      </c>
      <c r="E1752" s="53" t="str">
        <f t="shared" si="160"/>
        <v/>
      </c>
      <c r="F1752" s="53" t="str">
        <f t="shared" si="161"/>
        <v/>
      </c>
      <c r="G1752" s="50"/>
      <c r="H1752" s="53">
        <f t="shared" si="156"/>
        <v>0</v>
      </c>
    </row>
    <row r="1753" spans="2:8" ht="12.75" hidden="1" customHeight="1">
      <c r="B1753" s="46" t="str">
        <f t="shared" si="157"/>
        <v/>
      </c>
      <c r="C1753" s="47" t="str">
        <f t="shared" si="158"/>
        <v/>
      </c>
      <c r="D1753" s="52" t="str">
        <f t="shared" si="159"/>
        <v/>
      </c>
      <c r="E1753" s="53" t="str">
        <f t="shared" si="160"/>
        <v/>
      </c>
      <c r="F1753" s="53" t="str">
        <f t="shared" si="161"/>
        <v/>
      </c>
      <c r="G1753" s="50"/>
      <c r="H1753" s="53">
        <f t="shared" ref="H1753:H1816" si="162">IF(B1753="",0,ROUND(H1752-E1753-G1753,2))</f>
        <v>0</v>
      </c>
    </row>
    <row r="1754" spans="2:8" ht="12.75" hidden="1" customHeight="1">
      <c r="B1754" s="46" t="str">
        <f t="shared" ref="B1754:B1817" si="163">IF(B1753&lt;$D$16,IF(H1753&gt;0,B1753+1,""),"")</f>
        <v/>
      </c>
      <c r="C1754" s="47" t="str">
        <f t="shared" ref="C1754:C1817" si="164">IF(B1754="","",IF(B1754&lt;=$D$16,IF(payments_per_year=26,DATE(YEAR(start_date),MONTH(start_date),DAY(start_date)+14*B1754),IF(payments_per_year=52,DATE(YEAR(start_date),MONTH(start_date),DAY(start_date)+7*B1754),DATE(YEAR(start_date),MONTH(start_date)+B1754*12/$D$11,DAY(start_date)))),""))</f>
        <v/>
      </c>
      <c r="D1754" s="52" t="str">
        <f t="shared" ref="D1754:D1817" si="165">IF(C1754="","",IF($D$15+F1754&gt;H1753,ROUND(H1753+F1754,2),$D$15))</f>
        <v/>
      </c>
      <c r="E1754" s="53" t="str">
        <f t="shared" ref="E1754:E1817" si="166">IF(C1754="","",D1754-F1754)</f>
        <v/>
      </c>
      <c r="F1754" s="53" t="str">
        <f t="shared" ref="F1754:F1817" si="167">IF(C1754="","",ROUND(H1753*$D$9/payments_per_year,2))</f>
        <v/>
      </c>
      <c r="G1754" s="50"/>
      <c r="H1754" s="53">
        <f t="shared" si="162"/>
        <v>0</v>
      </c>
    </row>
    <row r="1755" spans="2:8" ht="12.75" hidden="1" customHeight="1">
      <c r="B1755" s="46" t="str">
        <f t="shared" si="163"/>
        <v/>
      </c>
      <c r="C1755" s="47" t="str">
        <f t="shared" si="164"/>
        <v/>
      </c>
      <c r="D1755" s="52" t="str">
        <f t="shared" si="165"/>
        <v/>
      </c>
      <c r="E1755" s="53" t="str">
        <f t="shared" si="166"/>
        <v/>
      </c>
      <c r="F1755" s="53" t="str">
        <f t="shared" si="167"/>
        <v/>
      </c>
      <c r="G1755" s="50"/>
      <c r="H1755" s="53">
        <f t="shared" si="162"/>
        <v>0</v>
      </c>
    </row>
    <row r="1756" spans="2:8" ht="12.75" hidden="1" customHeight="1">
      <c r="B1756" s="46" t="str">
        <f t="shared" si="163"/>
        <v/>
      </c>
      <c r="C1756" s="47" t="str">
        <f t="shared" si="164"/>
        <v/>
      </c>
      <c r="D1756" s="52" t="str">
        <f t="shared" si="165"/>
        <v/>
      </c>
      <c r="E1756" s="53" t="str">
        <f t="shared" si="166"/>
        <v/>
      </c>
      <c r="F1756" s="53" t="str">
        <f t="shared" si="167"/>
        <v/>
      </c>
      <c r="G1756" s="50"/>
      <c r="H1756" s="53">
        <f t="shared" si="162"/>
        <v>0</v>
      </c>
    </row>
    <row r="1757" spans="2:8" ht="12.75" hidden="1" customHeight="1">
      <c r="B1757" s="46" t="str">
        <f t="shared" si="163"/>
        <v/>
      </c>
      <c r="C1757" s="47" t="str">
        <f t="shared" si="164"/>
        <v/>
      </c>
      <c r="D1757" s="52" t="str">
        <f t="shared" si="165"/>
        <v/>
      </c>
      <c r="E1757" s="53" t="str">
        <f t="shared" si="166"/>
        <v/>
      </c>
      <c r="F1757" s="53" t="str">
        <f t="shared" si="167"/>
        <v/>
      </c>
      <c r="G1757" s="50"/>
      <c r="H1757" s="53">
        <f t="shared" si="162"/>
        <v>0</v>
      </c>
    </row>
    <row r="1758" spans="2:8" ht="12.75" hidden="1" customHeight="1">
      <c r="B1758" s="46" t="str">
        <f t="shared" si="163"/>
        <v/>
      </c>
      <c r="C1758" s="47" t="str">
        <f t="shared" si="164"/>
        <v/>
      </c>
      <c r="D1758" s="52" t="str">
        <f t="shared" si="165"/>
        <v/>
      </c>
      <c r="E1758" s="53" t="str">
        <f t="shared" si="166"/>
        <v/>
      </c>
      <c r="F1758" s="53" t="str">
        <f t="shared" si="167"/>
        <v/>
      </c>
      <c r="G1758" s="50"/>
      <c r="H1758" s="53">
        <f t="shared" si="162"/>
        <v>0</v>
      </c>
    </row>
    <row r="1759" spans="2:8" ht="12.75" hidden="1" customHeight="1">
      <c r="B1759" s="46" t="str">
        <f t="shared" si="163"/>
        <v/>
      </c>
      <c r="C1759" s="47" t="str">
        <f t="shared" si="164"/>
        <v/>
      </c>
      <c r="D1759" s="52" t="str">
        <f t="shared" si="165"/>
        <v/>
      </c>
      <c r="E1759" s="53" t="str">
        <f t="shared" si="166"/>
        <v/>
      </c>
      <c r="F1759" s="53" t="str">
        <f t="shared" si="167"/>
        <v/>
      </c>
      <c r="G1759" s="50"/>
      <c r="H1759" s="53">
        <f t="shared" si="162"/>
        <v>0</v>
      </c>
    </row>
    <row r="1760" spans="2:8" ht="12.75" hidden="1" customHeight="1">
      <c r="B1760" s="46" t="str">
        <f t="shared" si="163"/>
        <v/>
      </c>
      <c r="C1760" s="47" t="str">
        <f t="shared" si="164"/>
        <v/>
      </c>
      <c r="D1760" s="52" t="str">
        <f t="shared" si="165"/>
        <v/>
      </c>
      <c r="E1760" s="53" t="str">
        <f t="shared" si="166"/>
        <v/>
      </c>
      <c r="F1760" s="53" t="str">
        <f t="shared" si="167"/>
        <v/>
      </c>
      <c r="G1760" s="50"/>
      <c r="H1760" s="53">
        <f t="shared" si="162"/>
        <v>0</v>
      </c>
    </row>
    <row r="1761" spans="2:8" ht="12.75" hidden="1" customHeight="1">
      <c r="B1761" s="46" t="str">
        <f t="shared" si="163"/>
        <v/>
      </c>
      <c r="C1761" s="47" t="str">
        <f t="shared" si="164"/>
        <v/>
      </c>
      <c r="D1761" s="52" t="str">
        <f t="shared" si="165"/>
        <v/>
      </c>
      <c r="E1761" s="53" t="str">
        <f t="shared" si="166"/>
        <v/>
      </c>
      <c r="F1761" s="53" t="str">
        <f t="shared" si="167"/>
        <v/>
      </c>
      <c r="G1761" s="50"/>
      <c r="H1761" s="53">
        <f t="shared" si="162"/>
        <v>0</v>
      </c>
    </row>
    <row r="1762" spans="2:8" ht="12.75" hidden="1" customHeight="1">
      <c r="B1762" s="46" t="str">
        <f t="shared" si="163"/>
        <v/>
      </c>
      <c r="C1762" s="47" t="str">
        <f t="shared" si="164"/>
        <v/>
      </c>
      <c r="D1762" s="52" t="str">
        <f t="shared" si="165"/>
        <v/>
      </c>
      <c r="E1762" s="53" t="str">
        <f t="shared" si="166"/>
        <v/>
      </c>
      <c r="F1762" s="53" t="str">
        <f t="shared" si="167"/>
        <v/>
      </c>
      <c r="G1762" s="50"/>
      <c r="H1762" s="53">
        <f t="shared" si="162"/>
        <v>0</v>
      </c>
    </row>
    <row r="1763" spans="2:8" ht="12.75" hidden="1" customHeight="1">
      <c r="B1763" s="46" t="str">
        <f t="shared" si="163"/>
        <v/>
      </c>
      <c r="C1763" s="47" t="str">
        <f t="shared" si="164"/>
        <v/>
      </c>
      <c r="D1763" s="52" t="str">
        <f t="shared" si="165"/>
        <v/>
      </c>
      <c r="E1763" s="53" t="str">
        <f t="shared" si="166"/>
        <v/>
      </c>
      <c r="F1763" s="53" t="str">
        <f t="shared" si="167"/>
        <v/>
      </c>
      <c r="G1763" s="50"/>
      <c r="H1763" s="53">
        <f t="shared" si="162"/>
        <v>0</v>
      </c>
    </row>
    <row r="1764" spans="2:8" ht="12.75" hidden="1" customHeight="1">
      <c r="B1764" s="46" t="str">
        <f t="shared" si="163"/>
        <v/>
      </c>
      <c r="C1764" s="47" t="str">
        <f t="shared" si="164"/>
        <v/>
      </c>
      <c r="D1764" s="52" t="str">
        <f t="shared" si="165"/>
        <v/>
      </c>
      <c r="E1764" s="53" t="str">
        <f t="shared" si="166"/>
        <v/>
      </c>
      <c r="F1764" s="53" t="str">
        <f t="shared" si="167"/>
        <v/>
      </c>
      <c r="G1764" s="50"/>
      <c r="H1764" s="53">
        <f t="shared" si="162"/>
        <v>0</v>
      </c>
    </row>
    <row r="1765" spans="2:8" ht="12.75" hidden="1" customHeight="1">
      <c r="B1765" s="46" t="str">
        <f t="shared" si="163"/>
        <v/>
      </c>
      <c r="C1765" s="47" t="str">
        <f t="shared" si="164"/>
        <v/>
      </c>
      <c r="D1765" s="52" t="str">
        <f t="shared" si="165"/>
        <v/>
      </c>
      <c r="E1765" s="53" t="str">
        <f t="shared" si="166"/>
        <v/>
      </c>
      <c r="F1765" s="53" t="str">
        <f t="shared" si="167"/>
        <v/>
      </c>
      <c r="G1765" s="50"/>
      <c r="H1765" s="53">
        <f t="shared" si="162"/>
        <v>0</v>
      </c>
    </row>
    <row r="1766" spans="2:8" ht="12.75" hidden="1" customHeight="1">
      <c r="B1766" s="46" t="str">
        <f t="shared" si="163"/>
        <v/>
      </c>
      <c r="C1766" s="47" t="str">
        <f t="shared" si="164"/>
        <v/>
      </c>
      <c r="D1766" s="52" t="str">
        <f t="shared" si="165"/>
        <v/>
      </c>
      <c r="E1766" s="53" t="str">
        <f t="shared" si="166"/>
        <v/>
      </c>
      <c r="F1766" s="53" t="str">
        <f t="shared" si="167"/>
        <v/>
      </c>
      <c r="G1766" s="50"/>
      <c r="H1766" s="53">
        <f t="shared" si="162"/>
        <v>0</v>
      </c>
    </row>
    <row r="1767" spans="2:8" ht="12.75" hidden="1" customHeight="1">
      <c r="B1767" s="46" t="str">
        <f t="shared" si="163"/>
        <v/>
      </c>
      <c r="C1767" s="47" t="str">
        <f t="shared" si="164"/>
        <v/>
      </c>
      <c r="D1767" s="52" t="str">
        <f t="shared" si="165"/>
        <v/>
      </c>
      <c r="E1767" s="53" t="str">
        <f t="shared" si="166"/>
        <v/>
      </c>
      <c r="F1767" s="53" t="str">
        <f t="shared" si="167"/>
        <v/>
      </c>
      <c r="G1767" s="50"/>
      <c r="H1767" s="53">
        <f t="shared" si="162"/>
        <v>0</v>
      </c>
    </row>
    <row r="1768" spans="2:8" ht="12.75" hidden="1" customHeight="1">
      <c r="B1768" s="46" t="str">
        <f t="shared" si="163"/>
        <v/>
      </c>
      <c r="C1768" s="47" t="str">
        <f t="shared" si="164"/>
        <v/>
      </c>
      <c r="D1768" s="52" t="str">
        <f t="shared" si="165"/>
        <v/>
      </c>
      <c r="E1768" s="53" t="str">
        <f t="shared" si="166"/>
        <v/>
      </c>
      <c r="F1768" s="53" t="str">
        <f t="shared" si="167"/>
        <v/>
      </c>
      <c r="G1768" s="50"/>
      <c r="H1768" s="53">
        <f t="shared" si="162"/>
        <v>0</v>
      </c>
    </row>
    <row r="1769" spans="2:8" ht="12.75" hidden="1" customHeight="1">
      <c r="B1769" s="46" t="str">
        <f t="shared" si="163"/>
        <v/>
      </c>
      <c r="C1769" s="47" t="str">
        <f t="shared" si="164"/>
        <v/>
      </c>
      <c r="D1769" s="52" t="str">
        <f t="shared" si="165"/>
        <v/>
      </c>
      <c r="E1769" s="53" t="str">
        <f t="shared" si="166"/>
        <v/>
      </c>
      <c r="F1769" s="53" t="str">
        <f t="shared" si="167"/>
        <v/>
      </c>
      <c r="G1769" s="50"/>
      <c r="H1769" s="53">
        <f t="shared" si="162"/>
        <v>0</v>
      </c>
    </row>
    <row r="1770" spans="2:8" ht="12.75" hidden="1" customHeight="1">
      <c r="B1770" s="46" t="str">
        <f t="shared" si="163"/>
        <v/>
      </c>
      <c r="C1770" s="47" t="str">
        <f t="shared" si="164"/>
        <v/>
      </c>
      <c r="D1770" s="52" t="str">
        <f t="shared" si="165"/>
        <v/>
      </c>
      <c r="E1770" s="53" t="str">
        <f t="shared" si="166"/>
        <v/>
      </c>
      <c r="F1770" s="53" t="str">
        <f t="shared" si="167"/>
        <v/>
      </c>
      <c r="G1770" s="50"/>
      <c r="H1770" s="53">
        <f t="shared" si="162"/>
        <v>0</v>
      </c>
    </row>
    <row r="1771" spans="2:8" ht="12.75" hidden="1" customHeight="1">
      <c r="B1771" s="46" t="str">
        <f t="shared" si="163"/>
        <v/>
      </c>
      <c r="C1771" s="47" t="str">
        <f t="shared" si="164"/>
        <v/>
      </c>
      <c r="D1771" s="52" t="str">
        <f t="shared" si="165"/>
        <v/>
      </c>
      <c r="E1771" s="53" t="str">
        <f t="shared" si="166"/>
        <v/>
      </c>
      <c r="F1771" s="53" t="str">
        <f t="shared" si="167"/>
        <v/>
      </c>
      <c r="G1771" s="50"/>
      <c r="H1771" s="53">
        <f t="shared" si="162"/>
        <v>0</v>
      </c>
    </row>
    <row r="1772" spans="2:8" ht="12.75" hidden="1" customHeight="1">
      <c r="B1772" s="46" t="str">
        <f t="shared" si="163"/>
        <v/>
      </c>
      <c r="C1772" s="47" t="str">
        <f t="shared" si="164"/>
        <v/>
      </c>
      <c r="D1772" s="52" t="str">
        <f t="shared" si="165"/>
        <v/>
      </c>
      <c r="E1772" s="53" t="str">
        <f t="shared" si="166"/>
        <v/>
      </c>
      <c r="F1772" s="53" t="str">
        <f t="shared" si="167"/>
        <v/>
      </c>
      <c r="G1772" s="50"/>
      <c r="H1772" s="53">
        <f t="shared" si="162"/>
        <v>0</v>
      </c>
    </row>
    <row r="1773" spans="2:8" ht="12.75" hidden="1" customHeight="1">
      <c r="B1773" s="46" t="str">
        <f t="shared" si="163"/>
        <v/>
      </c>
      <c r="C1773" s="47" t="str">
        <f t="shared" si="164"/>
        <v/>
      </c>
      <c r="D1773" s="52" t="str">
        <f t="shared" si="165"/>
        <v/>
      </c>
      <c r="E1773" s="53" t="str">
        <f t="shared" si="166"/>
        <v/>
      </c>
      <c r="F1773" s="53" t="str">
        <f t="shared" si="167"/>
        <v/>
      </c>
      <c r="G1773" s="50"/>
      <c r="H1773" s="53">
        <f t="shared" si="162"/>
        <v>0</v>
      </c>
    </row>
    <row r="1774" spans="2:8" ht="12.75" hidden="1" customHeight="1">
      <c r="B1774" s="46" t="str">
        <f t="shared" si="163"/>
        <v/>
      </c>
      <c r="C1774" s="47" t="str">
        <f t="shared" si="164"/>
        <v/>
      </c>
      <c r="D1774" s="52" t="str">
        <f t="shared" si="165"/>
        <v/>
      </c>
      <c r="E1774" s="53" t="str">
        <f t="shared" si="166"/>
        <v/>
      </c>
      <c r="F1774" s="53" t="str">
        <f t="shared" si="167"/>
        <v/>
      </c>
      <c r="G1774" s="50"/>
      <c r="H1774" s="53">
        <f t="shared" si="162"/>
        <v>0</v>
      </c>
    </row>
    <row r="1775" spans="2:8" ht="12.75" hidden="1" customHeight="1">
      <c r="B1775" s="46" t="str">
        <f t="shared" si="163"/>
        <v/>
      </c>
      <c r="C1775" s="47" t="str">
        <f t="shared" si="164"/>
        <v/>
      </c>
      <c r="D1775" s="52" t="str">
        <f t="shared" si="165"/>
        <v/>
      </c>
      <c r="E1775" s="53" t="str">
        <f t="shared" si="166"/>
        <v/>
      </c>
      <c r="F1775" s="53" t="str">
        <f t="shared" si="167"/>
        <v/>
      </c>
      <c r="G1775" s="50"/>
      <c r="H1775" s="53">
        <f t="shared" si="162"/>
        <v>0</v>
      </c>
    </row>
    <row r="1776" spans="2:8" ht="12.75" hidden="1" customHeight="1">
      <c r="B1776" s="46" t="str">
        <f t="shared" si="163"/>
        <v/>
      </c>
      <c r="C1776" s="47" t="str">
        <f t="shared" si="164"/>
        <v/>
      </c>
      <c r="D1776" s="52" t="str">
        <f t="shared" si="165"/>
        <v/>
      </c>
      <c r="E1776" s="53" t="str">
        <f t="shared" si="166"/>
        <v/>
      </c>
      <c r="F1776" s="53" t="str">
        <f t="shared" si="167"/>
        <v/>
      </c>
      <c r="G1776" s="50"/>
      <c r="H1776" s="53">
        <f t="shared" si="162"/>
        <v>0</v>
      </c>
    </row>
    <row r="1777" spans="2:8" ht="12.75" hidden="1" customHeight="1">
      <c r="B1777" s="46" t="str">
        <f t="shared" si="163"/>
        <v/>
      </c>
      <c r="C1777" s="47" t="str">
        <f t="shared" si="164"/>
        <v/>
      </c>
      <c r="D1777" s="52" t="str">
        <f t="shared" si="165"/>
        <v/>
      </c>
      <c r="E1777" s="53" t="str">
        <f t="shared" si="166"/>
        <v/>
      </c>
      <c r="F1777" s="53" t="str">
        <f t="shared" si="167"/>
        <v/>
      </c>
      <c r="G1777" s="50"/>
      <c r="H1777" s="53">
        <f t="shared" si="162"/>
        <v>0</v>
      </c>
    </row>
    <row r="1778" spans="2:8" ht="12.75" hidden="1" customHeight="1">
      <c r="B1778" s="46" t="str">
        <f t="shared" si="163"/>
        <v/>
      </c>
      <c r="C1778" s="47" t="str">
        <f t="shared" si="164"/>
        <v/>
      </c>
      <c r="D1778" s="52" t="str">
        <f t="shared" si="165"/>
        <v/>
      </c>
      <c r="E1778" s="53" t="str">
        <f t="shared" si="166"/>
        <v/>
      </c>
      <c r="F1778" s="53" t="str">
        <f t="shared" si="167"/>
        <v/>
      </c>
      <c r="G1778" s="50"/>
      <c r="H1778" s="53">
        <f t="shared" si="162"/>
        <v>0</v>
      </c>
    </row>
    <row r="1779" spans="2:8" ht="12.75" hidden="1" customHeight="1">
      <c r="B1779" s="46" t="str">
        <f t="shared" si="163"/>
        <v/>
      </c>
      <c r="C1779" s="47" t="str">
        <f t="shared" si="164"/>
        <v/>
      </c>
      <c r="D1779" s="52" t="str">
        <f t="shared" si="165"/>
        <v/>
      </c>
      <c r="E1779" s="53" t="str">
        <f t="shared" si="166"/>
        <v/>
      </c>
      <c r="F1779" s="53" t="str">
        <f t="shared" si="167"/>
        <v/>
      </c>
      <c r="G1779" s="50"/>
      <c r="H1779" s="53">
        <f t="shared" si="162"/>
        <v>0</v>
      </c>
    </row>
    <row r="1780" spans="2:8" ht="12.75" hidden="1" customHeight="1">
      <c r="B1780" s="46" t="str">
        <f t="shared" si="163"/>
        <v/>
      </c>
      <c r="C1780" s="47" t="str">
        <f t="shared" si="164"/>
        <v/>
      </c>
      <c r="D1780" s="52" t="str">
        <f t="shared" si="165"/>
        <v/>
      </c>
      <c r="E1780" s="53" t="str">
        <f t="shared" si="166"/>
        <v/>
      </c>
      <c r="F1780" s="53" t="str">
        <f t="shared" si="167"/>
        <v/>
      </c>
      <c r="G1780" s="50"/>
      <c r="H1780" s="53">
        <f t="shared" si="162"/>
        <v>0</v>
      </c>
    </row>
    <row r="1781" spans="2:8" ht="12.75" hidden="1" customHeight="1">
      <c r="B1781" s="46" t="str">
        <f t="shared" si="163"/>
        <v/>
      </c>
      <c r="C1781" s="47" t="str">
        <f t="shared" si="164"/>
        <v/>
      </c>
      <c r="D1781" s="52" t="str">
        <f t="shared" si="165"/>
        <v/>
      </c>
      <c r="E1781" s="53" t="str">
        <f t="shared" si="166"/>
        <v/>
      </c>
      <c r="F1781" s="53" t="str">
        <f t="shared" si="167"/>
        <v/>
      </c>
      <c r="G1781" s="50"/>
      <c r="H1781" s="53">
        <f t="shared" si="162"/>
        <v>0</v>
      </c>
    </row>
    <row r="1782" spans="2:8" ht="12.75" hidden="1" customHeight="1">
      <c r="B1782" s="46" t="str">
        <f t="shared" si="163"/>
        <v/>
      </c>
      <c r="C1782" s="47" t="str">
        <f t="shared" si="164"/>
        <v/>
      </c>
      <c r="D1782" s="52" t="str">
        <f t="shared" si="165"/>
        <v/>
      </c>
      <c r="E1782" s="53" t="str">
        <f t="shared" si="166"/>
        <v/>
      </c>
      <c r="F1782" s="53" t="str">
        <f t="shared" si="167"/>
        <v/>
      </c>
      <c r="G1782" s="50"/>
      <c r="H1782" s="53">
        <f t="shared" si="162"/>
        <v>0</v>
      </c>
    </row>
    <row r="1783" spans="2:8" ht="12.75" hidden="1" customHeight="1">
      <c r="B1783" s="46" t="str">
        <f t="shared" si="163"/>
        <v/>
      </c>
      <c r="C1783" s="47" t="str">
        <f t="shared" si="164"/>
        <v/>
      </c>
      <c r="D1783" s="52" t="str">
        <f t="shared" si="165"/>
        <v/>
      </c>
      <c r="E1783" s="53" t="str">
        <f t="shared" si="166"/>
        <v/>
      </c>
      <c r="F1783" s="53" t="str">
        <f t="shared" si="167"/>
        <v/>
      </c>
      <c r="G1783" s="50"/>
      <c r="H1783" s="53">
        <f t="shared" si="162"/>
        <v>0</v>
      </c>
    </row>
    <row r="1784" spans="2:8" ht="12.75" hidden="1" customHeight="1">
      <c r="B1784" s="46" t="str">
        <f t="shared" si="163"/>
        <v/>
      </c>
      <c r="C1784" s="47" t="str">
        <f t="shared" si="164"/>
        <v/>
      </c>
      <c r="D1784" s="52" t="str">
        <f t="shared" si="165"/>
        <v/>
      </c>
      <c r="E1784" s="53" t="str">
        <f t="shared" si="166"/>
        <v/>
      </c>
      <c r="F1784" s="53" t="str">
        <f t="shared" si="167"/>
        <v/>
      </c>
      <c r="G1784" s="50"/>
      <c r="H1784" s="53">
        <f t="shared" si="162"/>
        <v>0</v>
      </c>
    </row>
    <row r="1785" spans="2:8" ht="12.75" hidden="1" customHeight="1">
      <c r="B1785" s="46" t="str">
        <f t="shared" si="163"/>
        <v/>
      </c>
      <c r="C1785" s="47" t="str">
        <f t="shared" si="164"/>
        <v/>
      </c>
      <c r="D1785" s="52" t="str">
        <f t="shared" si="165"/>
        <v/>
      </c>
      <c r="E1785" s="53" t="str">
        <f t="shared" si="166"/>
        <v/>
      </c>
      <c r="F1785" s="53" t="str">
        <f t="shared" si="167"/>
        <v/>
      </c>
      <c r="G1785" s="50"/>
      <c r="H1785" s="53">
        <f t="shared" si="162"/>
        <v>0</v>
      </c>
    </row>
    <row r="1786" spans="2:8" ht="12.75" hidden="1" customHeight="1">
      <c r="B1786" s="46" t="str">
        <f t="shared" si="163"/>
        <v/>
      </c>
      <c r="C1786" s="47" t="str">
        <f t="shared" si="164"/>
        <v/>
      </c>
      <c r="D1786" s="52" t="str">
        <f t="shared" si="165"/>
        <v/>
      </c>
      <c r="E1786" s="53" t="str">
        <f t="shared" si="166"/>
        <v/>
      </c>
      <c r="F1786" s="53" t="str">
        <f t="shared" si="167"/>
        <v/>
      </c>
      <c r="G1786" s="50"/>
      <c r="H1786" s="53">
        <f t="shared" si="162"/>
        <v>0</v>
      </c>
    </row>
    <row r="1787" spans="2:8" ht="12.75" hidden="1" customHeight="1">
      <c r="B1787" s="46" t="str">
        <f t="shared" si="163"/>
        <v/>
      </c>
      <c r="C1787" s="47" t="str">
        <f t="shared" si="164"/>
        <v/>
      </c>
      <c r="D1787" s="52" t="str">
        <f t="shared" si="165"/>
        <v/>
      </c>
      <c r="E1787" s="53" t="str">
        <f t="shared" si="166"/>
        <v/>
      </c>
      <c r="F1787" s="53" t="str">
        <f t="shared" si="167"/>
        <v/>
      </c>
      <c r="G1787" s="50"/>
      <c r="H1787" s="53">
        <f t="shared" si="162"/>
        <v>0</v>
      </c>
    </row>
    <row r="1788" spans="2:8" ht="12.75" hidden="1" customHeight="1">
      <c r="B1788" s="46" t="str">
        <f t="shared" si="163"/>
        <v/>
      </c>
      <c r="C1788" s="47" t="str">
        <f t="shared" si="164"/>
        <v/>
      </c>
      <c r="D1788" s="52" t="str">
        <f t="shared" si="165"/>
        <v/>
      </c>
      <c r="E1788" s="53" t="str">
        <f t="shared" si="166"/>
        <v/>
      </c>
      <c r="F1788" s="53" t="str">
        <f t="shared" si="167"/>
        <v/>
      </c>
      <c r="G1788" s="50"/>
      <c r="H1788" s="53">
        <f t="shared" si="162"/>
        <v>0</v>
      </c>
    </row>
    <row r="1789" spans="2:8" ht="12.75" hidden="1" customHeight="1">
      <c r="B1789" s="46" t="str">
        <f t="shared" si="163"/>
        <v/>
      </c>
      <c r="C1789" s="47" t="str">
        <f t="shared" si="164"/>
        <v/>
      </c>
      <c r="D1789" s="52" t="str">
        <f t="shared" si="165"/>
        <v/>
      </c>
      <c r="E1789" s="53" t="str">
        <f t="shared" si="166"/>
        <v/>
      </c>
      <c r="F1789" s="53" t="str">
        <f t="shared" si="167"/>
        <v/>
      </c>
      <c r="G1789" s="50"/>
      <c r="H1789" s="53">
        <f t="shared" si="162"/>
        <v>0</v>
      </c>
    </row>
    <row r="1790" spans="2:8" ht="12.75" hidden="1" customHeight="1">
      <c r="B1790" s="46" t="str">
        <f t="shared" si="163"/>
        <v/>
      </c>
      <c r="C1790" s="47" t="str">
        <f t="shared" si="164"/>
        <v/>
      </c>
      <c r="D1790" s="52" t="str">
        <f t="shared" si="165"/>
        <v/>
      </c>
      <c r="E1790" s="53" t="str">
        <f t="shared" si="166"/>
        <v/>
      </c>
      <c r="F1790" s="53" t="str">
        <f t="shared" si="167"/>
        <v/>
      </c>
      <c r="G1790" s="50"/>
      <c r="H1790" s="53">
        <f t="shared" si="162"/>
        <v>0</v>
      </c>
    </row>
    <row r="1791" spans="2:8" ht="12.75" hidden="1" customHeight="1">
      <c r="B1791" s="46" t="str">
        <f t="shared" si="163"/>
        <v/>
      </c>
      <c r="C1791" s="47" t="str">
        <f t="shared" si="164"/>
        <v/>
      </c>
      <c r="D1791" s="52" t="str">
        <f t="shared" si="165"/>
        <v/>
      </c>
      <c r="E1791" s="53" t="str">
        <f t="shared" si="166"/>
        <v/>
      </c>
      <c r="F1791" s="53" t="str">
        <f t="shared" si="167"/>
        <v/>
      </c>
      <c r="G1791" s="50"/>
      <c r="H1791" s="53">
        <f t="shared" si="162"/>
        <v>0</v>
      </c>
    </row>
    <row r="1792" spans="2:8" ht="12.75" hidden="1" customHeight="1">
      <c r="B1792" s="46" t="str">
        <f t="shared" si="163"/>
        <v/>
      </c>
      <c r="C1792" s="47" t="str">
        <f t="shared" si="164"/>
        <v/>
      </c>
      <c r="D1792" s="52" t="str">
        <f t="shared" si="165"/>
        <v/>
      </c>
      <c r="E1792" s="53" t="str">
        <f t="shared" si="166"/>
        <v/>
      </c>
      <c r="F1792" s="53" t="str">
        <f t="shared" si="167"/>
        <v/>
      </c>
      <c r="G1792" s="50"/>
      <c r="H1792" s="53">
        <f t="shared" si="162"/>
        <v>0</v>
      </c>
    </row>
    <row r="1793" spans="2:8" ht="12.75" hidden="1" customHeight="1">
      <c r="B1793" s="46" t="str">
        <f t="shared" si="163"/>
        <v/>
      </c>
      <c r="C1793" s="47" t="str">
        <f t="shared" si="164"/>
        <v/>
      </c>
      <c r="D1793" s="52" t="str">
        <f t="shared" si="165"/>
        <v/>
      </c>
      <c r="E1793" s="53" t="str">
        <f t="shared" si="166"/>
        <v/>
      </c>
      <c r="F1793" s="53" t="str">
        <f t="shared" si="167"/>
        <v/>
      </c>
      <c r="G1793" s="50"/>
      <c r="H1793" s="53">
        <f t="shared" si="162"/>
        <v>0</v>
      </c>
    </row>
    <row r="1794" spans="2:8" ht="12.75" hidden="1" customHeight="1">
      <c r="B1794" s="46" t="str">
        <f t="shared" si="163"/>
        <v/>
      </c>
      <c r="C1794" s="47" t="str">
        <f t="shared" si="164"/>
        <v/>
      </c>
      <c r="D1794" s="52" t="str">
        <f t="shared" si="165"/>
        <v/>
      </c>
      <c r="E1794" s="53" t="str">
        <f t="shared" si="166"/>
        <v/>
      </c>
      <c r="F1794" s="53" t="str">
        <f t="shared" si="167"/>
        <v/>
      </c>
      <c r="G1794" s="50"/>
      <c r="H1794" s="53">
        <f t="shared" si="162"/>
        <v>0</v>
      </c>
    </row>
    <row r="1795" spans="2:8" ht="12.75" hidden="1" customHeight="1">
      <c r="B1795" s="46" t="str">
        <f t="shared" si="163"/>
        <v/>
      </c>
      <c r="C1795" s="47" t="str">
        <f t="shared" si="164"/>
        <v/>
      </c>
      <c r="D1795" s="52" t="str">
        <f t="shared" si="165"/>
        <v/>
      </c>
      <c r="E1795" s="53" t="str">
        <f t="shared" si="166"/>
        <v/>
      </c>
      <c r="F1795" s="53" t="str">
        <f t="shared" si="167"/>
        <v/>
      </c>
      <c r="G1795" s="50"/>
      <c r="H1795" s="53">
        <f t="shared" si="162"/>
        <v>0</v>
      </c>
    </row>
    <row r="1796" spans="2:8" ht="12.75" hidden="1" customHeight="1">
      <c r="B1796" s="46" t="str">
        <f t="shared" si="163"/>
        <v/>
      </c>
      <c r="C1796" s="47" t="str">
        <f t="shared" si="164"/>
        <v/>
      </c>
      <c r="D1796" s="52" t="str">
        <f t="shared" si="165"/>
        <v/>
      </c>
      <c r="E1796" s="53" t="str">
        <f t="shared" si="166"/>
        <v/>
      </c>
      <c r="F1796" s="53" t="str">
        <f t="shared" si="167"/>
        <v/>
      </c>
      <c r="G1796" s="50"/>
      <c r="H1796" s="53">
        <f t="shared" si="162"/>
        <v>0</v>
      </c>
    </row>
    <row r="1797" spans="2:8" ht="12.75" hidden="1" customHeight="1">
      <c r="B1797" s="46" t="str">
        <f t="shared" si="163"/>
        <v/>
      </c>
      <c r="C1797" s="47" t="str">
        <f t="shared" si="164"/>
        <v/>
      </c>
      <c r="D1797" s="52" t="str">
        <f t="shared" si="165"/>
        <v/>
      </c>
      <c r="E1797" s="53" t="str">
        <f t="shared" si="166"/>
        <v/>
      </c>
      <c r="F1797" s="53" t="str">
        <f t="shared" si="167"/>
        <v/>
      </c>
      <c r="G1797" s="50"/>
      <c r="H1797" s="53">
        <f t="shared" si="162"/>
        <v>0</v>
      </c>
    </row>
    <row r="1798" spans="2:8" ht="12.75" hidden="1" customHeight="1">
      <c r="B1798" s="46" t="str">
        <f t="shared" si="163"/>
        <v/>
      </c>
      <c r="C1798" s="47" t="str">
        <f t="shared" si="164"/>
        <v/>
      </c>
      <c r="D1798" s="52" t="str">
        <f t="shared" si="165"/>
        <v/>
      </c>
      <c r="E1798" s="53" t="str">
        <f t="shared" si="166"/>
        <v/>
      </c>
      <c r="F1798" s="53" t="str">
        <f t="shared" si="167"/>
        <v/>
      </c>
      <c r="G1798" s="50"/>
      <c r="H1798" s="53">
        <f t="shared" si="162"/>
        <v>0</v>
      </c>
    </row>
    <row r="1799" spans="2:8" ht="12.75" hidden="1" customHeight="1">
      <c r="B1799" s="46" t="str">
        <f t="shared" si="163"/>
        <v/>
      </c>
      <c r="C1799" s="47" t="str">
        <f t="shared" si="164"/>
        <v/>
      </c>
      <c r="D1799" s="52" t="str">
        <f t="shared" si="165"/>
        <v/>
      </c>
      <c r="E1799" s="53" t="str">
        <f t="shared" si="166"/>
        <v/>
      </c>
      <c r="F1799" s="53" t="str">
        <f t="shared" si="167"/>
        <v/>
      </c>
      <c r="G1799" s="50"/>
      <c r="H1799" s="53">
        <f t="shared" si="162"/>
        <v>0</v>
      </c>
    </row>
    <row r="1800" spans="2:8" ht="12.75" hidden="1" customHeight="1">
      <c r="B1800" s="46" t="str">
        <f t="shared" si="163"/>
        <v/>
      </c>
      <c r="C1800" s="47" t="str">
        <f t="shared" si="164"/>
        <v/>
      </c>
      <c r="D1800" s="52" t="str">
        <f t="shared" si="165"/>
        <v/>
      </c>
      <c r="E1800" s="53" t="str">
        <f t="shared" si="166"/>
        <v/>
      </c>
      <c r="F1800" s="53" t="str">
        <f t="shared" si="167"/>
        <v/>
      </c>
      <c r="G1800" s="50"/>
      <c r="H1800" s="53">
        <f t="shared" si="162"/>
        <v>0</v>
      </c>
    </row>
    <row r="1801" spans="2:8" ht="12.75" hidden="1" customHeight="1">
      <c r="B1801" s="46" t="str">
        <f t="shared" si="163"/>
        <v/>
      </c>
      <c r="C1801" s="47" t="str">
        <f t="shared" si="164"/>
        <v/>
      </c>
      <c r="D1801" s="52" t="str">
        <f t="shared" si="165"/>
        <v/>
      </c>
      <c r="E1801" s="53" t="str">
        <f t="shared" si="166"/>
        <v/>
      </c>
      <c r="F1801" s="53" t="str">
        <f t="shared" si="167"/>
        <v/>
      </c>
      <c r="G1801" s="50"/>
      <c r="H1801" s="53">
        <f t="shared" si="162"/>
        <v>0</v>
      </c>
    </row>
    <row r="1802" spans="2:8" ht="12.75" hidden="1" customHeight="1">
      <c r="B1802" s="46" t="str">
        <f t="shared" si="163"/>
        <v/>
      </c>
      <c r="C1802" s="47" t="str">
        <f t="shared" si="164"/>
        <v/>
      </c>
      <c r="D1802" s="52" t="str">
        <f t="shared" si="165"/>
        <v/>
      </c>
      <c r="E1802" s="53" t="str">
        <f t="shared" si="166"/>
        <v/>
      </c>
      <c r="F1802" s="53" t="str">
        <f t="shared" si="167"/>
        <v/>
      </c>
      <c r="G1802" s="50"/>
      <c r="H1802" s="53">
        <f t="shared" si="162"/>
        <v>0</v>
      </c>
    </row>
    <row r="1803" spans="2:8" ht="12.75" hidden="1" customHeight="1">
      <c r="B1803" s="46" t="str">
        <f t="shared" si="163"/>
        <v/>
      </c>
      <c r="C1803" s="47" t="str">
        <f t="shared" si="164"/>
        <v/>
      </c>
      <c r="D1803" s="52" t="str">
        <f t="shared" si="165"/>
        <v/>
      </c>
      <c r="E1803" s="53" t="str">
        <f t="shared" si="166"/>
        <v/>
      </c>
      <c r="F1803" s="53" t="str">
        <f t="shared" si="167"/>
        <v/>
      </c>
      <c r="G1803" s="50"/>
      <c r="H1803" s="53">
        <f t="shared" si="162"/>
        <v>0</v>
      </c>
    </row>
    <row r="1804" spans="2:8" ht="12.75" hidden="1" customHeight="1">
      <c r="B1804" s="46" t="str">
        <f t="shared" si="163"/>
        <v/>
      </c>
      <c r="C1804" s="47" t="str">
        <f t="shared" si="164"/>
        <v/>
      </c>
      <c r="D1804" s="52" t="str">
        <f t="shared" si="165"/>
        <v/>
      </c>
      <c r="E1804" s="53" t="str">
        <f t="shared" si="166"/>
        <v/>
      </c>
      <c r="F1804" s="53" t="str">
        <f t="shared" si="167"/>
        <v/>
      </c>
      <c r="G1804" s="50"/>
      <c r="H1804" s="53">
        <f t="shared" si="162"/>
        <v>0</v>
      </c>
    </row>
    <row r="1805" spans="2:8" ht="12.75" hidden="1" customHeight="1">
      <c r="B1805" s="46" t="str">
        <f t="shared" si="163"/>
        <v/>
      </c>
      <c r="C1805" s="47" t="str">
        <f t="shared" si="164"/>
        <v/>
      </c>
      <c r="D1805" s="52" t="str">
        <f t="shared" si="165"/>
        <v/>
      </c>
      <c r="E1805" s="53" t="str">
        <f t="shared" si="166"/>
        <v/>
      </c>
      <c r="F1805" s="53" t="str">
        <f t="shared" si="167"/>
        <v/>
      </c>
      <c r="G1805" s="50"/>
      <c r="H1805" s="53">
        <f t="shared" si="162"/>
        <v>0</v>
      </c>
    </row>
    <row r="1806" spans="2:8" ht="12.75" hidden="1" customHeight="1">
      <c r="B1806" s="46" t="str">
        <f t="shared" si="163"/>
        <v/>
      </c>
      <c r="C1806" s="47" t="str">
        <f t="shared" si="164"/>
        <v/>
      </c>
      <c r="D1806" s="52" t="str">
        <f t="shared" si="165"/>
        <v/>
      </c>
      <c r="E1806" s="53" t="str">
        <f t="shared" si="166"/>
        <v/>
      </c>
      <c r="F1806" s="53" t="str">
        <f t="shared" si="167"/>
        <v/>
      </c>
      <c r="G1806" s="50"/>
      <c r="H1806" s="53">
        <f t="shared" si="162"/>
        <v>0</v>
      </c>
    </row>
    <row r="1807" spans="2:8" ht="12.75" hidden="1" customHeight="1">
      <c r="B1807" s="46" t="str">
        <f t="shared" si="163"/>
        <v/>
      </c>
      <c r="C1807" s="47" t="str">
        <f t="shared" si="164"/>
        <v/>
      </c>
      <c r="D1807" s="52" t="str">
        <f t="shared" si="165"/>
        <v/>
      </c>
      <c r="E1807" s="53" t="str">
        <f t="shared" si="166"/>
        <v/>
      </c>
      <c r="F1807" s="53" t="str">
        <f t="shared" si="167"/>
        <v/>
      </c>
      <c r="G1807" s="50"/>
      <c r="H1807" s="53">
        <f t="shared" si="162"/>
        <v>0</v>
      </c>
    </row>
    <row r="1808" spans="2:8" ht="12.75" hidden="1" customHeight="1">
      <c r="B1808" s="46" t="str">
        <f t="shared" si="163"/>
        <v/>
      </c>
      <c r="C1808" s="47" t="str">
        <f t="shared" si="164"/>
        <v/>
      </c>
      <c r="D1808" s="52" t="str">
        <f t="shared" si="165"/>
        <v/>
      </c>
      <c r="E1808" s="53" t="str">
        <f t="shared" si="166"/>
        <v/>
      </c>
      <c r="F1808" s="53" t="str">
        <f t="shared" si="167"/>
        <v/>
      </c>
      <c r="G1808" s="50"/>
      <c r="H1808" s="53">
        <f t="shared" si="162"/>
        <v>0</v>
      </c>
    </row>
    <row r="1809" spans="2:8" ht="12.75" hidden="1" customHeight="1">
      <c r="B1809" s="46" t="str">
        <f t="shared" si="163"/>
        <v/>
      </c>
      <c r="C1809" s="47" t="str">
        <f t="shared" si="164"/>
        <v/>
      </c>
      <c r="D1809" s="52" t="str">
        <f t="shared" si="165"/>
        <v/>
      </c>
      <c r="E1809" s="53" t="str">
        <f t="shared" si="166"/>
        <v/>
      </c>
      <c r="F1809" s="53" t="str">
        <f t="shared" si="167"/>
        <v/>
      </c>
      <c r="G1809" s="50"/>
      <c r="H1809" s="53">
        <f t="shared" si="162"/>
        <v>0</v>
      </c>
    </row>
    <row r="1810" spans="2:8" ht="12.75" hidden="1" customHeight="1">
      <c r="B1810" s="46" t="str">
        <f t="shared" si="163"/>
        <v/>
      </c>
      <c r="C1810" s="47" t="str">
        <f t="shared" si="164"/>
        <v/>
      </c>
      <c r="D1810" s="52" t="str">
        <f t="shared" si="165"/>
        <v/>
      </c>
      <c r="E1810" s="53" t="str">
        <f t="shared" si="166"/>
        <v/>
      </c>
      <c r="F1810" s="53" t="str">
        <f t="shared" si="167"/>
        <v/>
      </c>
      <c r="G1810" s="50"/>
      <c r="H1810" s="53">
        <f t="shared" si="162"/>
        <v>0</v>
      </c>
    </row>
    <row r="1811" spans="2:8" ht="12.75" hidden="1" customHeight="1">
      <c r="B1811" s="46" t="str">
        <f t="shared" si="163"/>
        <v/>
      </c>
      <c r="C1811" s="47" t="str">
        <f t="shared" si="164"/>
        <v/>
      </c>
      <c r="D1811" s="52" t="str">
        <f t="shared" si="165"/>
        <v/>
      </c>
      <c r="E1811" s="53" t="str">
        <f t="shared" si="166"/>
        <v/>
      </c>
      <c r="F1811" s="53" t="str">
        <f t="shared" si="167"/>
        <v/>
      </c>
      <c r="G1811" s="50"/>
      <c r="H1811" s="53">
        <f t="shared" si="162"/>
        <v>0</v>
      </c>
    </row>
    <row r="1812" spans="2:8" ht="12.75" hidden="1" customHeight="1">
      <c r="B1812" s="46" t="str">
        <f t="shared" si="163"/>
        <v/>
      </c>
      <c r="C1812" s="47" t="str">
        <f t="shared" si="164"/>
        <v/>
      </c>
      <c r="D1812" s="52" t="str">
        <f t="shared" si="165"/>
        <v/>
      </c>
      <c r="E1812" s="53" t="str">
        <f t="shared" si="166"/>
        <v/>
      </c>
      <c r="F1812" s="53" t="str">
        <f t="shared" si="167"/>
        <v/>
      </c>
      <c r="G1812" s="50"/>
      <c r="H1812" s="53">
        <f t="shared" si="162"/>
        <v>0</v>
      </c>
    </row>
    <row r="1813" spans="2:8" ht="12.75" hidden="1" customHeight="1">
      <c r="B1813" s="46" t="str">
        <f t="shared" si="163"/>
        <v/>
      </c>
      <c r="C1813" s="47" t="str">
        <f t="shared" si="164"/>
        <v/>
      </c>
      <c r="D1813" s="52" t="str">
        <f t="shared" si="165"/>
        <v/>
      </c>
      <c r="E1813" s="53" t="str">
        <f t="shared" si="166"/>
        <v/>
      </c>
      <c r="F1813" s="53" t="str">
        <f t="shared" si="167"/>
        <v/>
      </c>
      <c r="G1813" s="50"/>
      <c r="H1813" s="53">
        <f t="shared" si="162"/>
        <v>0</v>
      </c>
    </row>
    <row r="1814" spans="2:8" ht="12.75" hidden="1" customHeight="1">
      <c r="B1814" s="46" t="str">
        <f t="shared" si="163"/>
        <v/>
      </c>
      <c r="C1814" s="47" t="str">
        <f t="shared" si="164"/>
        <v/>
      </c>
      <c r="D1814" s="52" t="str">
        <f t="shared" si="165"/>
        <v/>
      </c>
      <c r="E1814" s="53" t="str">
        <f t="shared" si="166"/>
        <v/>
      </c>
      <c r="F1814" s="53" t="str">
        <f t="shared" si="167"/>
        <v/>
      </c>
      <c r="G1814" s="50"/>
      <c r="H1814" s="53">
        <f t="shared" si="162"/>
        <v>0</v>
      </c>
    </row>
    <row r="1815" spans="2:8" ht="12.75" hidden="1" customHeight="1">
      <c r="B1815" s="46" t="str">
        <f t="shared" si="163"/>
        <v/>
      </c>
      <c r="C1815" s="47" t="str">
        <f t="shared" si="164"/>
        <v/>
      </c>
      <c r="D1815" s="52" t="str">
        <f t="shared" si="165"/>
        <v/>
      </c>
      <c r="E1815" s="53" t="str">
        <f t="shared" si="166"/>
        <v/>
      </c>
      <c r="F1815" s="53" t="str">
        <f t="shared" si="167"/>
        <v/>
      </c>
      <c r="G1815" s="50"/>
      <c r="H1815" s="53">
        <f t="shared" si="162"/>
        <v>0</v>
      </c>
    </row>
    <row r="1816" spans="2:8" ht="12.75" hidden="1" customHeight="1">
      <c r="B1816" s="46" t="str">
        <f t="shared" si="163"/>
        <v/>
      </c>
      <c r="C1816" s="47" t="str">
        <f t="shared" si="164"/>
        <v/>
      </c>
      <c r="D1816" s="52" t="str">
        <f t="shared" si="165"/>
        <v/>
      </c>
      <c r="E1816" s="53" t="str">
        <f t="shared" si="166"/>
        <v/>
      </c>
      <c r="F1816" s="53" t="str">
        <f t="shared" si="167"/>
        <v/>
      </c>
      <c r="G1816" s="50"/>
      <c r="H1816" s="53">
        <f t="shared" si="162"/>
        <v>0</v>
      </c>
    </row>
    <row r="1817" spans="2:8" ht="12.75" hidden="1" customHeight="1">
      <c r="B1817" s="46" t="str">
        <f t="shared" si="163"/>
        <v/>
      </c>
      <c r="C1817" s="47" t="str">
        <f t="shared" si="164"/>
        <v/>
      </c>
      <c r="D1817" s="52" t="str">
        <f t="shared" si="165"/>
        <v/>
      </c>
      <c r="E1817" s="53" t="str">
        <f t="shared" si="166"/>
        <v/>
      </c>
      <c r="F1817" s="53" t="str">
        <f t="shared" si="167"/>
        <v/>
      </c>
      <c r="G1817" s="50"/>
      <c r="H1817" s="53">
        <f t="shared" ref="H1817:H1880" si="168">IF(B1817="",0,ROUND(H1816-E1817-G1817,2))</f>
        <v>0</v>
      </c>
    </row>
    <row r="1818" spans="2:8" ht="12.75" hidden="1" customHeight="1">
      <c r="B1818" s="46" t="str">
        <f t="shared" ref="B1818:B1881" si="169">IF(B1817&lt;$D$16,IF(H1817&gt;0,B1817+1,""),"")</f>
        <v/>
      </c>
      <c r="C1818" s="47" t="str">
        <f t="shared" ref="C1818:C1881" si="170">IF(B1818="","",IF(B1818&lt;=$D$16,IF(payments_per_year=26,DATE(YEAR(start_date),MONTH(start_date),DAY(start_date)+14*B1818),IF(payments_per_year=52,DATE(YEAR(start_date),MONTH(start_date),DAY(start_date)+7*B1818),DATE(YEAR(start_date),MONTH(start_date)+B1818*12/$D$11,DAY(start_date)))),""))</f>
        <v/>
      </c>
      <c r="D1818" s="52" t="str">
        <f t="shared" ref="D1818:D1881" si="171">IF(C1818="","",IF($D$15+F1818&gt;H1817,ROUND(H1817+F1818,2),$D$15))</f>
        <v/>
      </c>
      <c r="E1818" s="53" t="str">
        <f t="shared" ref="E1818:E1881" si="172">IF(C1818="","",D1818-F1818)</f>
        <v/>
      </c>
      <c r="F1818" s="53" t="str">
        <f t="shared" ref="F1818:F1881" si="173">IF(C1818="","",ROUND(H1817*$D$9/payments_per_year,2))</f>
        <v/>
      </c>
      <c r="G1818" s="50"/>
      <c r="H1818" s="53">
        <f t="shared" si="168"/>
        <v>0</v>
      </c>
    </row>
    <row r="1819" spans="2:8" ht="12.75" hidden="1" customHeight="1">
      <c r="B1819" s="46" t="str">
        <f t="shared" si="169"/>
        <v/>
      </c>
      <c r="C1819" s="47" t="str">
        <f t="shared" si="170"/>
        <v/>
      </c>
      <c r="D1819" s="52" t="str">
        <f t="shared" si="171"/>
        <v/>
      </c>
      <c r="E1819" s="53" t="str">
        <f t="shared" si="172"/>
        <v/>
      </c>
      <c r="F1819" s="53" t="str">
        <f t="shared" si="173"/>
        <v/>
      </c>
      <c r="G1819" s="50"/>
      <c r="H1819" s="53">
        <f t="shared" si="168"/>
        <v>0</v>
      </c>
    </row>
    <row r="1820" spans="2:8" ht="12.75" hidden="1" customHeight="1">
      <c r="B1820" s="46" t="str">
        <f t="shared" si="169"/>
        <v/>
      </c>
      <c r="C1820" s="47" t="str">
        <f t="shared" si="170"/>
        <v/>
      </c>
      <c r="D1820" s="52" t="str">
        <f t="shared" si="171"/>
        <v/>
      </c>
      <c r="E1820" s="53" t="str">
        <f t="shared" si="172"/>
        <v/>
      </c>
      <c r="F1820" s="53" t="str">
        <f t="shared" si="173"/>
        <v/>
      </c>
      <c r="G1820" s="50"/>
      <c r="H1820" s="53">
        <f t="shared" si="168"/>
        <v>0</v>
      </c>
    </row>
    <row r="1821" spans="2:8" ht="12.75" hidden="1" customHeight="1">
      <c r="B1821" s="46" t="str">
        <f t="shared" si="169"/>
        <v/>
      </c>
      <c r="C1821" s="47" t="str">
        <f t="shared" si="170"/>
        <v/>
      </c>
      <c r="D1821" s="52" t="str">
        <f t="shared" si="171"/>
        <v/>
      </c>
      <c r="E1821" s="53" t="str">
        <f t="shared" si="172"/>
        <v/>
      </c>
      <c r="F1821" s="53" t="str">
        <f t="shared" si="173"/>
        <v/>
      </c>
      <c r="G1821" s="50"/>
      <c r="H1821" s="53">
        <f t="shared" si="168"/>
        <v>0</v>
      </c>
    </row>
    <row r="1822" spans="2:8" ht="12.75" hidden="1" customHeight="1">
      <c r="B1822" s="46" t="str">
        <f t="shared" si="169"/>
        <v/>
      </c>
      <c r="C1822" s="47" t="str">
        <f t="shared" si="170"/>
        <v/>
      </c>
      <c r="D1822" s="52" t="str">
        <f t="shared" si="171"/>
        <v/>
      </c>
      <c r="E1822" s="53" t="str">
        <f t="shared" si="172"/>
        <v/>
      </c>
      <c r="F1822" s="53" t="str">
        <f t="shared" si="173"/>
        <v/>
      </c>
      <c r="G1822" s="50"/>
      <c r="H1822" s="53">
        <f t="shared" si="168"/>
        <v>0</v>
      </c>
    </row>
    <row r="1823" spans="2:8" ht="12.75" hidden="1" customHeight="1">
      <c r="B1823" s="46" t="str">
        <f t="shared" si="169"/>
        <v/>
      </c>
      <c r="C1823" s="47" t="str">
        <f t="shared" si="170"/>
        <v/>
      </c>
      <c r="D1823" s="52" t="str">
        <f t="shared" si="171"/>
        <v/>
      </c>
      <c r="E1823" s="53" t="str">
        <f t="shared" si="172"/>
        <v/>
      </c>
      <c r="F1823" s="53" t="str">
        <f t="shared" si="173"/>
        <v/>
      </c>
      <c r="G1823" s="50"/>
      <c r="H1823" s="53">
        <f t="shared" si="168"/>
        <v>0</v>
      </c>
    </row>
    <row r="1824" spans="2:8" ht="12.75" hidden="1" customHeight="1">
      <c r="B1824" s="46" t="str">
        <f t="shared" si="169"/>
        <v/>
      </c>
      <c r="C1824" s="47" t="str">
        <f t="shared" si="170"/>
        <v/>
      </c>
      <c r="D1824" s="52" t="str">
        <f t="shared" si="171"/>
        <v/>
      </c>
      <c r="E1824" s="53" t="str">
        <f t="shared" si="172"/>
        <v/>
      </c>
      <c r="F1824" s="53" t="str">
        <f t="shared" si="173"/>
        <v/>
      </c>
      <c r="G1824" s="50"/>
      <c r="H1824" s="53">
        <f t="shared" si="168"/>
        <v>0</v>
      </c>
    </row>
    <row r="1825" spans="2:8" ht="12.75" hidden="1" customHeight="1">
      <c r="B1825" s="46" t="str">
        <f t="shared" si="169"/>
        <v/>
      </c>
      <c r="C1825" s="47" t="str">
        <f t="shared" si="170"/>
        <v/>
      </c>
      <c r="D1825" s="52" t="str">
        <f t="shared" si="171"/>
        <v/>
      </c>
      <c r="E1825" s="53" t="str">
        <f t="shared" si="172"/>
        <v/>
      </c>
      <c r="F1825" s="53" t="str">
        <f t="shared" si="173"/>
        <v/>
      </c>
      <c r="G1825" s="50"/>
      <c r="H1825" s="53">
        <f t="shared" si="168"/>
        <v>0</v>
      </c>
    </row>
    <row r="1826" spans="2:8" ht="12.75" hidden="1" customHeight="1">
      <c r="B1826" s="46" t="str">
        <f t="shared" si="169"/>
        <v/>
      </c>
      <c r="C1826" s="47" t="str">
        <f t="shared" si="170"/>
        <v/>
      </c>
      <c r="D1826" s="52" t="str">
        <f t="shared" si="171"/>
        <v/>
      </c>
      <c r="E1826" s="53" t="str">
        <f t="shared" si="172"/>
        <v/>
      </c>
      <c r="F1826" s="53" t="str">
        <f t="shared" si="173"/>
        <v/>
      </c>
      <c r="G1826" s="50"/>
      <c r="H1826" s="53">
        <f t="shared" si="168"/>
        <v>0</v>
      </c>
    </row>
    <row r="1827" spans="2:8" ht="12.75" hidden="1" customHeight="1">
      <c r="B1827" s="46" t="str">
        <f t="shared" si="169"/>
        <v/>
      </c>
      <c r="C1827" s="47" t="str">
        <f t="shared" si="170"/>
        <v/>
      </c>
      <c r="D1827" s="52" t="str">
        <f t="shared" si="171"/>
        <v/>
      </c>
      <c r="E1827" s="53" t="str">
        <f t="shared" si="172"/>
        <v/>
      </c>
      <c r="F1827" s="53" t="str">
        <f t="shared" si="173"/>
        <v/>
      </c>
      <c r="G1827" s="50"/>
      <c r="H1827" s="53">
        <f t="shared" si="168"/>
        <v>0</v>
      </c>
    </row>
    <row r="1828" spans="2:8" ht="12.75" hidden="1" customHeight="1">
      <c r="B1828" s="46" t="str">
        <f t="shared" si="169"/>
        <v/>
      </c>
      <c r="C1828" s="47" t="str">
        <f t="shared" si="170"/>
        <v/>
      </c>
      <c r="D1828" s="52" t="str">
        <f t="shared" si="171"/>
        <v/>
      </c>
      <c r="E1828" s="53" t="str">
        <f t="shared" si="172"/>
        <v/>
      </c>
      <c r="F1828" s="53" t="str">
        <f t="shared" si="173"/>
        <v/>
      </c>
      <c r="G1828" s="50"/>
      <c r="H1828" s="53">
        <f t="shared" si="168"/>
        <v>0</v>
      </c>
    </row>
    <row r="1829" spans="2:8" ht="12.75" hidden="1" customHeight="1">
      <c r="B1829" s="46" t="str">
        <f t="shared" si="169"/>
        <v/>
      </c>
      <c r="C1829" s="47" t="str">
        <f t="shared" si="170"/>
        <v/>
      </c>
      <c r="D1829" s="52" t="str">
        <f t="shared" si="171"/>
        <v/>
      </c>
      <c r="E1829" s="53" t="str">
        <f t="shared" si="172"/>
        <v/>
      </c>
      <c r="F1829" s="53" t="str">
        <f t="shared" si="173"/>
        <v/>
      </c>
      <c r="G1829" s="50"/>
      <c r="H1829" s="53">
        <f t="shared" si="168"/>
        <v>0</v>
      </c>
    </row>
    <row r="1830" spans="2:8" ht="12.75" hidden="1" customHeight="1">
      <c r="B1830" s="46" t="str">
        <f t="shared" si="169"/>
        <v/>
      </c>
      <c r="C1830" s="47" t="str">
        <f t="shared" si="170"/>
        <v/>
      </c>
      <c r="D1830" s="52" t="str">
        <f t="shared" si="171"/>
        <v/>
      </c>
      <c r="E1830" s="53" t="str">
        <f t="shared" si="172"/>
        <v/>
      </c>
      <c r="F1830" s="53" t="str">
        <f t="shared" si="173"/>
        <v/>
      </c>
      <c r="G1830" s="50"/>
      <c r="H1830" s="53">
        <f t="shared" si="168"/>
        <v>0</v>
      </c>
    </row>
    <row r="1831" spans="2:8" ht="12.75" hidden="1" customHeight="1">
      <c r="B1831" s="46" t="str">
        <f t="shared" si="169"/>
        <v/>
      </c>
      <c r="C1831" s="47" t="str">
        <f t="shared" si="170"/>
        <v/>
      </c>
      <c r="D1831" s="52" t="str">
        <f t="shared" si="171"/>
        <v/>
      </c>
      <c r="E1831" s="53" t="str">
        <f t="shared" si="172"/>
        <v/>
      </c>
      <c r="F1831" s="53" t="str">
        <f t="shared" si="173"/>
        <v/>
      </c>
      <c r="G1831" s="50"/>
      <c r="H1831" s="53">
        <f t="shared" si="168"/>
        <v>0</v>
      </c>
    </row>
    <row r="1832" spans="2:8" ht="12.75" hidden="1" customHeight="1">
      <c r="B1832" s="46" t="str">
        <f t="shared" si="169"/>
        <v/>
      </c>
      <c r="C1832" s="47" t="str">
        <f t="shared" si="170"/>
        <v/>
      </c>
      <c r="D1832" s="52" t="str">
        <f t="shared" si="171"/>
        <v/>
      </c>
      <c r="E1832" s="53" t="str">
        <f t="shared" si="172"/>
        <v/>
      </c>
      <c r="F1832" s="53" t="str">
        <f t="shared" si="173"/>
        <v/>
      </c>
      <c r="G1832" s="50"/>
      <c r="H1832" s="53">
        <f t="shared" si="168"/>
        <v>0</v>
      </c>
    </row>
    <row r="1833" spans="2:8" ht="12.75" hidden="1" customHeight="1">
      <c r="B1833" s="46" t="str">
        <f t="shared" si="169"/>
        <v/>
      </c>
      <c r="C1833" s="47" t="str">
        <f t="shared" si="170"/>
        <v/>
      </c>
      <c r="D1833" s="52" t="str">
        <f t="shared" si="171"/>
        <v/>
      </c>
      <c r="E1833" s="53" t="str">
        <f t="shared" si="172"/>
        <v/>
      </c>
      <c r="F1833" s="53" t="str">
        <f t="shared" si="173"/>
        <v/>
      </c>
      <c r="G1833" s="50"/>
      <c r="H1833" s="53">
        <f t="shared" si="168"/>
        <v>0</v>
      </c>
    </row>
    <row r="1834" spans="2:8" ht="12.75" hidden="1" customHeight="1">
      <c r="B1834" s="46" t="str">
        <f t="shared" si="169"/>
        <v/>
      </c>
      <c r="C1834" s="47" t="str">
        <f t="shared" si="170"/>
        <v/>
      </c>
      <c r="D1834" s="52" t="str">
        <f t="shared" si="171"/>
        <v/>
      </c>
      <c r="E1834" s="53" t="str">
        <f t="shared" si="172"/>
        <v/>
      </c>
      <c r="F1834" s="53" t="str">
        <f t="shared" si="173"/>
        <v/>
      </c>
      <c r="G1834" s="50"/>
      <c r="H1834" s="53">
        <f t="shared" si="168"/>
        <v>0</v>
      </c>
    </row>
    <row r="1835" spans="2:8" ht="12.75" hidden="1" customHeight="1">
      <c r="B1835" s="46" t="str">
        <f t="shared" si="169"/>
        <v/>
      </c>
      <c r="C1835" s="47" t="str">
        <f t="shared" si="170"/>
        <v/>
      </c>
      <c r="D1835" s="52" t="str">
        <f t="shared" si="171"/>
        <v/>
      </c>
      <c r="E1835" s="53" t="str">
        <f t="shared" si="172"/>
        <v/>
      </c>
      <c r="F1835" s="53" t="str">
        <f t="shared" si="173"/>
        <v/>
      </c>
      <c r="G1835" s="50"/>
      <c r="H1835" s="53">
        <f t="shared" si="168"/>
        <v>0</v>
      </c>
    </row>
    <row r="1836" spans="2:8" ht="12.75" hidden="1" customHeight="1">
      <c r="B1836" s="46" t="str">
        <f t="shared" si="169"/>
        <v/>
      </c>
      <c r="C1836" s="47" t="str">
        <f t="shared" si="170"/>
        <v/>
      </c>
      <c r="D1836" s="52" t="str">
        <f t="shared" si="171"/>
        <v/>
      </c>
      <c r="E1836" s="53" t="str">
        <f t="shared" si="172"/>
        <v/>
      </c>
      <c r="F1836" s="53" t="str">
        <f t="shared" si="173"/>
        <v/>
      </c>
      <c r="G1836" s="50"/>
      <c r="H1836" s="53">
        <f t="shared" si="168"/>
        <v>0</v>
      </c>
    </row>
    <row r="1837" spans="2:8" ht="12.75" hidden="1" customHeight="1">
      <c r="B1837" s="46" t="str">
        <f t="shared" si="169"/>
        <v/>
      </c>
      <c r="C1837" s="47" t="str">
        <f t="shared" si="170"/>
        <v/>
      </c>
      <c r="D1837" s="52" t="str">
        <f t="shared" si="171"/>
        <v/>
      </c>
      <c r="E1837" s="53" t="str">
        <f t="shared" si="172"/>
        <v/>
      </c>
      <c r="F1837" s="53" t="str">
        <f t="shared" si="173"/>
        <v/>
      </c>
      <c r="G1837" s="50"/>
      <c r="H1837" s="53">
        <f t="shared" si="168"/>
        <v>0</v>
      </c>
    </row>
    <row r="1838" spans="2:8" ht="12.75" hidden="1" customHeight="1">
      <c r="B1838" s="46" t="str">
        <f t="shared" si="169"/>
        <v/>
      </c>
      <c r="C1838" s="47" t="str">
        <f t="shared" si="170"/>
        <v/>
      </c>
      <c r="D1838" s="52" t="str">
        <f t="shared" si="171"/>
        <v/>
      </c>
      <c r="E1838" s="53" t="str">
        <f t="shared" si="172"/>
        <v/>
      </c>
      <c r="F1838" s="53" t="str">
        <f t="shared" si="173"/>
        <v/>
      </c>
      <c r="G1838" s="50"/>
      <c r="H1838" s="53">
        <f t="shared" si="168"/>
        <v>0</v>
      </c>
    </row>
    <row r="1839" spans="2:8" ht="12.75" hidden="1" customHeight="1">
      <c r="B1839" s="46" t="str">
        <f t="shared" si="169"/>
        <v/>
      </c>
      <c r="C1839" s="47" t="str">
        <f t="shared" si="170"/>
        <v/>
      </c>
      <c r="D1839" s="52" t="str">
        <f t="shared" si="171"/>
        <v/>
      </c>
      <c r="E1839" s="53" t="str">
        <f t="shared" si="172"/>
        <v/>
      </c>
      <c r="F1839" s="53" t="str">
        <f t="shared" si="173"/>
        <v/>
      </c>
      <c r="G1839" s="50"/>
      <c r="H1839" s="53">
        <f t="shared" si="168"/>
        <v>0</v>
      </c>
    </row>
    <row r="1840" spans="2:8" ht="12.75" hidden="1" customHeight="1">
      <c r="B1840" s="46" t="str">
        <f t="shared" si="169"/>
        <v/>
      </c>
      <c r="C1840" s="47" t="str">
        <f t="shared" si="170"/>
        <v/>
      </c>
      <c r="D1840" s="52" t="str">
        <f t="shared" si="171"/>
        <v/>
      </c>
      <c r="E1840" s="53" t="str">
        <f t="shared" si="172"/>
        <v/>
      </c>
      <c r="F1840" s="53" t="str">
        <f t="shared" si="173"/>
        <v/>
      </c>
      <c r="G1840" s="50"/>
      <c r="H1840" s="53">
        <f t="shared" si="168"/>
        <v>0</v>
      </c>
    </row>
    <row r="1841" spans="2:8" ht="12.75" hidden="1" customHeight="1">
      <c r="B1841" s="46" t="str">
        <f t="shared" si="169"/>
        <v/>
      </c>
      <c r="C1841" s="47" t="str">
        <f t="shared" si="170"/>
        <v/>
      </c>
      <c r="D1841" s="52" t="str">
        <f t="shared" si="171"/>
        <v/>
      </c>
      <c r="E1841" s="53" t="str">
        <f t="shared" si="172"/>
        <v/>
      </c>
      <c r="F1841" s="53" t="str">
        <f t="shared" si="173"/>
        <v/>
      </c>
      <c r="G1841" s="50"/>
      <c r="H1841" s="53">
        <f t="shared" si="168"/>
        <v>0</v>
      </c>
    </row>
    <row r="1842" spans="2:8" ht="12.75" hidden="1" customHeight="1">
      <c r="B1842" s="46" t="str">
        <f t="shared" si="169"/>
        <v/>
      </c>
      <c r="C1842" s="47" t="str">
        <f t="shared" si="170"/>
        <v/>
      </c>
      <c r="D1842" s="52" t="str">
        <f t="shared" si="171"/>
        <v/>
      </c>
      <c r="E1842" s="53" t="str">
        <f t="shared" si="172"/>
        <v/>
      </c>
      <c r="F1842" s="53" t="str">
        <f t="shared" si="173"/>
        <v/>
      </c>
      <c r="G1842" s="50"/>
      <c r="H1842" s="53">
        <f t="shared" si="168"/>
        <v>0</v>
      </c>
    </row>
    <row r="1843" spans="2:8" ht="12.75" hidden="1" customHeight="1">
      <c r="B1843" s="46" t="str">
        <f t="shared" si="169"/>
        <v/>
      </c>
      <c r="C1843" s="47" t="str">
        <f t="shared" si="170"/>
        <v/>
      </c>
      <c r="D1843" s="52" t="str">
        <f t="shared" si="171"/>
        <v/>
      </c>
      <c r="E1843" s="53" t="str">
        <f t="shared" si="172"/>
        <v/>
      </c>
      <c r="F1843" s="53" t="str">
        <f t="shared" si="173"/>
        <v/>
      </c>
      <c r="G1843" s="50"/>
      <c r="H1843" s="53">
        <f t="shared" si="168"/>
        <v>0</v>
      </c>
    </row>
    <row r="1844" spans="2:8" ht="12.75" hidden="1" customHeight="1">
      <c r="B1844" s="46" t="str">
        <f t="shared" si="169"/>
        <v/>
      </c>
      <c r="C1844" s="47" t="str">
        <f t="shared" si="170"/>
        <v/>
      </c>
      <c r="D1844" s="52" t="str">
        <f t="shared" si="171"/>
        <v/>
      </c>
      <c r="E1844" s="53" t="str">
        <f t="shared" si="172"/>
        <v/>
      </c>
      <c r="F1844" s="53" t="str">
        <f t="shared" si="173"/>
        <v/>
      </c>
      <c r="G1844" s="50"/>
      <c r="H1844" s="53">
        <f t="shared" si="168"/>
        <v>0</v>
      </c>
    </row>
    <row r="1845" spans="2:8" ht="12.75" hidden="1" customHeight="1">
      <c r="B1845" s="46" t="str">
        <f t="shared" si="169"/>
        <v/>
      </c>
      <c r="C1845" s="47" t="str">
        <f t="shared" si="170"/>
        <v/>
      </c>
      <c r="D1845" s="52" t="str">
        <f t="shared" si="171"/>
        <v/>
      </c>
      <c r="E1845" s="53" t="str">
        <f t="shared" si="172"/>
        <v/>
      </c>
      <c r="F1845" s="53" t="str">
        <f t="shared" si="173"/>
        <v/>
      </c>
      <c r="G1845" s="50"/>
      <c r="H1845" s="53">
        <f t="shared" si="168"/>
        <v>0</v>
      </c>
    </row>
    <row r="1846" spans="2:8" ht="12.75" hidden="1" customHeight="1">
      <c r="B1846" s="46" t="str">
        <f t="shared" si="169"/>
        <v/>
      </c>
      <c r="C1846" s="47" t="str">
        <f t="shared" si="170"/>
        <v/>
      </c>
      <c r="D1846" s="52" t="str">
        <f t="shared" si="171"/>
        <v/>
      </c>
      <c r="E1846" s="53" t="str">
        <f t="shared" si="172"/>
        <v/>
      </c>
      <c r="F1846" s="53" t="str">
        <f t="shared" si="173"/>
        <v/>
      </c>
      <c r="G1846" s="50"/>
      <c r="H1846" s="53">
        <f t="shared" si="168"/>
        <v>0</v>
      </c>
    </row>
    <row r="1847" spans="2:8" ht="12.75" hidden="1" customHeight="1">
      <c r="B1847" s="46" t="str">
        <f t="shared" si="169"/>
        <v/>
      </c>
      <c r="C1847" s="47" t="str">
        <f t="shared" si="170"/>
        <v/>
      </c>
      <c r="D1847" s="52" t="str">
        <f t="shared" si="171"/>
        <v/>
      </c>
      <c r="E1847" s="53" t="str">
        <f t="shared" si="172"/>
        <v/>
      </c>
      <c r="F1847" s="53" t="str">
        <f t="shared" si="173"/>
        <v/>
      </c>
      <c r="G1847" s="50"/>
      <c r="H1847" s="53">
        <f t="shared" si="168"/>
        <v>0</v>
      </c>
    </row>
    <row r="1848" spans="2:8" ht="12.75" hidden="1" customHeight="1">
      <c r="B1848" s="46" t="str">
        <f t="shared" si="169"/>
        <v/>
      </c>
      <c r="C1848" s="47" t="str">
        <f t="shared" si="170"/>
        <v/>
      </c>
      <c r="D1848" s="52" t="str">
        <f t="shared" si="171"/>
        <v/>
      </c>
      <c r="E1848" s="53" t="str">
        <f t="shared" si="172"/>
        <v/>
      </c>
      <c r="F1848" s="53" t="str">
        <f t="shared" si="173"/>
        <v/>
      </c>
      <c r="G1848" s="50"/>
      <c r="H1848" s="53">
        <f t="shared" si="168"/>
        <v>0</v>
      </c>
    </row>
    <row r="1849" spans="2:8" ht="12.75" hidden="1" customHeight="1">
      <c r="B1849" s="46" t="str">
        <f t="shared" si="169"/>
        <v/>
      </c>
      <c r="C1849" s="47" t="str">
        <f t="shared" si="170"/>
        <v/>
      </c>
      <c r="D1849" s="52" t="str">
        <f t="shared" si="171"/>
        <v/>
      </c>
      <c r="E1849" s="53" t="str">
        <f t="shared" si="172"/>
        <v/>
      </c>
      <c r="F1849" s="53" t="str">
        <f t="shared" si="173"/>
        <v/>
      </c>
      <c r="G1849" s="50"/>
      <c r="H1849" s="53">
        <f t="shared" si="168"/>
        <v>0</v>
      </c>
    </row>
    <row r="1850" spans="2:8" ht="12.75" hidden="1" customHeight="1">
      <c r="B1850" s="46" t="str">
        <f t="shared" si="169"/>
        <v/>
      </c>
      <c r="C1850" s="47" t="str">
        <f t="shared" si="170"/>
        <v/>
      </c>
      <c r="D1850" s="52" t="str">
        <f t="shared" si="171"/>
        <v/>
      </c>
      <c r="E1850" s="53" t="str">
        <f t="shared" si="172"/>
        <v/>
      </c>
      <c r="F1850" s="53" t="str">
        <f t="shared" si="173"/>
        <v/>
      </c>
      <c r="G1850" s="50"/>
      <c r="H1850" s="53">
        <f t="shared" si="168"/>
        <v>0</v>
      </c>
    </row>
    <row r="1851" spans="2:8" ht="12.75" hidden="1" customHeight="1">
      <c r="B1851" s="46" t="str">
        <f t="shared" si="169"/>
        <v/>
      </c>
      <c r="C1851" s="47" t="str">
        <f t="shared" si="170"/>
        <v/>
      </c>
      <c r="D1851" s="52" t="str">
        <f t="shared" si="171"/>
        <v/>
      </c>
      <c r="E1851" s="53" t="str">
        <f t="shared" si="172"/>
        <v/>
      </c>
      <c r="F1851" s="53" t="str">
        <f t="shared" si="173"/>
        <v/>
      </c>
      <c r="G1851" s="50"/>
      <c r="H1851" s="53">
        <f t="shared" si="168"/>
        <v>0</v>
      </c>
    </row>
    <row r="1852" spans="2:8" ht="12.75" hidden="1" customHeight="1">
      <c r="B1852" s="46" t="str">
        <f t="shared" si="169"/>
        <v/>
      </c>
      <c r="C1852" s="47" t="str">
        <f t="shared" si="170"/>
        <v/>
      </c>
      <c r="D1852" s="52" t="str">
        <f t="shared" si="171"/>
        <v/>
      </c>
      <c r="E1852" s="53" t="str">
        <f t="shared" si="172"/>
        <v/>
      </c>
      <c r="F1852" s="53" t="str">
        <f t="shared" si="173"/>
        <v/>
      </c>
      <c r="G1852" s="50"/>
      <c r="H1852" s="53">
        <f t="shared" si="168"/>
        <v>0</v>
      </c>
    </row>
    <row r="1853" spans="2:8" ht="12.75" hidden="1" customHeight="1">
      <c r="B1853" s="46" t="str">
        <f t="shared" si="169"/>
        <v/>
      </c>
      <c r="C1853" s="47" t="str">
        <f t="shared" si="170"/>
        <v/>
      </c>
      <c r="D1853" s="52" t="str">
        <f t="shared" si="171"/>
        <v/>
      </c>
      <c r="E1853" s="53" t="str">
        <f t="shared" si="172"/>
        <v/>
      </c>
      <c r="F1853" s="53" t="str">
        <f t="shared" si="173"/>
        <v/>
      </c>
      <c r="G1853" s="50"/>
      <c r="H1853" s="53">
        <f t="shared" si="168"/>
        <v>0</v>
      </c>
    </row>
    <row r="1854" spans="2:8" ht="12.75" hidden="1" customHeight="1">
      <c r="B1854" s="46" t="str">
        <f t="shared" si="169"/>
        <v/>
      </c>
      <c r="C1854" s="47" t="str">
        <f t="shared" si="170"/>
        <v/>
      </c>
      <c r="D1854" s="52" t="str">
        <f t="shared" si="171"/>
        <v/>
      </c>
      <c r="E1854" s="53" t="str">
        <f t="shared" si="172"/>
        <v/>
      </c>
      <c r="F1854" s="53" t="str">
        <f t="shared" si="173"/>
        <v/>
      </c>
      <c r="G1854" s="50"/>
      <c r="H1854" s="53">
        <f t="shared" si="168"/>
        <v>0</v>
      </c>
    </row>
    <row r="1855" spans="2:8" ht="12.75" hidden="1" customHeight="1">
      <c r="B1855" s="46" t="str">
        <f t="shared" si="169"/>
        <v/>
      </c>
      <c r="C1855" s="47" t="str">
        <f t="shared" si="170"/>
        <v/>
      </c>
      <c r="D1855" s="52" t="str">
        <f t="shared" si="171"/>
        <v/>
      </c>
      <c r="E1855" s="53" t="str">
        <f t="shared" si="172"/>
        <v/>
      </c>
      <c r="F1855" s="53" t="str">
        <f t="shared" si="173"/>
        <v/>
      </c>
      <c r="G1855" s="50"/>
      <c r="H1855" s="53">
        <f t="shared" si="168"/>
        <v>0</v>
      </c>
    </row>
    <row r="1856" spans="2:8" ht="12.75" hidden="1" customHeight="1">
      <c r="B1856" s="46" t="str">
        <f t="shared" si="169"/>
        <v/>
      </c>
      <c r="C1856" s="47" t="str">
        <f t="shared" si="170"/>
        <v/>
      </c>
      <c r="D1856" s="52" t="str">
        <f t="shared" si="171"/>
        <v/>
      </c>
      <c r="E1856" s="53" t="str">
        <f t="shared" si="172"/>
        <v/>
      </c>
      <c r="F1856" s="53" t="str">
        <f t="shared" si="173"/>
        <v/>
      </c>
      <c r="G1856" s="50"/>
      <c r="H1856" s="53">
        <f t="shared" si="168"/>
        <v>0</v>
      </c>
    </row>
    <row r="1857" spans="2:8" ht="12.75" hidden="1" customHeight="1">
      <c r="B1857" s="46" t="str">
        <f t="shared" si="169"/>
        <v/>
      </c>
      <c r="C1857" s="47" t="str">
        <f t="shared" si="170"/>
        <v/>
      </c>
      <c r="D1857" s="52" t="str">
        <f t="shared" si="171"/>
        <v/>
      </c>
      <c r="E1857" s="53" t="str">
        <f t="shared" si="172"/>
        <v/>
      </c>
      <c r="F1857" s="53" t="str">
        <f t="shared" si="173"/>
        <v/>
      </c>
      <c r="G1857" s="50"/>
      <c r="H1857" s="53">
        <f t="shared" si="168"/>
        <v>0</v>
      </c>
    </row>
    <row r="1858" spans="2:8" ht="12.75" hidden="1" customHeight="1">
      <c r="B1858" s="46" t="str">
        <f t="shared" si="169"/>
        <v/>
      </c>
      <c r="C1858" s="47" t="str">
        <f t="shared" si="170"/>
        <v/>
      </c>
      <c r="D1858" s="52" t="str">
        <f t="shared" si="171"/>
        <v/>
      </c>
      <c r="E1858" s="53" t="str">
        <f t="shared" si="172"/>
        <v/>
      </c>
      <c r="F1858" s="53" t="str">
        <f t="shared" si="173"/>
        <v/>
      </c>
      <c r="G1858" s="50"/>
      <c r="H1858" s="53">
        <f t="shared" si="168"/>
        <v>0</v>
      </c>
    </row>
    <row r="1859" spans="2:8" ht="12.75" hidden="1" customHeight="1">
      <c r="B1859" s="46" t="str">
        <f t="shared" si="169"/>
        <v/>
      </c>
      <c r="C1859" s="47" t="str">
        <f t="shared" si="170"/>
        <v/>
      </c>
      <c r="D1859" s="52" t="str">
        <f t="shared" si="171"/>
        <v/>
      </c>
      <c r="E1859" s="53" t="str">
        <f t="shared" si="172"/>
        <v/>
      </c>
      <c r="F1859" s="53" t="str">
        <f t="shared" si="173"/>
        <v/>
      </c>
      <c r="G1859" s="50"/>
      <c r="H1859" s="53">
        <f t="shared" si="168"/>
        <v>0</v>
      </c>
    </row>
    <row r="1860" spans="2:8" ht="12.75" hidden="1" customHeight="1">
      <c r="B1860" s="46" t="str">
        <f t="shared" si="169"/>
        <v/>
      </c>
      <c r="C1860" s="47" t="str">
        <f t="shared" si="170"/>
        <v/>
      </c>
      <c r="D1860" s="52" t="str">
        <f t="shared" si="171"/>
        <v/>
      </c>
      <c r="E1860" s="53" t="str">
        <f t="shared" si="172"/>
        <v/>
      </c>
      <c r="F1860" s="53" t="str">
        <f t="shared" si="173"/>
        <v/>
      </c>
      <c r="G1860" s="50"/>
      <c r="H1860" s="53">
        <f t="shared" si="168"/>
        <v>0</v>
      </c>
    </row>
    <row r="1861" spans="2:8" ht="12.75" hidden="1" customHeight="1">
      <c r="B1861" s="46" t="str">
        <f t="shared" si="169"/>
        <v/>
      </c>
      <c r="C1861" s="47" t="str">
        <f t="shared" si="170"/>
        <v/>
      </c>
      <c r="D1861" s="52" t="str">
        <f t="shared" si="171"/>
        <v/>
      </c>
      <c r="E1861" s="53" t="str">
        <f t="shared" si="172"/>
        <v/>
      </c>
      <c r="F1861" s="53" t="str">
        <f t="shared" si="173"/>
        <v/>
      </c>
      <c r="G1861" s="50"/>
      <c r="H1861" s="53">
        <f t="shared" si="168"/>
        <v>0</v>
      </c>
    </row>
    <row r="1862" spans="2:8" ht="12.75" hidden="1" customHeight="1">
      <c r="B1862" s="46" t="str">
        <f t="shared" si="169"/>
        <v/>
      </c>
      <c r="C1862" s="47" t="str">
        <f t="shared" si="170"/>
        <v/>
      </c>
      <c r="D1862" s="52" t="str">
        <f t="shared" si="171"/>
        <v/>
      </c>
      <c r="E1862" s="53" t="str">
        <f t="shared" si="172"/>
        <v/>
      </c>
      <c r="F1862" s="53" t="str">
        <f t="shared" si="173"/>
        <v/>
      </c>
      <c r="G1862" s="50"/>
      <c r="H1862" s="53">
        <f t="shared" si="168"/>
        <v>0</v>
      </c>
    </row>
    <row r="1863" spans="2:8" ht="12.75" hidden="1" customHeight="1">
      <c r="B1863" s="46" t="str">
        <f t="shared" si="169"/>
        <v/>
      </c>
      <c r="C1863" s="47" t="str">
        <f t="shared" si="170"/>
        <v/>
      </c>
      <c r="D1863" s="52" t="str">
        <f t="shared" si="171"/>
        <v/>
      </c>
      <c r="E1863" s="53" t="str">
        <f t="shared" si="172"/>
        <v/>
      </c>
      <c r="F1863" s="53" t="str">
        <f t="shared" si="173"/>
        <v/>
      </c>
      <c r="G1863" s="50"/>
      <c r="H1863" s="53">
        <f t="shared" si="168"/>
        <v>0</v>
      </c>
    </row>
    <row r="1864" spans="2:8" ht="12.75" hidden="1" customHeight="1">
      <c r="B1864" s="46" t="str">
        <f t="shared" si="169"/>
        <v/>
      </c>
      <c r="C1864" s="47" t="str">
        <f t="shared" si="170"/>
        <v/>
      </c>
      <c r="D1864" s="52" t="str">
        <f t="shared" si="171"/>
        <v/>
      </c>
      <c r="E1864" s="53" t="str">
        <f t="shared" si="172"/>
        <v/>
      </c>
      <c r="F1864" s="53" t="str">
        <f t="shared" si="173"/>
        <v/>
      </c>
      <c r="G1864" s="50"/>
      <c r="H1864" s="53">
        <f t="shared" si="168"/>
        <v>0</v>
      </c>
    </row>
    <row r="1865" spans="2:8" ht="12.75" hidden="1" customHeight="1">
      <c r="B1865" s="46" t="str">
        <f t="shared" si="169"/>
        <v/>
      </c>
      <c r="C1865" s="47" t="str">
        <f t="shared" si="170"/>
        <v/>
      </c>
      <c r="D1865" s="52" t="str">
        <f t="shared" si="171"/>
        <v/>
      </c>
      <c r="E1865" s="53" t="str">
        <f t="shared" si="172"/>
        <v/>
      </c>
      <c r="F1865" s="53" t="str">
        <f t="shared" si="173"/>
        <v/>
      </c>
      <c r="G1865" s="50"/>
      <c r="H1865" s="53">
        <f t="shared" si="168"/>
        <v>0</v>
      </c>
    </row>
    <row r="1866" spans="2:8" ht="12.75" hidden="1" customHeight="1">
      <c r="B1866" s="46" t="str">
        <f t="shared" si="169"/>
        <v/>
      </c>
      <c r="C1866" s="47" t="str">
        <f t="shared" si="170"/>
        <v/>
      </c>
      <c r="D1866" s="52" t="str">
        <f t="shared" si="171"/>
        <v/>
      </c>
      <c r="E1866" s="53" t="str">
        <f t="shared" si="172"/>
        <v/>
      </c>
      <c r="F1866" s="53" t="str">
        <f t="shared" si="173"/>
        <v/>
      </c>
      <c r="G1866" s="50"/>
      <c r="H1866" s="53">
        <f t="shared" si="168"/>
        <v>0</v>
      </c>
    </row>
    <row r="1867" spans="2:8" ht="12.75" hidden="1" customHeight="1">
      <c r="B1867" s="46" t="str">
        <f t="shared" si="169"/>
        <v/>
      </c>
      <c r="C1867" s="47" t="str">
        <f t="shared" si="170"/>
        <v/>
      </c>
      <c r="D1867" s="52" t="str">
        <f t="shared" si="171"/>
        <v/>
      </c>
      <c r="E1867" s="53" t="str">
        <f t="shared" si="172"/>
        <v/>
      </c>
      <c r="F1867" s="53" t="str">
        <f t="shared" si="173"/>
        <v/>
      </c>
      <c r="G1867" s="50"/>
      <c r="H1867" s="53">
        <f t="shared" si="168"/>
        <v>0</v>
      </c>
    </row>
    <row r="1868" spans="2:8" ht="12.75" hidden="1" customHeight="1">
      <c r="B1868" s="46" t="str">
        <f t="shared" si="169"/>
        <v/>
      </c>
      <c r="C1868" s="47" t="str">
        <f t="shared" si="170"/>
        <v/>
      </c>
      <c r="D1868" s="52" t="str">
        <f t="shared" si="171"/>
        <v/>
      </c>
      <c r="E1868" s="53" t="str">
        <f t="shared" si="172"/>
        <v/>
      </c>
      <c r="F1868" s="53" t="str">
        <f t="shared" si="173"/>
        <v/>
      </c>
      <c r="G1868" s="50"/>
      <c r="H1868" s="53">
        <f t="shared" si="168"/>
        <v>0</v>
      </c>
    </row>
    <row r="1869" spans="2:8" ht="12.75" hidden="1" customHeight="1">
      <c r="B1869" s="46" t="str">
        <f t="shared" si="169"/>
        <v/>
      </c>
      <c r="C1869" s="47" t="str">
        <f t="shared" si="170"/>
        <v/>
      </c>
      <c r="D1869" s="52" t="str">
        <f t="shared" si="171"/>
        <v/>
      </c>
      <c r="E1869" s="53" t="str">
        <f t="shared" si="172"/>
        <v/>
      </c>
      <c r="F1869" s="53" t="str">
        <f t="shared" si="173"/>
        <v/>
      </c>
      <c r="G1869" s="50"/>
      <c r="H1869" s="53">
        <f t="shared" si="168"/>
        <v>0</v>
      </c>
    </row>
    <row r="1870" spans="2:8" ht="12.75" hidden="1" customHeight="1">
      <c r="B1870" s="46" t="str">
        <f t="shared" si="169"/>
        <v/>
      </c>
      <c r="C1870" s="47" t="str">
        <f t="shared" si="170"/>
        <v/>
      </c>
      <c r="D1870" s="52" t="str">
        <f t="shared" si="171"/>
        <v/>
      </c>
      <c r="E1870" s="53" t="str">
        <f t="shared" si="172"/>
        <v/>
      </c>
      <c r="F1870" s="53" t="str">
        <f t="shared" si="173"/>
        <v/>
      </c>
      <c r="G1870" s="50"/>
      <c r="H1870" s="53">
        <f t="shared" si="168"/>
        <v>0</v>
      </c>
    </row>
    <row r="1871" spans="2:8" ht="12.75" hidden="1" customHeight="1">
      <c r="B1871" s="46" t="str">
        <f t="shared" si="169"/>
        <v/>
      </c>
      <c r="C1871" s="47" t="str">
        <f t="shared" si="170"/>
        <v/>
      </c>
      <c r="D1871" s="52" t="str">
        <f t="shared" si="171"/>
        <v/>
      </c>
      <c r="E1871" s="53" t="str">
        <f t="shared" si="172"/>
        <v/>
      </c>
      <c r="F1871" s="53" t="str">
        <f t="shared" si="173"/>
        <v/>
      </c>
      <c r="G1871" s="50"/>
      <c r="H1871" s="53">
        <f t="shared" si="168"/>
        <v>0</v>
      </c>
    </row>
    <row r="1872" spans="2:8" ht="12.75" hidden="1" customHeight="1">
      <c r="B1872" s="46" t="str">
        <f t="shared" si="169"/>
        <v/>
      </c>
      <c r="C1872" s="47" t="str">
        <f t="shared" si="170"/>
        <v/>
      </c>
      <c r="D1872" s="52" t="str">
        <f t="shared" si="171"/>
        <v/>
      </c>
      <c r="E1872" s="53" t="str">
        <f t="shared" si="172"/>
        <v/>
      </c>
      <c r="F1872" s="53" t="str">
        <f t="shared" si="173"/>
        <v/>
      </c>
      <c r="G1872" s="50"/>
      <c r="H1872" s="53">
        <f t="shared" si="168"/>
        <v>0</v>
      </c>
    </row>
    <row r="1873" spans="2:8" ht="12.75" hidden="1" customHeight="1">
      <c r="B1873" s="46" t="str">
        <f t="shared" si="169"/>
        <v/>
      </c>
      <c r="C1873" s="47" t="str">
        <f t="shared" si="170"/>
        <v/>
      </c>
      <c r="D1873" s="52" t="str">
        <f t="shared" si="171"/>
        <v/>
      </c>
      <c r="E1873" s="53" t="str">
        <f t="shared" si="172"/>
        <v/>
      </c>
      <c r="F1873" s="53" t="str">
        <f t="shared" si="173"/>
        <v/>
      </c>
      <c r="G1873" s="50"/>
      <c r="H1873" s="53">
        <f t="shared" si="168"/>
        <v>0</v>
      </c>
    </row>
    <row r="1874" spans="2:8" ht="12.75" hidden="1" customHeight="1">
      <c r="B1874" s="46" t="str">
        <f t="shared" si="169"/>
        <v/>
      </c>
      <c r="C1874" s="47" t="str">
        <f t="shared" si="170"/>
        <v/>
      </c>
      <c r="D1874" s="52" t="str">
        <f t="shared" si="171"/>
        <v/>
      </c>
      <c r="E1874" s="53" t="str">
        <f t="shared" si="172"/>
        <v/>
      </c>
      <c r="F1874" s="53" t="str">
        <f t="shared" si="173"/>
        <v/>
      </c>
      <c r="G1874" s="50"/>
      <c r="H1874" s="53">
        <f t="shared" si="168"/>
        <v>0</v>
      </c>
    </row>
    <row r="1875" spans="2:8" ht="12.75" hidden="1" customHeight="1">
      <c r="B1875" s="46" t="str">
        <f t="shared" si="169"/>
        <v/>
      </c>
      <c r="C1875" s="47" t="str">
        <f t="shared" si="170"/>
        <v/>
      </c>
      <c r="D1875" s="52" t="str">
        <f t="shared" si="171"/>
        <v/>
      </c>
      <c r="E1875" s="53" t="str">
        <f t="shared" si="172"/>
        <v/>
      </c>
      <c r="F1875" s="53" t="str">
        <f t="shared" si="173"/>
        <v/>
      </c>
      <c r="G1875" s="50"/>
      <c r="H1875" s="53">
        <f t="shared" si="168"/>
        <v>0</v>
      </c>
    </row>
    <row r="1876" spans="2:8" ht="12.75" hidden="1" customHeight="1">
      <c r="B1876" s="46" t="str">
        <f t="shared" si="169"/>
        <v/>
      </c>
      <c r="C1876" s="47" t="str">
        <f t="shared" si="170"/>
        <v/>
      </c>
      <c r="D1876" s="52" t="str">
        <f t="shared" si="171"/>
        <v/>
      </c>
      <c r="E1876" s="53" t="str">
        <f t="shared" si="172"/>
        <v/>
      </c>
      <c r="F1876" s="53" t="str">
        <f t="shared" si="173"/>
        <v/>
      </c>
      <c r="G1876" s="50"/>
      <c r="H1876" s="53">
        <f t="shared" si="168"/>
        <v>0</v>
      </c>
    </row>
    <row r="1877" spans="2:8" ht="12.75" hidden="1" customHeight="1">
      <c r="B1877" s="46" t="str">
        <f t="shared" si="169"/>
        <v/>
      </c>
      <c r="C1877" s="47" t="str">
        <f t="shared" si="170"/>
        <v/>
      </c>
      <c r="D1877" s="52" t="str">
        <f t="shared" si="171"/>
        <v/>
      </c>
      <c r="E1877" s="53" t="str">
        <f t="shared" si="172"/>
        <v/>
      </c>
      <c r="F1877" s="53" t="str">
        <f t="shared" si="173"/>
        <v/>
      </c>
      <c r="G1877" s="50"/>
      <c r="H1877" s="53">
        <f t="shared" si="168"/>
        <v>0</v>
      </c>
    </row>
    <row r="1878" spans="2:8" ht="12.75" hidden="1" customHeight="1">
      <c r="B1878" s="46" t="str">
        <f t="shared" si="169"/>
        <v/>
      </c>
      <c r="C1878" s="47" t="str">
        <f t="shared" si="170"/>
        <v/>
      </c>
      <c r="D1878" s="52" t="str">
        <f t="shared" si="171"/>
        <v/>
      </c>
      <c r="E1878" s="53" t="str">
        <f t="shared" si="172"/>
        <v/>
      </c>
      <c r="F1878" s="53" t="str">
        <f t="shared" si="173"/>
        <v/>
      </c>
      <c r="G1878" s="50"/>
      <c r="H1878" s="53">
        <f t="shared" si="168"/>
        <v>0</v>
      </c>
    </row>
    <row r="1879" spans="2:8" ht="12.75" hidden="1" customHeight="1">
      <c r="B1879" s="46" t="str">
        <f t="shared" si="169"/>
        <v/>
      </c>
      <c r="C1879" s="47" t="str">
        <f t="shared" si="170"/>
        <v/>
      </c>
      <c r="D1879" s="52" t="str">
        <f t="shared" si="171"/>
        <v/>
      </c>
      <c r="E1879" s="53" t="str">
        <f t="shared" si="172"/>
        <v/>
      </c>
      <c r="F1879" s="53" t="str">
        <f t="shared" si="173"/>
        <v/>
      </c>
      <c r="G1879" s="50"/>
      <c r="H1879" s="53">
        <f t="shared" si="168"/>
        <v>0</v>
      </c>
    </row>
    <row r="1880" spans="2:8" ht="12.75" hidden="1" customHeight="1">
      <c r="B1880" s="46" t="str">
        <f t="shared" si="169"/>
        <v/>
      </c>
      <c r="C1880" s="47" t="str">
        <f t="shared" si="170"/>
        <v/>
      </c>
      <c r="D1880" s="52" t="str">
        <f t="shared" si="171"/>
        <v/>
      </c>
      <c r="E1880" s="53" t="str">
        <f t="shared" si="172"/>
        <v/>
      </c>
      <c r="F1880" s="53" t="str">
        <f t="shared" si="173"/>
        <v/>
      </c>
      <c r="G1880" s="50"/>
      <c r="H1880" s="53">
        <f t="shared" si="168"/>
        <v>0</v>
      </c>
    </row>
    <row r="1881" spans="2:8" ht="12.75" hidden="1" customHeight="1">
      <c r="B1881" s="46" t="str">
        <f t="shared" si="169"/>
        <v/>
      </c>
      <c r="C1881" s="47" t="str">
        <f t="shared" si="170"/>
        <v/>
      </c>
      <c r="D1881" s="52" t="str">
        <f t="shared" si="171"/>
        <v/>
      </c>
      <c r="E1881" s="53" t="str">
        <f t="shared" si="172"/>
        <v/>
      </c>
      <c r="F1881" s="53" t="str">
        <f t="shared" si="173"/>
        <v/>
      </c>
      <c r="G1881" s="50"/>
      <c r="H1881" s="53">
        <f t="shared" ref="H1881:H1944" si="174">IF(B1881="",0,ROUND(H1880-E1881-G1881,2))</f>
        <v>0</v>
      </c>
    </row>
    <row r="1882" spans="2:8" ht="12.75" hidden="1" customHeight="1">
      <c r="B1882" s="46" t="str">
        <f t="shared" ref="B1882:B1945" si="175">IF(B1881&lt;$D$16,IF(H1881&gt;0,B1881+1,""),"")</f>
        <v/>
      </c>
      <c r="C1882" s="47" t="str">
        <f t="shared" ref="C1882:C1945" si="176">IF(B1882="","",IF(B1882&lt;=$D$16,IF(payments_per_year=26,DATE(YEAR(start_date),MONTH(start_date),DAY(start_date)+14*B1882),IF(payments_per_year=52,DATE(YEAR(start_date),MONTH(start_date),DAY(start_date)+7*B1882),DATE(YEAR(start_date),MONTH(start_date)+B1882*12/$D$11,DAY(start_date)))),""))</f>
        <v/>
      </c>
      <c r="D1882" s="52" t="str">
        <f t="shared" ref="D1882:D1945" si="177">IF(C1882="","",IF($D$15+F1882&gt;H1881,ROUND(H1881+F1882,2),$D$15))</f>
        <v/>
      </c>
      <c r="E1882" s="53" t="str">
        <f t="shared" ref="E1882:E1945" si="178">IF(C1882="","",D1882-F1882)</f>
        <v/>
      </c>
      <c r="F1882" s="53" t="str">
        <f t="shared" ref="F1882:F1945" si="179">IF(C1882="","",ROUND(H1881*$D$9/payments_per_year,2))</f>
        <v/>
      </c>
      <c r="G1882" s="50"/>
      <c r="H1882" s="53">
        <f t="shared" si="174"/>
        <v>0</v>
      </c>
    </row>
    <row r="1883" spans="2:8" ht="12.75" hidden="1" customHeight="1">
      <c r="B1883" s="46" t="str">
        <f t="shared" si="175"/>
        <v/>
      </c>
      <c r="C1883" s="47" t="str">
        <f t="shared" si="176"/>
        <v/>
      </c>
      <c r="D1883" s="52" t="str">
        <f t="shared" si="177"/>
        <v/>
      </c>
      <c r="E1883" s="53" t="str">
        <f t="shared" si="178"/>
        <v/>
      </c>
      <c r="F1883" s="53" t="str">
        <f t="shared" si="179"/>
        <v/>
      </c>
      <c r="G1883" s="50"/>
      <c r="H1883" s="53">
        <f t="shared" si="174"/>
        <v>0</v>
      </c>
    </row>
    <row r="1884" spans="2:8" ht="12.75" hidden="1" customHeight="1">
      <c r="B1884" s="46" t="str">
        <f t="shared" si="175"/>
        <v/>
      </c>
      <c r="C1884" s="47" t="str">
        <f t="shared" si="176"/>
        <v/>
      </c>
      <c r="D1884" s="52" t="str">
        <f t="shared" si="177"/>
        <v/>
      </c>
      <c r="E1884" s="53" t="str">
        <f t="shared" si="178"/>
        <v/>
      </c>
      <c r="F1884" s="53" t="str">
        <f t="shared" si="179"/>
        <v/>
      </c>
      <c r="G1884" s="50"/>
      <c r="H1884" s="53">
        <f t="shared" si="174"/>
        <v>0</v>
      </c>
    </row>
    <row r="1885" spans="2:8" ht="12.75" hidden="1" customHeight="1">
      <c r="B1885" s="46" t="str">
        <f t="shared" si="175"/>
        <v/>
      </c>
      <c r="C1885" s="47" t="str">
        <f t="shared" si="176"/>
        <v/>
      </c>
      <c r="D1885" s="52" t="str">
        <f t="shared" si="177"/>
        <v/>
      </c>
      <c r="E1885" s="53" t="str">
        <f t="shared" si="178"/>
        <v/>
      </c>
      <c r="F1885" s="53" t="str">
        <f t="shared" si="179"/>
        <v/>
      </c>
      <c r="G1885" s="50"/>
      <c r="H1885" s="53">
        <f t="shared" si="174"/>
        <v>0</v>
      </c>
    </row>
    <row r="1886" spans="2:8" ht="12.75" hidden="1" customHeight="1">
      <c r="B1886" s="46" t="str">
        <f t="shared" si="175"/>
        <v/>
      </c>
      <c r="C1886" s="47" t="str">
        <f t="shared" si="176"/>
        <v/>
      </c>
      <c r="D1886" s="52" t="str">
        <f t="shared" si="177"/>
        <v/>
      </c>
      <c r="E1886" s="53" t="str">
        <f t="shared" si="178"/>
        <v/>
      </c>
      <c r="F1886" s="53" t="str">
        <f t="shared" si="179"/>
        <v/>
      </c>
      <c r="G1886" s="50"/>
      <c r="H1886" s="53">
        <f t="shared" si="174"/>
        <v>0</v>
      </c>
    </row>
    <row r="1887" spans="2:8" ht="12.75" hidden="1" customHeight="1">
      <c r="B1887" s="46" t="str">
        <f t="shared" si="175"/>
        <v/>
      </c>
      <c r="C1887" s="47" t="str">
        <f t="shared" si="176"/>
        <v/>
      </c>
      <c r="D1887" s="52" t="str">
        <f t="shared" si="177"/>
        <v/>
      </c>
      <c r="E1887" s="53" t="str">
        <f t="shared" si="178"/>
        <v/>
      </c>
      <c r="F1887" s="53" t="str">
        <f t="shared" si="179"/>
        <v/>
      </c>
      <c r="G1887" s="50"/>
      <c r="H1887" s="53">
        <f t="shared" si="174"/>
        <v>0</v>
      </c>
    </row>
    <row r="1888" spans="2:8" ht="12.75" hidden="1" customHeight="1">
      <c r="B1888" s="46" t="str">
        <f t="shared" si="175"/>
        <v/>
      </c>
      <c r="C1888" s="47" t="str">
        <f t="shared" si="176"/>
        <v/>
      </c>
      <c r="D1888" s="52" t="str">
        <f t="shared" si="177"/>
        <v/>
      </c>
      <c r="E1888" s="53" t="str">
        <f t="shared" si="178"/>
        <v/>
      </c>
      <c r="F1888" s="53" t="str">
        <f t="shared" si="179"/>
        <v/>
      </c>
      <c r="G1888" s="50"/>
      <c r="H1888" s="53">
        <f t="shared" si="174"/>
        <v>0</v>
      </c>
    </row>
    <row r="1889" spans="2:8" ht="12.75" hidden="1" customHeight="1">
      <c r="B1889" s="46" t="str">
        <f t="shared" si="175"/>
        <v/>
      </c>
      <c r="C1889" s="47" t="str">
        <f t="shared" si="176"/>
        <v/>
      </c>
      <c r="D1889" s="52" t="str">
        <f t="shared" si="177"/>
        <v/>
      </c>
      <c r="E1889" s="53" t="str">
        <f t="shared" si="178"/>
        <v/>
      </c>
      <c r="F1889" s="53" t="str">
        <f t="shared" si="179"/>
        <v/>
      </c>
      <c r="G1889" s="50"/>
      <c r="H1889" s="53">
        <f t="shared" si="174"/>
        <v>0</v>
      </c>
    </row>
    <row r="1890" spans="2:8" ht="12.75" hidden="1" customHeight="1">
      <c r="B1890" s="46" t="str">
        <f t="shared" si="175"/>
        <v/>
      </c>
      <c r="C1890" s="47" t="str">
        <f t="shared" si="176"/>
        <v/>
      </c>
      <c r="D1890" s="52" t="str">
        <f t="shared" si="177"/>
        <v/>
      </c>
      <c r="E1890" s="53" t="str">
        <f t="shared" si="178"/>
        <v/>
      </c>
      <c r="F1890" s="53" t="str">
        <f t="shared" si="179"/>
        <v/>
      </c>
      <c r="G1890" s="50"/>
      <c r="H1890" s="53">
        <f t="shared" si="174"/>
        <v>0</v>
      </c>
    </row>
    <row r="1891" spans="2:8" ht="12.75" hidden="1" customHeight="1">
      <c r="B1891" s="46" t="str">
        <f t="shared" si="175"/>
        <v/>
      </c>
      <c r="C1891" s="47" t="str">
        <f t="shared" si="176"/>
        <v/>
      </c>
      <c r="D1891" s="52" t="str">
        <f t="shared" si="177"/>
        <v/>
      </c>
      <c r="E1891" s="53" t="str">
        <f t="shared" si="178"/>
        <v/>
      </c>
      <c r="F1891" s="53" t="str">
        <f t="shared" si="179"/>
        <v/>
      </c>
      <c r="G1891" s="50"/>
      <c r="H1891" s="53">
        <f t="shared" si="174"/>
        <v>0</v>
      </c>
    </row>
    <row r="1892" spans="2:8" ht="12.75" hidden="1" customHeight="1">
      <c r="B1892" s="46" t="str">
        <f t="shared" si="175"/>
        <v/>
      </c>
      <c r="C1892" s="47" t="str">
        <f t="shared" si="176"/>
        <v/>
      </c>
      <c r="D1892" s="52" t="str">
        <f t="shared" si="177"/>
        <v/>
      </c>
      <c r="E1892" s="53" t="str">
        <f t="shared" si="178"/>
        <v/>
      </c>
      <c r="F1892" s="53" t="str">
        <f t="shared" si="179"/>
        <v/>
      </c>
      <c r="G1892" s="50"/>
      <c r="H1892" s="53">
        <f t="shared" si="174"/>
        <v>0</v>
      </c>
    </row>
    <row r="1893" spans="2:8" ht="12.75" hidden="1" customHeight="1">
      <c r="B1893" s="46" t="str">
        <f t="shared" si="175"/>
        <v/>
      </c>
      <c r="C1893" s="47" t="str">
        <f t="shared" si="176"/>
        <v/>
      </c>
      <c r="D1893" s="52" t="str">
        <f t="shared" si="177"/>
        <v/>
      </c>
      <c r="E1893" s="53" t="str">
        <f t="shared" si="178"/>
        <v/>
      </c>
      <c r="F1893" s="53" t="str">
        <f t="shared" si="179"/>
        <v/>
      </c>
      <c r="G1893" s="50"/>
      <c r="H1893" s="53">
        <f t="shared" si="174"/>
        <v>0</v>
      </c>
    </row>
    <row r="1894" spans="2:8" ht="12.75" hidden="1" customHeight="1">
      <c r="B1894" s="46" t="str">
        <f t="shared" si="175"/>
        <v/>
      </c>
      <c r="C1894" s="47" t="str">
        <f t="shared" si="176"/>
        <v/>
      </c>
      <c r="D1894" s="52" t="str">
        <f t="shared" si="177"/>
        <v/>
      </c>
      <c r="E1894" s="53" t="str">
        <f t="shared" si="178"/>
        <v/>
      </c>
      <c r="F1894" s="53" t="str">
        <f t="shared" si="179"/>
        <v/>
      </c>
      <c r="G1894" s="50"/>
      <c r="H1894" s="53">
        <f t="shared" si="174"/>
        <v>0</v>
      </c>
    </row>
    <row r="1895" spans="2:8" ht="12.75" hidden="1" customHeight="1">
      <c r="B1895" s="46" t="str">
        <f t="shared" si="175"/>
        <v/>
      </c>
      <c r="C1895" s="47" t="str">
        <f t="shared" si="176"/>
        <v/>
      </c>
      <c r="D1895" s="52" t="str">
        <f t="shared" si="177"/>
        <v/>
      </c>
      <c r="E1895" s="53" t="str">
        <f t="shared" si="178"/>
        <v/>
      </c>
      <c r="F1895" s="53" t="str">
        <f t="shared" si="179"/>
        <v/>
      </c>
      <c r="G1895" s="50"/>
      <c r="H1895" s="53">
        <f t="shared" si="174"/>
        <v>0</v>
      </c>
    </row>
    <row r="1896" spans="2:8" ht="12.75" hidden="1" customHeight="1">
      <c r="B1896" s="46" t="str">
        <f t="shared" si="175"/>
        <v/>
      </c>
      <c r="C1896" s="47" t="str">
        <f t="shared" si="176"/>
        <v/>
      </c>
      <c r="D1896" s="52" t="str">
        <f t="shared" si="177"/>
        <v/>
      </c>
      <c r="E1896" s="53" t="str">
        <f t="shared" si="178"/>
        <v/>
      </c>
      <c r="F1896" s="53" t="str">
        <f t="shared" si="179"/>
        <v/>
      </c>
      <c r="G1896" s="50"/>
      <c r="H1896" s="53">
        <f t="shared" si="174"/>
        <v>0</v>
      </c>
    </row>
    <row r="1897" spans="2:8" ht="12.75" hidden="1" customHeight="1">
      <c r="B1897" s="46" t="str">
        <f t="shared" si="175"/>
        <v/>
      </c>
      <c r="C1897" s="47" t="str">
        <f t="shared" si="176"/>
        <v/>
      </c>
      <c r="D1897" s="52" t="str">
        <f t="shared" si="177"/>
        <v/>
      </c>
      <c r="E1897" s="53" t="str">
        <f t="shared" si="178"/>
        <v/>
      </c>
      <c r="F1897" s="53" t="str">
        <f t="shared" si="179"/>
        <v/>
      </c>
      <c r="G1897" s="50"/>
      <c r="H1897" s="53">
        <f t="shared" si="174"/>
        <v>0</v>
      </c>
    </row>
    <row r="1898" spans="2:8" ht="12.75" hidden="1" customHeight="1">
      <c r="B1898" s="46" t="str">
        <f t="shared" si="175"/>
        <v/>
      </c>
      <c r="C1898" s="47" t="str">
        <f t="shared" si="176"/>
        <v/>
      </c>
      <c r="D1898" s="52" t="str">
        <f t="shared" si="177"/>
        <v/>
      </c>
      <c r="E1898" s="53" t="str">
        <f t="shared" si="178"/>
        <v/>
      </c>
      <c r="F1898" s="53" t="str">
        <f t="shared" si="179"/>
        <v/>
      </c>
      <c r="G1898" s="50"/>
      <c r="H1898" s="53">
        <f t="shared" si="174"/>
        <v>0</v>
      </c>
    </row>
    <row r="1899" spans="2:8" ht="12.75" hidden="1" customHeight="1">
      <c r="B1899" s="46" t="str">
        <f t="shared" si="175"/>
        <v/>
      </c>
      <c r="C1899" s="47" t="str">
        <f t="shared" si="176"/>
        <v/>
      </c>
      <c r="D1899" s="52" t="str">
        <f t="shared" si="177"/>
        <v/>
      </c>
      <c r="E1899" s="53" t="str">
        <f t="shared" si="178"/>
        <v/>
      </c>
      <c r="F1899" s="53" t="str">
        <f t="shared" si="179"/>
        <v/>
      </c>
      <c r="G1899" s="50"/>
      <c r="H1899" s="53">
        <f t="shared" si="174"/>
        <v>0</v>
      </c>
    </row>
    <row r="1900" spans="2:8" ht="12.75" hidden="1" customHeight="1">
      <c r="B1900" s="46" t="str">
        <f t="shared" si="175"/>
        <v/>
      </c>
      <c r="C1900" s="47" t="str">
        <f t="shared" si="176"/>
        <v/>
      </c>
      <c r="D1900" s="52" t="str">
        <f t="shared" si="177"/>
        <v/>
      </c>
      <c r="E1900" s="53" t="str">
        <f t="shared" si="178"/>
        <v/>
      </c>
      <c r="F1900" s="53" t="str">
        <f t="shared" si="179"/>
        <v/>
      </c>
      <c r="G1900" s="50"/>
      <c r="H1900" s="53">
        <f t="shared" si="174"/>
        <v>0</v>
      </c>
    </row>
    <row r="1901" spans="2:8" ht="12.75" hidden="1" customHeight="1">
      <c r="B1901" s="46" t="str">
        <f t="shared" si="175"/>
        <v/>
      </c>
      <c r="C1901" s="47" t="str">
        <f t="shared" si="176"/>
        <v/>
      </c>
      <c r="D1901" s="52" t="str">
        <f t="shared" si="177"/>
        <v/>
      </c>
      <c r="E1901" s="53" t="str">
        <f t="shared" si="178"/>
        <v/>
      </c>
      <c r="F1901" s="53" t="str">
        <f t="shared" si="179"/>
        <v/>
      </c>
      <c r="G1901" s="50"/>
      <c r="H1901" s="53">
        <f t="shared" si="174"/>
        <v>0</v>
      </c>
    </row>
    <row r="1902" spans="2:8" ht="12.75" hidden="1" customHeight="1">
      <c r="B1902" s="46" t="str">
        <f t="shared" si="175"/>
        <v/>
      </c>
      <c r="C1902" s="47" t="str">
        <f t="shared" si="176"/>
        <v/>
      </c>
      <c r="D1902" s="52" t="str">
        <f t="shared" si="177"/>
        <v/>
      </c>
      <c r="E1902" s="53" t="str">
        <f t="shared" si="178"/>
        <v/>
      </c>
      <c r="F1902" s="53" t="str">
        <f t="shared" si="179"/>
        <v/>
      </c>
      <c r="G1902" s="50"/>
      <c r="H1902" s="53">
        <f t="shared" si="174"/>
        <v>0</v>
      </c>
    </row>
    <row r="1903" spans="2:8" ht="12.75" hidden="1" customHeight="1">
      <c r="B1903" s="46" t="str">
        <f t="shared" si="175"/>
        <v/>
      </c>
      <c r="C1903" s="47" t="str">
        <f t="shared" si="176"/>
        <v/>
      </c>
      <c r="D1903" s="52" t="str">
        <f t="shared" si="177"/>
        <v/>
      </c>
      <c r="E1903" s="53" t="str">
        <f t="shared" si="178"/>
        <v/>
      </c>
      <c r="F1903" s="53" t="str">
        <f t="shared" si="179"/>
        <v/>
      </c>
      <c r="G1903" s="50"/>
      <c r="H1903" s="53">
        <f t="shared" si="174"/>
        <v>0</v>
      </c>
    </row>
    <row r="1904" spans="2:8" ht="12.75" hidden="1" customHeight="1">
      <c r="B1904" s="46" t="str">
        <f t="shared" si="175"/>
        <v/>
      </c>
      <c r="C1904" s="47" t="str">
        <f t="shared" si="176"/>
        <v/>
      </c>
      <c r="D1904" s="52" t="str">
        <f t="shared" si="177"/>
        <v/>
      </c>
      <c r="E1904" s="53" t="str">
        <f t="shared" si="178"/>
        <v/>
      </c>
      <c r="F1904" s="53" t="str">
        <f t="shared" si="179"/>
        <v/>
      </c>
      <c r="G1904" s="50"/>
      <c r="H1904" s="53">
        <f t="shared" si="174"/>
        <v>0</v>
      </c>
    </row>
    <row r="1905" spans="2:8" ht="12.75" hidden="1" customHeight="1">
      <c r="B1905" s="46" t="str">
        <f t="shared" si="175"/>
        <v/>
      </c>
      <c r="C1905" s="47" t="str">
        <f t="shared" si="176"/>
        <v/>
      </c>
      <c r="D1905" s="52" t="str">
        <f t="shared" si="177"/>
        <v/>
      </c>
      <c r="E1905" s="53" t="str">
        <f t="shared" si="178"/>
        <v/>
      </c>
      <c r="F1905" s="53" t="str">
        <f t="shared" si="179"/>
        <v/>
      </c>
      <c r="G1905" s="50"/>
      <c r="H1905" s="53">
        <f t="shared" si="174"/>
        <v>0</v>
      </c>
    </row>
    <row r="1906" spans="2:8" ht="12.75" hidden="1" customHeight="1">
      <c r="B1906" s="46" t="str">
        <f t="shared" si="175"/>
        <v/>
      </c>
      <c r="C1906" s="47" t="str">
        <f t="shared" si="176"/>
        <v/>
      </c>
      <c r="D1906" s="52" t="str">
        <f t="shared" si="177"/>
        <v/>
      </c>
      <c r="E1906" s="53" t="str">
        <f t="shared" si="178"/>
        <v/>
      </c>
      <c r="F1906" s="53" t="str">
        <f t="shared" si="179"/>
        <v/>
      </c>
      <c r="G1906" s="50"/>
      <c r="H1906" s="53">
        <f t="shared" si="174"/>
        <v>0</v>
      </c>
    </row>
    <row r="1907" spans="2:8" ht="12.75" hidden="1" customHeight="1">
      <c r="B1907" s="46" t="str">
        <f t="shared" si="175"/>
        <v/>
      </c>
      <c r="C1907" s="47" t="str">
        <f t="shared" si="176"/>
        <v/>
      </c>
      <c r="D1907" s="52" t="str">
        <f t="shared" si="177"/>
        <v/>
      </c>
      <c r="E1907" s="53" t="str">
        <f t="shared" si="178"/>
        <v/>
      </c>
      <c r="F1907" s="53" t="str">
        <f t="shared" si="179"/>
        <v/>
      </c>
      <c r="G1907" s="50"/>
      <c r="H1907" s="53">
        <f t="shared" si="174"/>
        <v>0</v>
      </c>
    </row>
    <row r="1908" spans="2:8" ht="12.75" hidden="1" customHeight="1">
      <c r="B1908" s="46" t="str">
        <f t="shared" si="175"/>
        <v/>
      </c>
      <c r="C1908" s="47" t="str">
        <f t="shared" si="176"/>
        <v/>
      </c>
      <c r="D1908" s="52" t="str">
        <f t="shared" si="177"/>
        <v/>
      </c>
      <c r="E1908" s="53" t="str">
        <f t="shared" si="178"/>
        <v/>
      </c>
      <c r="F1908" s="53" t="str">
        <f t="shared" si="179"/>
        <v/>
      </c>
      <c r="G1908" s="50"/>
      <c r="H1908" s="53">
        <f t="shared" si="174"/>
        <v>0</v>
      </c>
    </row>
    <row r="1909" spans="2:8" ht="12.75" hidden="1" customHeight="1">
      <c r="B1909" s="46" t="str">
        <f t="shared" si="175"/>
        <v/>
      </c>
      <c r="C1909" s="47" t="str">
        <f t="shared" si="176"/>
        <v/>
      </c>
      <c r="D1909" s="52" t="str">
        <f t="shared" si="177"/>
        <v/>
      </c>
      <c r="E1909" s="53" t="str">
        <f t="shared" si="178"/>
        <v/>
      </c>
      <c r="F1909" s="53" t="str">
        <f t="shared" si="179"/>
        <v/>
      </c>
      <c r="G1909" s="50"/>
      <c r="H1909" s="53">
        <f t="shared" si="174"/>
        <v>0</v>
      </c>
    </row>
    <row r="1910" spans="2:8" ht="12.75" hidden="1" customHeight="1">
      <c r="B1910" s="46" t="str">
        <f t="shared" si="175"/>
        <v/>
      </c>
      <c r="C1910" s="47" t="str">
        <f t="shared" si="176"/>
        <v/>
      </c>
      <c r="D1910" s="52" t="str">
        <f t="shared" si="177"/>
        <v/>
      </c>
      <c r="E1910" s="53" t="str">
        <f t="shared" si="178"/>
        <v/>
      </c>
      <c r="F1910" s="53" t="str">
        <f t="shared" si="179"/>
        <v/>
      </c>
      <c r="G1910" s="50"/>
      <c r="H1910" s="53">
        <f t="shared" si="174"/>
        <v>0</v>
      </c>
    </row>
    <row r="1911" spans="2:8" ht="12.75" hidden="1" customHeight="1">
      <c r="B1911" s="46" t="str">
        <f t="shared" si="175"/>
        <v/>
      </c>
      <c r="C1911" s="47" t="str">
        <f t="shared" si="176"/>
        <v/>
      </c>
      <c r="D1911" s="52" t="str">
        <f t="shared" si="177"/>
        <v/>
      </c>
      <c r="E1911" s="53" t="str">
        <f t="shared" si="178"/>
        <v/>
      </c>
      <c r="F1911" s="53" t="str">
        <f t="shared" si="179"/>
        <v/>
      </c>
      <c r="G1911" s="50"/>
      <c r="H1911" s="53">
        <f t="shared" si="174"/>
        <v>0</v>
      </c>
    </row>
    <row r="1912" spans="2:8" ht="12.75" hidden="1" customHeight="1">
      <c r="B1912" s="46" t="str">
        <f t="shared" si="175"/>
        <v/>
      </c>
      <c r="C1912" s="47" t="str">
        <f t="shared" si="176"/>
        <v/>
      </c>
      <c r="D1912" s="52" t="str">
        <f t="shared" si="177"/>
        <v/>
      </c>
      <c r="E1912" s="53" t="str">
        <f t="shared" si="178"/>
        <v/>
      </c>
      <c r="F1912" s="53" t="str">
        <f t="shared" si="179"/>
        <v/>
      </c>
      <c r="G1912" s="50"/>
      <c r="H1912" s="53">
        <f t="shared" si="174"/>
        <v>0</v>
      </c>
    </row>
    <row r="1913" spans="2:8" ht="12.75" hidden="1" customHeight="1">
      <c r="B1913" s="46" t="str">
        <f t="shared" si="175"/>
        <v/>
      </c>
      <c r="C1913" s="47" t="str">
        <f t="shared" si="176"/>
        <v/>
      </c>
      <c r="D1913" s="52" t="str">
        <f t="shared" si="177"/>
        <v/>
      </c>
      <c r="E1913" s="53" t="str">
        <f t="shared" si="178"/>
        <v/>
      </c>
      <c r="F1913" s="53" t="str">
        <f t="shared" si="179"/>
        <v/>
      </c>
      <c r="G1913" s="50"/>
      <c r="H1913" s="53">
        <f t="shared" si="174"/>
        <v>0</v>
      </c>
    </row>
    <row r="1914" spans="2:8" ht="12.75" hidden="1" customHeight="1">
      <c r="B1914" s="46" t="str">
        <f t="shared" si="175"/>
        <v/>
      </c>
      <c r="C1914" s="47" t="str">
        <f t="shared" si="176"/>
        <v/>
      </c>
      <c r="D1914" s="52" t="str">
        <f t="shared" si="177"/>
        <v/>
      </c>
      <c r="E1914" s="53" t="str">
        <f t="shared" si="178"/>
        <v/>
      </c>
      <c r="F1914" s="53" t="str">
        <f t="shared" si="179"/>
        <v/>
      </c>
      <c r="G1914" s="50"/>
      <c r="H1914" s="53">
        <f t="shared" si="174"/>
        <v>0</v>
      </c>
    </row>
    <row r="1915" spans="2:8" ht="12.75" hidden="1" customHeight="1">
      <c r="B1915" s="46" t="str">
        <f t="shared" si="175"/>
        <v/>
      </c>
      <c r="C1915" s="47" t="str">
        <f t="shared" si="176"/>
        <v/>
      </c>
      <c r="D1915" s="52" t="str">
        <f t="shared" si="177"/>
        <v/>
      </c>
      <c r="E1915" s="53" t="str">
        <f t="shared" si="178"/>
        <v/>
      </c>
      <c r="F1915" s="53" t="str">
        <f t="shared" si="179"/>
        <v/>
      </c>
      <c r="G1915" s="50"/>
      <c r="H1915" s="53">
        <f t="shared" si="174"/>
        <v>0</v>
      </c>
    </row>
    <row r="1916" spans="2:8" ht="12.75" hidden="1" customHeight="1">
      <c r="B1916" s="46" t="str">
        <f t="shared" si="175"/>
        <v/>
      </c>
      <c r="C1916" s="47" t="str">
        <f t="shared" si="176"/>
        <v/>
      </c>
      <c r="D1916" s="52" t="str">
        <f t="shared" si="177"/>
        <v/>
      </c>
      <c r="E1916" s="53" t="str">
        <f t="shared" si="178"/>
        <v/>
      </c>
      <c r="F1916" s="53" t="str">
        <f t="shared" si="179"/>
        <v/>
      </c>
      <c r="G1916" s="50"/>
      <c r="H1916" s="53">
        <f t="shared" si="174"/>
        <v>0</v>
      </c>
    </row>
    <row r="1917" spans="2:8" ht="12.75" hidden="1" customHeight="1">
      <c r="B1917" s="46" t="str">
        <f t="shared" si="175"/>
        <v/>
      </c>
      <c r="C1917" s="47" t="str">
        <f t="shared" si="176"/>
        <v/>
      </c>
      <c r="D1917" s="52" t="str">
        <f t="shared" si="177"/>
        <v/>
      </c>
      <c r="E1917" s="53" t="str">
        <f t="shared" si="178"/>
        <v/>
      </c>
      <c r="F1917" s="53" t="str">
        <f t="shared" si="179"/>
        <v/>
      </c>
      <c r="G1917" s="50"/>
      <c r="H1917" s="53">
        <f t="shared" si="174"/>
        <v>0</v>
      </c>
    </row>
    <row r="1918" spans="2:8" ht="12.75" hidden="1" customHeight="1">
      <c r="B1918" s="46" t="str">
        <f t="shared" si="175"/>
        <v/>
      </c>
      <c r="C1918" s="47" t="str">
        <f t="shared" si="176"/>
        <v/>
      </c>
      <c r="D1918" s="52" t="str">
        <f t="shared" si="177"/>
        <v/>
      </c>
      <c r="E1918" s="53" t="str">
        <f t="shared" si="178"/>
        <v/>
      </c>
      <c r="F1918" s="53" t="str">
        <f t="shared" si="179"/>
        <v/>
      </c>
      <c r="G1918" s="50"/>
      <c r="H1918" s="53">
        <f t="shared" si="174"/>
        <v>0</v>
      </c>
    </row>
    <row r="1919" spans="2:8" ht="12.75" hidden="1" customHeight="1">
      <c r="B1919" s="46" t="str">
        <f t="shared" si="175"/>
        <v/>
      </c>
      <c r="C1919" s="47" t="str">
        <f t="shared" si="176"/>
        <v/>
      </c>
      <c r="D1919" s="52" t="str">
        <f t="shared" si="177"/>
        <v/>
      </c>
      <c r="E1919" s="53" t="str">
        <f t="shared" si="178"/>
        <v/>
      </c>
      <c r="F1919" s="53" t="str">
        <f t="shared" si="179"/>
        <v/>
      </c>
      <c r="G1919" s="50"/>
      <c r="H1919" s="53">
        <f t="shared" si="174"/>
        <v>0</v>
      </c>
    </row>
    <row r="1920" spans="2:8" ht="12.75" hidden="1" customHeight="1">
      <c r="B1920" s="46" t="str">
        <f t="shared" si="175"/>
        <v/>
      </c>
      <c r="C1920" s="47" t="str">
        <f t="shared" si="176"/>
        <v/>
      </c>
      <c r="D1920" s="52" t="str">
        <f t="shared" si="177"/>
        <v/>
      </c>
      <c r="E1920" s="53" t="str">
        <f t="shared" si="178"/>
        <v/>
      </c>
      <c r="F1920" s="53" t="str">
        <f t="shared" si="179"/>
        <v/>
      </c>
      <c r="G1920" s="50"/>
      <c r="H1920" s="53">
        <f t="shared" si="174"/>
        <v>0</v>
      </c>
    </row>
    <row r="1921" spans="2:8" ht="12.75" hidden="1" customHeight="1">
      <c r="B1921" s="46" t="str">
        <f t="shared" si="175"/>
        <v/>
      </c>
      <c r="C1921" s="47" t="str">
        <f t="shared" si="176"/>
        <v/>
      </c>
      <c r="D1921" s="52" t="str">
        <f t="shared" si="177"/>
        <v/>
      </c>
      <c r="E1921" s="53" t="str">
        <f t="shared" si="178"/>
        <v/>
      </c>
      <c r="F1921" s="53" t="str">
        <f t="shared" si="179"/>
        <v/>
      </c>
      <c r="G1921" s="50"/>
      <c r="H1921" s="53">
        <f t="shared" si="174"/>
        <v>0</v>
      </c>
    </row>
    <row r="1922" spans="2:8" ht="12.75" hidden="1" customHeight="1">
      <c r="B1922" s="46" t="str">
        <f t="shared" si="175"/>
        <v/>
      </c>
      <c r="C1922" s="47" t="str">
        <f t="shared" si="176"/>
        <v/>
      </c>
      <c r="D1922" s="52" t="str">
        <f t="shared" si="177"/>
        <v/>
      </c>
      <c r="E1922" s="53" t="str">
        <f t="shared" si="178"/>
        <v/>
      </c>
      <c r="F1922" s="53" t="str">
        <f t="shared" si="179"/>
        <v/>
      </c>
      <c r="G1922" s="50"/>
      <c r="H1922" s="53">
        <f t="shared" si="174"/>
        <v>0</v>
      </c>
    </row>
    <row r="1923" spans="2:8" ht="12.75" hidden="1" customHeight="1">
      <c r="B1923" s="46" t="str">
        <f t="shared" si="175"/>
        <v/>
      </c>
      <c r="C1923" s="47" t="str">
        <f t="shared" si="176"/>
        <v/>
      </c>
      <c r="D1923" s="52" t="str">
        <f t="shared" si="177"/>
        <v/>
      </c>
      <c r="E1923" s="53" t="str">
        <f t="shared" si="178"/>
        <v/>
      </c>
      <c r="F1923" s="53" t="str">
        <f t="shared" si="179"/>
        <v/>
      </c>
      <c r="G1923" s="50"/>
      <c r="H1923" s="53">
        <f t="shared" si="174"/>
        <v>0</v>
      </c>
    </row>
    <row r="1924" spans="2:8" ht="12.75" hidden="1" customHeight="1">
      <c r="B1924" s="46" t="str">
        <f t="shared" si="175"/>
        <v/>
      </c>
      <c r="C1924" s="47" t="str">
        <f t="shared" si="176"/>
        <v/>
      </c>
      <c r="D1924" s="52" t="str">
        <f t="shared" si="177"/>
        <v/>
      </c>
      <c r="E1924" s="53" t="str">
        <f t="shared" si="178"/>
        <v/>
      </c>
      <c r="F1924" s="53" t="str">
        <f t="shared" si="179"/>
        <v/>
      </c>
      <c r="G1924" s="50"/>
      <c r="H1924" s="53">
        <f t="shared" si="174"/>
        <v>0</v>
      </c>
    </row>
    <row r="1925" spans="2:8" ht="12.75" hidden="1" customHeight="1">
      <c r="B1925" s="46" t="str">
        <f t="shared" si="175"/>
        <v/>
      </c>
      <c r="C1925" s="47" t="str">
        <f t="shared" si="176"/>
        <v/>
      </c>
      <c r="D1925" s="52" t="str">
        <f t="shared" si="177"/>
        <v/>
      </c>
      <c r="E1925" s="53" t="str">
        <f t="shared" si="178"/>
        <v/>
      </c>
      <c r="F1925" s="53" t="str">
        <f t="shared" si="179"/>
        <v/>
      </c>
      <c r="G1925" s="50"/>
      <c r="H1925" s="53">
        <f t="shared" si="174"/>
        <v>0</v>
      </c>
    </row>
    <row r="1926" spans="2:8" ht="12.75" hidden="1" customHeight="1">
      <c r="B1926" s="46" t="str">
        <f t="shared" si="175"/>
        <v/>
      </c>
      <c r="C1926" s="47" t="str">
        <f t="shared" si="176"/>
        <v/>
      </c>
      <c r="D1926" s="52" t="str">
        <f t="shared" si="177"/>
        <v/>
      </c>
      <c r="E1926" s="53" t="str">
        <f t="shared" si="178"/>
        <v/>
      </c>
      <c r="F1926" s="53" t="str">
        <f t="shared" si="179"/>
        <v/>
      </c>
      <c r="G1926" s="50"/>
      <c r="H1926" s="53">
        <f t="shared" si="174"/>
        <v>0</v>
      </c>
    </row>
    <row r="1927" spans="2:8" ht="12.75" hidden="1" customHeight="1">
      <c r="B1927" s="46" t="str">
        <f t="shared" si="175"/>
        <v/>
      </c>
      <c r="C1927" s="47" t="str">
        <f t="shared" si="176"/>
        <v/>
      </c>
      <c r="D1927" s="52" t="str">
        <f t="shared" si="177"/>
        <v/>
      </c>
      <c r="E1927" s="53" t="str">
        <f t="shared" si="178"/>
        <v/>
      </c>
      <c r="F1927" s="53" t="str">
        <f t="shared" si="179"/>
        <v/>
      </c>
      <c r="G1927" s="50"/>
      <c r="H1927" s="53">
        <f t="shared" si="174"/>
        <v>0</v>
      </c>
    </row>
    <row r="1928" spans="2:8" ht="12.75" hidden="1" customHeight="1">
      <c r="B1928" s="46" t="str">
        <f t="shared" si="175"/>
        <v/>
      </c>
      <c r="C1928" s="47" t="str">
        <f t="shared" si="176"/>
        <v/>
      </c>
      <c r="D1928" s="52" t="str">
        <f t="shared" si="177"/>
        <v/>
      </c>
      <c r="E1928" s="53" t="str">
        <f t="shared" si="178"/>
        <v/>
      </c>
      <c r="F1928" s="53" t="str">
        <f t="shared" si="179"/>
        <v/>
      </c>
      <c r="G1928" s="50"/>
      <c r="H1928" s="53">
        <f t="shared" si="174"/>
        <v>0</v>
      </c>
    </row>
    <row r="1929" spans="2:8" ht="12.75" hidden="1" customHeight="1">
      <c r="B1929" s="46" t="str">
        <f t="shared" si="175"/>
        <v/>
      </c>
      <c r="C1929" s="47" t="str">
        <f t="shared" si="176"/>
        <v/>
      </c>
      <c r="D1929" s="52" t="str">
        <f t="shared" si="177"/>
        <v/>
      </c>
      <c r="E1929" s="53" t="str">
        <f t="shared" si="178"/>
        <v/>
      </c>
      <c r="F1929" s="53" t="str">
        <f t="shared" si="179"/>
        <v/>
      </c>
      <c r="G1929" s="50"/>
      <c r="H1929" s="53">
        <f t="shared" si="174"/>
        <v>0</v>
      </c>
    </row>
    <row r="1930" spans="2:8" ht="12.75" hidden="1" customHeight="1">
      <c r="B1930" s="46" t="str">
        <f t="shared" si="175"/>
        <v/>
      </c>
      <c r="C1930" s="47" t="str">
        <f t="shared" si="176"/>
        <v/>
      </c>
      <c r="D1930" s="52" t="str">
        <f t="shared" si="177"/>
        <v/>
      </c>
      <c r="E1930" s="53" t="str">
        <f t="shared" si="178"/>
        <v/>
      </c>
      <c r="F1930" s="53" t="str">
        <f t="shared" si="179"/>
        <v/>
      </c>
      <c r="G1930" s="50"/>
      <c r="H1930" s="53">
        <f t="shared" si="174"/>
        <v>0</v>
      </c>
    </row>
    <row r="1931" spans="2:8" ht="12.75" hidden="1" customHeight="1">
      <c r="B1931" s="46" t="str">
        <f t="shared" si="175"/>
        <v/>
      </c>
      <c r="C1931" s="47" t="str">
        <f t="shared" si="176"/>
        <v/>
      </c>
      <c r="D1931" s="52" t="str">
        <f t="shared" si="177"/>
        <v/>
      </c>
      <c r="E1931" s="53" t="str">
        <f t="shared" si="178"/>
        <v/>
      </c>
      <c r="F1931" s="53" t="str">
        <f t="shared" si="179"/>
        <v/>
      </c>
      <c r="G1931" s="50"/>
      <c r="H1931" s="53">
        <f t="shared" si="174"/>
        <v>0</v>
      </c>
    </row>
    <row r="1932" spans="2:8" ht="12.75" hidden="1" customHeight="1">
      <c r="B1932" s="46" t="str">
        <f t="shared" si="175"/>
        <v/>
      </c>
      <c r="C1932" s="47" t="str">
        <f t="shared" si="176"/>
        <v/>
      </c>
      <c r="D1932" s="52" t="str">
        <f t="shared" si="177"/>
        <v/>
      </c>
      <c r="E1932" s="53" t="str">
        <f t="shared" si="178"/>
        <v/>
      </c>
      <c r="F1932" s="53" t="str">
        <f t="shared" si="179"/>
        <v/>
      </c>
      <c r="G1932" s="50"/>
      <c r="H1932" s="53">
        <f t="shared" si="174"/>
        <v>0</v>
      </c>
    </row>
    <row r="1933" spans="2:8" ht="12.75" hidden="1" customHeight="1">
      <c r="B1933" s="46" t="str">
        <f t="shared" si="175"/>
        <v/>
      </c>
      <c r="C1933" s="47" t="str">
        <f t="shared" si="176"/>
        <v/>
      </c>
      <c r="D1933" s="52" t="str">
        <f t="shared" si="177"/>
        <v/>
      </c>
      <c r="E1933" s="53" t="str">
        <f t="shared" si="178"/>
        <v/>
      </c>
      <c r="F1933" s="53" t="str">
        <f t="shared" si="179"/>
        <v/>
      </c>
      <c r="G1933" s="50"/>
      <c r="H1933" s="53">
        <f t="shared" si="174"/>
        <v>0</v>
      </c>
    </row>
    <row r="1934" spans="2:8" ht="12.75" hidden="1" customHeight="1">
      <c r="B1934" s="46" t="str">
        <f t="shared" si="175"/>
        <v/>
      </c>
      <c r="C1934" s="47" t="str">
        <f t="shared" si="176"/>
        <v/>
      </c>
      <c r="D1934" s="52" t="str">
        <f t="shared" si="177"/>
        <v/>
      </c>
      <c r="E1934" s="53" t="str">
        <f t="shared" si="178"/>
        <v/>
      </c>
      <c r="F1934" s="53" t="str">
        <f t="shared" si="179"/>
        <v/>
      </c>
      <c r="G1934" s="50"/>
      <c r="H1934" s="53">
        <f t="shared" si="174"/>
        <v>0</v>
      </c>
    </row>
    <row r="1935" spans="2:8" ht="12.75" hidden="1" customHeight="1">
      <c r="B1935" s="46" t="str">
        <f t="shared" si="175"/>
        <v/>
      </c>
      <c r="C1935" s="47" t="str">
        <f t="shared" si="176"/>
        <v/>
      </c>
      <c r="D1935" s="52" t="str">
        <f t="shared" si="177"/>
        <v/>
      </c>
      <c r="E1935" s="53" t="str">
        <f t="shared" si="178"/>
        <v/>
      </c>
      <c r="F1935" s="53" t="str">
        <f t="shared" si="179"/>
        <v/>
      </c>
      <c r="G1935" s="50"/>
      <c r="H1935" s="53">
        <f t="shared" si="174"/>
        <v>0</v>
      </c>
    </row>
    <row r="1936" spans="2:8" ht="12.75" hidden="1" customHeight="1">
      <c r="B1936" s="46" t="str">
        <f t="shared" si="175"/>
        <v/>
      </c>
      <c r="C1936" s="47" t="str">
        <f t="shared" si="176"/>
        <v/>
      </c>
      <c r="D1936" s="52" t="str">
        <f t="shared" si="177"/>
        <v/>
      </c>
      <c r="E1936" s="53" t="str">
        <f t="shared" si="178"/>
        <v/>
      </c>
      <c r="F1936" s="53" t="str">
        <f t="shared" si="179"/>
        <v/>
      </c>
      <c r="G1936" s="50"/>
      <c r="H1936" s="53">
        <f t="shared" si="174"/>
        <v>0</v>
      </c>
    </row>
    <row r="1937" spans="2:8" ht="12.75" hidden="1" customHeight="1">
      <c r="B1937" s="46" t="str">
        <f t="shared" si="175"/>
        <v/>
      </c>
      <c r="C1937" s="47" t="str">
        <f t="shared" si="176"/>
        <v/>
      </c>
      <c r="D1937" s="52" t="str">
        <f t="shared" si="177"/>
        <v/>
      </c>
      <c r="E1937" s="53" t="str">
        <f t="shared" si="178"/>
        <v/>
      </c>
      <c r="F1937" s="53" t="str">
        <f t="shared" si="179"/>
        <v/>
      </c>
      <c r="G1937" s="50"/>
      <c r="H1937" s="53">
        <f t="shared" si="174"/>
        <v>0</v>
      </c>
    </row>
    <row r="1938" spans="2:8" ht="12.75" hidden="1" customHeight="1">
      <c r="B1938" s="46" t="str">
        <f t="shared" si="175"/>
        <v/>
      </c>
      <c r="C1938" s="47" t="str">
        <f t="shared" si="176"/>
        <v/>
      </c>
      <c r="D1938" s="52" t="str">
        <f t="shared" si="177"/>
        <v/>
      </c>
      <c r="E1938" s="53" t="str">
        <f t="shared" si="178"/>
        <v/>
      </c>
      <c r="F1938" s="53" t="str">
        <f t="shared" si="179"/>
        <v/>
      </c>
      <c r="G1938" s="50"/>
      <c r="H1938" s="53">
        <f t="shared" si="174"/>
        <v>0</v>
      </c>
    </row>
    <row r="1939" spans="2:8" ht="12.75" hidden="1" customHeight="1">
      <c r="B1939" s="46" t="str">
        <f t="shared" si="175"/>
        <v/>
      </c>
      <c r="C1939" s="47" t="str">
        <f t="shared" si="176"/>
        <v/>
      </c>
      <c r="D1939" s="52" t="str">
        <f t="shared" si="177"/>
        <v/>
      </c>
      <c r="E1939" s="53" t="str">
        <f t="shared" si="178"/>
        <v/>
      </c>
      <c r="F1939" s="53" t="str">
        <f t="shared" si="179"/>
        <v/>
      </c>
      <c r="G1939" s="50"/>
      <c r="H1939" s="53">
        <f t="shared" si="174"/>
        <v>0</v>
      </c>
    </row>
    <row r="1940" spans="2:8" ht="12.75" hidden="1" customHeight="1">
      <c r="B1940" s="46" t="str">
        <f t="shared" si="175"/>
        <v/>
      </c>
      <c r="C1940" s="47" t="str">
        <f t="shared" si="176"/>
        <v/>
      </c>
      <c r="D1940" s="52" t="str">
        <f t="shared" si="177"/>
        <v/>
      </c>
      <c r="E1940" s="53" t="str">
        <f t="shared" si="178"/>
        <v/>
      </c>
      <c r="F1940" s="53" t="str">
        <f t="shared" si="179"/>
        <v/>
      </c>
      <c r="G1940" s="50"/>
      <c r="H1940" s="53">
        <f t="shared" si="174"/>
        <v>0</v>
      </c>
    </row>
    <row r="1941" spans="2:8" ht="12.75" hidden="1" customHeight="1">
      <c r="B1941" s="46" t="str">
        <f t="shared" si="175"/>
        <v/>
      </c>
      <c r="C1941" s="47" t="str">
        <f t="shared" si="176"/>
        <v/>
      </c>
      <c r="D1941" s="52" t="str">
        <f t="shared" si="177"/>
        <v/>
      </c>
      <c r="E1941" s="53" t="str">
        <f t="shared" si="178"/>
        <v/>
      </c>
      <c r="F1941" s="53" t="str">
        <f t="shared" si="179"/>
        <v/>
      </c>
      <c r="G1941" s="50"/>
      <c r="H1941" s="53">
        <f t="shared" si="174"/>
        <v>0</v>
      </c>
    </row>
    <row r="1942" spans="2:8" ht="12.75" hidden="1" customHeight="1">
      <c r="B1942" s="46" t="str">
        <f t="shared" si="175"/>
        <v/>
      </c>
      <c r="C1942" s="47" t="str">
        <f t="shared" si="176"/>
        <v/>
      </c>
      <c r="D1942" s="52" t="str">
        <f t="shared" si="177"/>
        <v/>
      </c>
      <c r="E1942" s="53" t="str">
        <f t="shared" si="178"/>
        <v/>
      </c>
      <c r="F1942" s="53" t="str">
        <f t="shared" si="179"/>
        <v/>
      </c>
      <c r="G1942" s="50"/>
      <c r="H1942" s="53">
        <f t="shared" si="174"/>
        <v>0</v>
      </c>
    </row>
    <row r="1943" spans="2:8" ht="12.75" hidden="1" customHeight="1">
      <c r="B1943" s="46" t="str">
        <f t="shared" si="175"/>
        <v/>
      </c>
      <c r="C1943" s="47" t="str">
        <f t="shared" si="176"/>
        <v/>
      </c>
      <c r="D1943" s="52" t="str">
        <f t="shared" si="177"/>
        <v/>
      </c>
      <c r="E1943" s="53" t="str">
        <f t="shared" si="178"/>
        <v/>
      </c>
      <c r="F1943" s="53" t="str">
        <f t="shared" si="179"/>
        <v/>
      </c>
      <c r="G1943" s="50"/>
      <c r="H1943" s="53">
        <f t="shared" si="174"/>
        <v>0</v>
      </c>
    </row>
    <row r="1944" spans="2:8" ht="12.75" hidden="1" customHeight="1">
      <c r="B1944" s="46" t="str">
        <f t="shared" si="175"/>
        <v/>
      </c>
      <c r="C1944" s="47" t="str">
        <f t="shared" si="176"/>
        <v/>
      </c>
      <c r="D1944" s="52" t="str">
        <f t="shared" si="177"/>
        <v/>
      </c>
      <c r="E1944" s="53" t="str">
        <f t="shared" si="178"/>
        <v/>
      </c>
      <c r="F1944" s="53" t="str">
        <f t="shared" si="179"/>
        <v/>
      </c>
      <c r="G1944" s="50"/>
      <c r="H1944" s="53">
        <f t="shared" si="174"/>
        <v>0</v>
      </c>
    </row>
    <row r="1945" spans="2:8" ht="12.75" hidden="1" customHeight="1">
      <c r="B1945" s="46" t="str">
        <f t="shared" si="175"/>
        <v/>
      </c>
      <c r="C1945" s="47" t="str">
        <f t="shared" si="176"/>
        <v/>
      </c>
      <c r="D1945" s="52" t="str">
        <f t="shared" si="177"/>
        <v/>
      </c>
      <c r="E1945" s="53" t="str">
        <f t="shared" si="178"/>
        <v/>
      </c>
      <c r="F1945" s="53" t="str">
        <f t="shared" si="179"/>
        <v/>
      </c>
      <c r="G1945" s="50"/>
      <c r="H1945" s="53">
        <f t="shared" ref="H1945:H2008" si="180">IF(B1945="",0,ROUND(H1944-E1945-G1945,2))</f>
        <v>0</v>
      </c>
    </row>
    <row r="1946" spans="2:8" ht="12.75" hidden="1" customHeight="1">
      <c r="B1946" s="46" t="str">
        <f t="shared" ref="B1946:B2009" si="181">IF(B1945&lt;$D$16,IF(H1945&gt;0,B1945+1,""),"")</f>
        <v/>
      </c>
      <c r="C1946" s="47" t="str">
        <f t="shared" ref="C1946:C2009" si="182">IF(B1946="","",IF(B1946&lt;=$D$16,IF(payments_per_year=26,DATE(YEAR(start_date),MONTH(start_date),DAY(start_date)+14*B1946),IF(payments_per_year=52,DATE(YEAR(start_date),MONTH(start_date),DAY(start_date)+7*B1946),DATE(YEAR(start_date),MONTH(start_date)+B1946*12/$D$11,DAY(start_date)))),""))</f>
        <v/>
      </c>
      <c r="D1946" s="52" t="str">
        <f t="shared" ref="D1946:D2009" si="183">IF(C1946="","",IF($D$15+F1946&gt;H1945,ROUND(H1945+F1946,2),$D$15))</f>
        <v/>
      </c>
      <c r="E1946" s="53" t="str">
        <f t="shared" ref="E1946:E2009" si="184">IF(C1946="","",D1946-F1946)</f>
        <v/>
      </c>
      <c r="F1946" s="53" t="str">
        <f t="shared" ref="F1946:F2009" si="185">IF(C1946="","",ROUND(H1945*$D$9/payments_per_year,2))</f>
        <v/>
      </c>
      <c r="G1946" s="50"/>
      <c r="H1946" s="53">
        <f t="shared" si="180"/>
        <v>0</v>
      </c>
    </row>
    <row r="1947" spans="2:8" ht="12.75" hidden="1" customHeight="1">
      <c r="B1947" s="46" t="str">
        <f t="shared" si="181"/>
        <v/>
      </c>
      <c r="C1947" s="47" t="str">
        <f t="shared" si="182"/>
        <v/>
      </c>
      <c r="D1947" s="52" t="str">
        <f t="shared" si="183"/>
        <v/>
      </c>
      <c r="E1947" s="53" t="str">
        <f t="shared" si="184"/>
        <v/>
      </c>
      <c r="F1947" s="53" t="str">
        <f t="shared" si="185"/>
        <v/>
      </c>
      <c r="G1947" s="50"/>
      <c r="H1947" s="53">
        <f t="shared" si="180"/>
        <v>0</v>
      </c>
    </row>
    <row r="1948" spans="2:8" ht="12.75" hidden="1" customHeight="1">
      <c r="B1948" s="46" t="str">
        <f t="shared" si="181"/>
        <v/>
      </c>
      <c r="C1948" s="47" t="str">
        <f t="shared" si="182"/>
        <v/>
      </c>
      <c r="D1948" s="52" t="str">
        <f t="shared" si="183"/>
        <v/>
      </c>
      <c r="E1948" s="53" t="str">
        <f t="shared" si="184"/>
        <v/>
      </c>
      <c r="F1948" s="53" t="str">
        <f t="shared" si="185"/>
        <v/>
      </c>
      <c r="G1948" s="50"/>
      <c r="H1948" s="53">
        <f t="shared" si="180"/>
        <v>0</v>
      </c>
    </row>
    <row r="1949" spans="2:8" ht="12.75" hidden="1" customHeight="1">
      <c r="B1949" s="46" t="str">
        <f t="shared" si="181"/>
        <v/>
      </c>
      <c r="C1949" s="47" t="str">
        <f t="shared" si="182"/>
        <v/>
      </c>
      <c r="D1949" s="52" t="str">
        <f t="shared" si="183"/>
        <v/>
      </c>
      <c r="E1949" s="53" t="str">
        <f t="shared" si="184"/>
        <v/>
      </c>
      <c r="F1949" s="53" t="str">
        <f t="shared" si="185"/>
        <v/>
      </c>
      <c r="G1949" s="50"/>
      <c r="H1949" s="53">
        <f t="shared" si="180"/>
        <v>0</v>
      </c>
    </row>
    <row r="1950" spans="2:8" ht="12.75" hidden="1" customHeight="1">
      <c r="B1950" s="46" t="str">
        <f t="shared" si="181"/>
        <v/>
      </c>
      <c r="C1950" s="47" t="str">
        <f t="shared" si="182"/>
        <v/>
      </c>
      <c r="D1950" s="52" t="str">
        <f t="shared" si="183"/>
        <v/>
      </c>
      <c r="E1950" s="53" t="str">
        <f t="shared" si="184"/>
        <v/>
      </c>
      <c r="F1950" s="53" t="str">
        <f t="shared" si="185"/>
        <v/>
      </c>
      <c r="G1950" s="50"/>
      <c r="H1950" s="53">
        <f t="shared" si="180"/>
        <v>0</v>
      </c>
    </row>
    <row r="1951" spans="2:8" ht="12.75" hidden="1" customHeight="1">
      <c r="B1951" s="46" t="str">
        <f t="shared" si="181"/>
        <v/>
      </c>
      <c r="C1951" s="47" t="str">
        <f t="shared" si="182"/>
        <v/>
      </c>
      <c r="D1951" s="52" t="str">
        <f t="shared" si="183"/>
        <v/>
      </c>
      <c r="E1951" s="53" t="str">
        <f t="shared" si="184"/>
        <v/>
      </c>
      <c r="F1951" s="53" t="str">
        <f t="shared" si="185"/>
        <v/>
      </c>
      <c r="G1951" s="50"/>
      <c r="H1951" s="53">
        <f t="shared" si="180"/>
        <v>0</v>
      </c>
    </row>
    <row r="1952" spans="2:8" ht="12.75" hidden="1" customHeight="1">
      <c r="B1952" s="46" t="str">
        <f t="shared" si="181"/>
        <v/>
      </c>
      <c r="C1952" s="47" t="str">
        <f t="shared" si="182"/>
        <v/>
      </c>
      <c r="D1952" s="52" t="str">
        <f t="shared" si="183"/>
        <v/>
      </c>
      <c r="E1952" s="53" t="str">
        <f t="shared" si="184"/>
        <v/>
      </c>
      <c r="F1952" s="53" t="str">
        <f t="shared" si="185"/>
        <v/>
      </c>
      <c r="G1952" s="50"/>
      <c r="H1952" s="53">
        <f t="shared" si="180"/>
        <v>0</v>
      </c>
    </row>
    <row r="1953" spans="2:8" ht="12.75" hidden="1" customHeight="1">
      <c r="B1953" s="46" t="str">
        <f t="shared" si="181"/>
        <v/>
      </c>
      <c r="C1953" s="47" t="str">
        <f t="shared" si="182"/>
        <v/>
      </c>
      <c r="D1953" s="52" t="str">
        <f t="shared" si="183"/>
        <v/>
      </c>
      <c r="E1953" s="53" t="str">
        <f t="shared" si="184"/>
        <v/>
      </c>
      <c r="F1953" s="53" t="str">
        <f t="shared" si="185"/>
        <v/>
      </c>
      <c r="G1953" s="50"/>
      <c r="H1953" s="53">
        <f t="shared" si="180"/>
        <v>0</v>
      </c>
    </row>
    <row r="1954" spans="2:8" ht="12.75" hidden="1" customHeight="1">
      <c r="B1954" s="46" t="str">
        <f t="shared" si="181"/>
        <v/>
      </c>
      <c r="C1954" s="47" t="str">
        <f t="shared" si="182"/>
        <v/>
      </c>
      <c r="D1954" s="52" t="str">
        <f t="shared" si="183"/>
        <v/>
      </c>
      <c r="E1954" s="53" t="str">
        <f t="shared" si="184"/>
        <v/>
      </c>
      <c r="F1954" s="53" t="str">
        <f t="shared" si="185"/>
        <v/>
      </c>
      <c r="G1954" s="50"/>
      <c r="H1954" s="53">
        <f t="shared" si="180"/>
        <v>0</v>
      </c>
    </row>
    <row r="1955" spans="2:8" ht="12.75" hidden="1" customHeight="1">
      <c r="B1955" s="46" t="str">
        <f t="shared" si="181"/>
        <v/>
      </c>
      <c r="C1955" s="47" t="str">
        <f t="shared" si="182"/>
        <v/>
      </c>
      <c r="D1955" s="52" t="str">
        <f t="shared" si="183"/>
        <v/>
      </c>
      <c r="E1955" s="53" t="str">
        <f t="shared" si="184"/>
        <v/>
      </c>
      <c r="F1955" s="53" t="str">
        <f t="shared" si="185"/>
        <v/>
      </c>
      <c r="G1955" s="50"/>
      <c r="H1955" s="53">
        <f t="shared" si="180"/>
        <v>0</v>
      </c>
    </row>
    <row r="1956" spans="2:8" ht="12.75" hidden="1" customHeight="1">
      <c r="B1956" s="46" t="str">
        <f t="shared" si="181"/>
        <v/>
      </c>
      <c r="C1956" s="47" t="str">
        <f t="shared" si="182"/>
        <v/>
      </c>
      <c r="D1956" s="52" t="str">
        <f t="shared" si="183"/>
        <v/>
      </c>
      <c r="E1956" s="53" t="str">
        <f t="shared" si="184"/>
        <v/>
      </c>
      <c r="F1956" s="53" t="str">
        <f t="shared" si="185"/>
        <v/>
      </c>
      <c r="G1956" s="50"/>
      <c r="H1956" s="53">
        <f t="shared" si="180"/>
        <v>0</v>
      </c>
    </row>
    <row r="1957" spans="2:8" ht="12.75" hidden="1" customHeight="1">
      <c r="B1957" s="46" t="str">
        <f t="shared" si="181"/>
        <v/>
      </c>
      <c r="C1957" s="47" t="str">
        <f t="shared" si="182"/>
        <v/>
      </c>
      <c r="D1957" s="52" t="str">
        <f t="shared" si="183"/>
        <v/>
      </c>
      <c r="E1957" s="53" t="str">
        <f t="shared" si="184"/>
        <v/>
      </c>
      <c r="F1957" s="53" t="str">
        <f t="shared" si="185"/>
        <v/>
      </c>
      <c r="G1957" s="50"/>
      <c r="H1957" s="53">
        <f t="shared" si="180"/>
        <v>0</v>
      </c>
    </row>
    <row r="1958" spans="2:8" ht="12.75" hidden="1" customHeight="1">
      <c r="B1958" s="46" t="str">
        <f t="shared" si="181"/>
        <v/>
      </c>
      <c r="C1958" s="47" t="str">
        <f t="shared" si="182"/>
        <v/>
      </c>
      <c r="D1958" s="52" t="str">
        <f t="shared" si="183"/>
        <v/>
      </c>
      <c r="E1958" s="53" t="str">
        <f t="shared" si="184"/>
        <v/>
      </c>
      <c r="F1958" s="53" t="str">
        <f t="shared" si="185"/>
        <v/>
      </c>
      <c r="G1958" s="50"/>
      <c r="H1958" s="53">
        <f t="shared" si="180"/>
        <v>0</v>
      </c>
    </row>
    <row r="1959" spans="2:8" ht="12.75" hidden="1" customHeight="1">
      <c r="B1959" s="46" t="str">
        <f t="shared" si="181"/>
        <v/>
      </c>
      <c r="C1959" s="47" t="str">
        <f t="shared" si="182"/>
        <v/>
      </c>
      <c r="D1959" s="52" t="str">
        <f t="shared" si="183"/>
        <v/>
      </c>
      <c r="E1959" s="53" t="str">
        <f t="shared" si="184"/>
        <v/>
      </c>
      <c r="F1959" s="53" t="str">
        <f t="shared" si="185"/>
        <v/>
      </c>
      <c r="G1959" s="50"/>
      <c r="H1959" s="53">
        <f t="shared" si="180"/>
        <v>0</v>
      </c>
    </row>
    <row r="1960" spans="2:8" ht="12.75" hidden="1" customHeight="1">
      <c r="B1960" s="46" t="str">
        <f t="shared" si="181"/>
        <v/>
      </c>
      <c r="C1960" s="47" t="str">
        <f t="shared" si="182"/>
        <v/>
      </c>
      <c r="D1960" s="52" t="str">
        <f t="shared" si="183"/>
        <v/>
      </c>
      <c r="E1960" s="53" t="str">
        <f t="shared" si="184"/>
        <v/>
      </c>
      <c r="F1960" s="53" t="str">
        <f t="shared" si="185"/>
        <v/>
      </c>
      <c r="G1960" s="50"/>
      <c r="H1960" s="53">
        <f t="shared" si="180"/>
        <v>0</v>
      </c>
    </row>
    <row r="1961" spans="2:8" ht="12.75" hidden="1" customHeight="1">
      <c r="B1961" s="46" t="str">
        <f t="shared" si="181"/>
        <v/>
      </c>
      <c r="C1961" s="47" t="str">
        <f t="shared" si="182"/>
        <v/>
      </c>
      <c r="D1961" s="52" t="str">
        <f t="shared" si="183"/>
        <v/>
      </c>
      <c r="E1961" s="53" t="str">
        <f t="shared" si="184"/>
        <v/>
      </c>
      <c r="F1961" s="53" t="str">
        <f t="shared" si="185"/>
        <v/>
      </c>
      <c r="G1961" s="50"/>
      <c r="H1961" s="53">
        <f t="shared" si="180"/>
        <v>0</v>
      </c>
    </row>
    <row r="1962" spans="2:8" ht="12.75" hidden="1" customHeight="1">
      <c r="B1962" s="46" t="str">
        <f t="shared" si="181"/>
        <v/>
      </c>
      <c r="C1962" s="47" t="str">
        <f t="shared" si="182"/>
        <v/>
      </c>
      <c r="D1962" s="52" t="str">
        <f t="shared" si="183"/>
        <v/>
      </c>
      <c r="E1962" s="53" t="str">
        <f t="shared" si="184"/>
        <v/>
      </c>
      <c r="F1962" s="53" t="str">
        <f t="shared" si="185"/>
        <v/>
      </c>
      <c r="G1962" s="50"/>
      <c r="H1962" s="53">
        <f t="shared" si="180"/>
        <v>0</v>
      </c>
    </row>
    <row r="1963" spans="2:8" ht="12.75" hidden="1" customHeight="1">
      <c r="B1963" s="46" t="str">
        <f t="shared" si="181"/>
        <v/>
      </c>
      <c r="C1963" s="47" t="str">
        <f t="shared" si="182"/>
        <v/>
      </c>
      <c r="D1963" s="52" t="str">
        <f t="shared" si="183"/>
        <v/>
      </c>
      <c r="E1963" s="53" t="str">
        <f t="shared" si="184"/>
        <v/>
      </c>
      <c r="F1963" s="53" t="str">
        <f t="shared" si="185"/>
        <v/>
      </c>
      <c r="G1963" s="50"/>
      <c r="H1963" s="53">
        <f t="shared" si="180"/>
        <v>0</v>
      </c>
    </row>
    <row r="1964" spans="2:8" ht="12.75" hidden="1" customHeight="1">
      <c r="B1964" s="46" t="str">
        <f t="shared" si="181"/>
        <v/>
      </c>
      <c r="C1964" s="47" t="str">
        <f t="shared" si="182"/>
        <v/>
      </c>
      <c r="D1964" s="52" t="str">
        <f t="shared" si="183"/>
        <v/>
      </c>
      <c r="E1964" s="53" t="str">
        <f t="shared" si="184"/>
        <v/>
      </c>
      <c r="F1964" s="53" t="str">
        <f t="shared" si="185"/>
        <v/>
      </c>
      <c r="G1964" s="50"/>
      <c r="H1964" s="53">
        <f t="shared" si="180"/>
        <v>0</v>
      </c>
    </row>
    <row r="1965" spans="2:8" ht="12.75" hidden="1" customHeight="1">
      <c r="B1965" s="46" t="str">
        <f t="shared" si="181"/>
        <v/>
      </c>
      <c r="C1965" s="47" t="str">
        <f t="shared" si="182"/>
        <v/>
      </c>
      <c r="D1965" s="52" t="str">
        <f t="shared" si="183"/>
        <v/>
      </c>
      <c r="E1965" s="53" t="str">
        <f t="shared" si="184"/>
        <v/>
      </c>
      <c r="F1965" s="53" t="str">
        <f t="shared" si="185"/>
        <v/>
      </c>
      <c r="G1965" s="50"/>
      <c r="H1965" s="53">
        <f t="shared" si="180"/>
        <v>0</v>
      </c>
    </row>
    <row r="1966" spans="2:8" ht="12.75" hidden="1" customHeight="1">
      <c r="B1966" s="46" t="str">
        <f t="shared" si="181"/>
        <v/>
      </c>
      <c r="C1966" s="47" t="str">
        <f t="shared" si="182"/>
        <v/>
      </c>
      <c r="D1966" s="52" t="str">
        <f t="shared" si="183"/>
        <v/>
      </c>
      <c r="E1966" s="53" t="str">
        <f t="shared" si="184"/>
        <v/>
      </c>
      <c r="F1966" s="53" t="str">
        <f t="shared" si="185"/>
        <v/>
      </c>
      <c r="G1966" s="50"/>
      <c r="H1966" s="53">
        <f t="shared" si="180"/>
        <v>0</v>
      </c>
    </row>
    <row r="1967" spans="2:8" ht="12.75" hidden="1" customHeight="1">
      <c r="B1967" s="46" t="str">
        <f t="shared" si="181"/>
        <v/>
      </c>
      <c r="C1967" s="47" t="str">
        <f t="shared" si="182"/>
        <v/>
      </c>
      <c r="D1967" s="52" t="str">
        <f t="shared" si="183"/>
        <v/>
      </c>
      <c r="E1967" s="53" t="str">
        <f t="shared" si="184"/>
        <v/>
      </c>
      <c r="F1967" s="53" t="str">
        <f t="shared" si="185"/>
        <v/>
      </c>
      <c r="G1967" s="50"/>
      <c r="H1967" s="53">
        <f t="shared" si="180"/>
        <v>0</v>
      </c>
    </row>
    <row r="1968" spans="2:8" ht="12.75" hidden="1" customHeight="1">
      <c r="B1968" s="46" t="str">
        <f t="shared" si="181"/>
        <v/>
      </c>
      <c r="C1968" s="47" t="str">
        <f t="shared" si="182"/>
        <v/>
      </c>
      <c r="D1968" s="52" t="str">
        <f t="shared" si="183"/>
        <v/>
      </c>
      <c r="E1968" s="53" t="str">
        <f t="shared" si="184"/>
        <v/>
      </c>
      <c r="F1968" s="53" t="str">
        <f t="shared" si="185"/>
        <v/>
      </c>
      <c r="G1968" s="50"/>
      <c r="H1968" s="53">
        <f t="shared" si="180"/>
        <v>0</v>
      </c>
    </row>
    <row r="1969" spans="2:8" ht="12.75" hidden="1" customHeight="1">
      <c r="B1969" s="46" t="str">
        <f t="shared" si="181"/>
        <v/>
      </c>
      <c r="C1969" s="47" t="str">
        <f t="shared" si="182"/>
        <v/>
      </c>
      <c r="D1969" s="52" t="str">
        <f t="shared" si="183"/>
        <v/>
      </c>
      <c r="E1969" s="53" t="str">
        <f t="shared" si="184"/>
        <v/>
      </c>
      <c r="F1969" s="53" t="str">
        <f t="shared" si="185"/>
        <v/>
      </c>
      <c r="G1969" s="50"/>
      <c r="H1969" s="53">
        <f t="shared" si="180"/>
        <v>0</v>
      </c>
    </row>
    <row r="1970" spans="2:8" ht="12.75" hidden="1" customHeight="1">
      <c r="B1970" s="46" t="str">
        <f t="shared" si="181"/>
        <v/>
      </c>
      <c r="C1970" s="47" t="str">
        <f t="shared" si="182"/>
        <v/>
      </c>
      <c r="D1970" s="52" t="str">
        <f t="shared" si="183"/>
        <v/>
      </c>
      <c r="E1970" s="53" t="str">
        <f t="shared" si="184"/>
        <v/>
      </c>
      <c r="F1970" s="53" t="str">
        <f t="shared" si="185"/>
        <v/>
      </c>
      <c r="G1970" s="50"/>
      <c r="H1970" s="53">
        <f t="shared" si="180"/>
        <v>0</v>
      </c>
    </row>
    <row r="1971" spans="2:8" ht="12.75" hidden="1" customHeight="1">
      <c r="B1971" s="46" t="str">
        <f t="shared" si="181"/>
        <v/>
      </c>
      <c r="C1971" s="47" t="str">
        <f t="shared" si="182"/>
        <v/>
      </c>
      <c r="D1971" s="52" t="str">
        <f t="shared" si="183"/>
        <v/>
      </c>
      <c r="E1971" s="53" t="str">
        <f t="shared" si="184"/>
        <v/>
      </c>
      <c r="F1971" s="53" t="str">
        <f t="shared" si="185"/>
        <v/>
      </c>
      <c r="G1971" s="50"/>
      <c r="H1971" s="53">
        <f t="shared" si="180"/>
        <v>0</v>
      </c>
    </row>
    <row r="1972" spans="2:8" ht="12.75" hidden="1" customHeight="1">
      <c r="B1972" s="46" t="str">
        <f t="shared" si="181"/>
        <v/>
      </c>
      <c r="C1972" s="47" t="str">
        <f t="shared" si="182"/>
        <v/>
      </c>
      <c r="D1972" s="52" t="str">
        <f t="shared" si="183"/>
        <v/>
      </c>
      <c r="E1972" s="53" t="str">
        <f t="shared" si="184"/>
        <v/>
      </c>
      <c r="F1972" s="53" t="str">
        <f t="shared" si="185"/>
        <v/>
      </c>
      <c r="G1972" s="50"/>
      <c r="H1972" s="53">
        <f t="shared" si="180"/>
        <v>0</v>
      </c>
    </row>
    <row r="1973" spans="2:8" ht="12.75" hidden="1" customHeight="1">
      <c r="B1973" s="46" t="str">
        <f t="shared" si="181"/>
        <v/>
      </c>
      <c r="C1973" s="47" t="str">
        <f t="shared" si="182"/>
        <v/>
      </c>
      <c r="D1973" s="52" t="str">
        <f t="shared" si="183"/>
        <v/>
      </c>
      <c r="E1973" s="53" t="str">
        <f t="shared" si="184"/>
        <v/>
      </c>
      <c r="F1973" s="53" t="str">
        <f t="shared" si="185"/>
        <v/>
      </c>
      <c r="G1973" s="50"/>
      <c r="H1973" s="53">
        <f t="shared" si="180"/>
        <v>0</v>
      </c>
    </row>
    <row r="1974" spans="2:8" ht="12.75" hidden="1" customHeight="1">
      <c r="B1974" s="46" t="str">
        <f t="shared" si="181"/>
        <v/>
      </c>
      <c r="C1974" s="47" t="str">
        <f t="shared" si="182"/>
        <v/>
      </c>
      <c r="D1974" s="52" t="str">
        <f t="shared" si="183"/>
        <v/>
      </c>
      <c r="E1974" s="53" t="str">
        <f t="shared" si="184"/>
        <v/>
      </c>
      <c r="F1974" s="53" t="str">
        <f t="shared" si="185"/>
        <v/>
      </c>
      <c r="G1974" s="50"/>
      <c r="H1974" s="53">
        <f t="shared" si="180"/>
        <v>0</v>
      </c>
    </row>
    <row r="1975" spans="2:8" ht="12.75" hidden="1" customHeight="1">
      <c r="B1975" s="46" t="str">
        <f t="shared" si="181"/>
        <v/>
      </c>
      <c r="C1975" s="47" t="str">
        <f t="shared" si="182"/>
        <v/>
      </c>
      <c r="D1975" s="52" t="str">
        <f t="shared" si="183"/>
        <v/>
      </c>
      <c r="E1975" s="53" t="str">
        <f t="shared" si="184"/>
        <v/>
      </c>
      <c r="F1975" s="53" t="str">
        <f t="shared" si="185"/>
        <v/>
      </c>
      <c r="G1975" s="50"/>
      <c r="H1975" s="53">
        <f t="shared" si="180"/>
        <v>0</v>
      </c>
    </row>
    <row r="1976" spans="2:8" ht="12.75" hidden="1" customHeight="1">
      <c r="B1976" s="46" t="str">
        <f t="shared" si="181"/>
        <v/>
      </c>
      <c r="C1976" s="47" t="str">
        <f t="shared" si="182"/>
        <v/>
      </c>
      <c r="D1976" s="52" t="str">
        <f t="shared" si="183"/>
        <v/>
      </c>
      <c r="E1976" s="53" t="str">
        <f t="shared" si="184"/>
        <v/>
      </c>
      <c r="F1976" s="53" t="str">
        <f t="shared" si="185"/>
        <v/>
      </c>
      <c r="G1976" s="50"/>
      <c r="H1976" s="53">
        <f t="shared" si="180"/>
        <v>0</v>
      </c>
    </row>
    <row r="1977" spans="2:8" ht="12.75" hidden="1" customHeight="1">
      <c r="B1977" s="46" t="str">
        <f t="shared" si="181"/>
        <v/>
      </c>
      <c r="C1977" s="47" t="str">
        <f t="shared" si="182"/>
        <v/>
      </c>
      <c r="D1977" s="52" t="str">
        <f t="shared" si="183"/>
        <v/>
      </c>
      <c r="E1977" s="53" t="str">
        <f t="shared" si="184"/>
        <v/>
      </c>
      <c r="F1977" s="53" t="str">
        <f t="shared" si="185"/>
        <v/>
      </c>
      <c r="G1977" s="50"/>
      <c r="H1977" s="53">
        <f t="shared" si="180"/>
        <v>0</v>
      </c>
    </row>
    <row r="1978" spans="2:8" ht="12.75" hidden="1" customHeight="1">
      <c r="B1978" s="46" t="str">
        <f t="shared" si="181"/>
        <v/>
      </c>
      <c r="C1978" s="47" t="str">
        <f t="shared" si="182"/>
        <v/>
      </c>
      <c r="D1978" s="52" t="str">
        <f t="shared" si="183"/>
        <v/>
      </c>
      <c r="E1978" s="53" t="str">
        <f t="shared" si="184"/>
        <v/>
      </c>
      <c r="F1978" s="53" t="str">
        <f t="shared" si="185"/>
        <v/>
      </c>
      <c r="G1978" s="50"/>
      <c r="H1978" s="53">
        <f t="shared" si="180"/>
        <v>0</v>
      </c>
    </row>
    <row r="1979" spans="2:8" ht="12.75" hidden="1" customHeight="1">
      <c r="B1979" s="46" t="str">
        <f t="shared" si="181"/>
        <v/>
      </c>
      <c r="C1979" s="47" t="str">
        <f t="shared" si="182"/>
        <v/>
      </c>
      <c r="D1979" s="52" t="str">
        <f t="shared" si="183"/>
        <v/>
      </c>
      <c r="E1979" s="53" t="str">
        <f t="shared" si="184"/>
        <v/>
      </c>
      <c r="F1979" s="53" t="str">
        <f t="shared" si="185"/>
        <v/>
      </c>
      <c r="G1979" s="50"/>
      <c r="H1979" s="53">
        <f t="shared" si="180"/>
        <v>0</v>
      </c>
    </row>
    <row r="1980" spans="2:8" ht="12.75" hidden="1" customHeight="1">
      <c r="B1980" s="46" t="str">
        <f t="shared" si="181"/>
        <v/>
      </c>
      <c r="C1980" s="47" t="str">
        <f t="shared" si="182"/>
        <v/>
      </c>
      <c r="D1980" s="52" t="str">
        <f t="shared" si="183"/>
        <v/>
      </c>
      <c r="E1980" s="53" t="str">
        <f t="shared" si="184"/>
        <v/>
      </c>
      <c r="F1980" s="53" t="str">
        <f t="shared" si="185"/>
        <v/>
      </c>
      <c r="G1980" s="50"/>
      <c r="H1980" s="53">
        <f t="shared" si="180"/>
        <v>0</v>
      </c>
    </row>
    <row r="1981" spans="2:8" ht="12.75" hidden="1" customHeight="1">
      <c r="B1981" s="46" t="str">
        <f t="shared" si="181"/>
        <v/>
      </c>
      <c r="C1981" s="47" t="str">
        <f t="shared" si="182"/>
        <v/>
      </c>
      <c r="D1981" s="52" t="str">
        <f t="shared" si="183"/>
        <v/>
      </c>
      <c r="E1981" s="53" t="str">
        <f t="shared" si="184"/>
        <v/>
      </c>
      <c r="F1981" s="53" t="str">
        <f t="shared" si="185"/>
        <v/>
      </c>
      <c r="G1981" s="50"/>
      <c r="H1981" s="53">
        <f t="shared" si="180"/>
        <v>0</v>
      </c>
    </row>
    <row r="1982" spans="2:8" ht="12.75" hidden="1" customHeight="1">
      <c r="B1982" s="46" t="str">
        <f t="shared" si="181"/>
        <v/>
      </c>
      <c r="C1982" s="47" t="str">
        <f t="shared" si="182"/>
        <v/>
      </c>
      <c r="D1982" s="52" t="str">
        <f t="shared" si="183"/>
        <v/>
      </c>
      <c r="E1982" s="53" t="str">
        <f t="shared" si="184"/>
        <v/>
      </c>
      <c r="F1982" s="53" t="str">
        <f t="shared" si="185"/>
        <v/>
      </c>
      <c r="G1982" s="50"/>
      <c r="H1982" s="53">
        <f t="shared" si="180"/>
        <v>0</v>
      </c>
    </row>
    <row r="1983" spans="2:8" ht="12.75" hidden="1" customHeight="1">
      <c r="B1983" s="46" t="str">
        <f t="shared" si="181"/>
        <v/>
      </c>
      <c r="C1983" s="47" t="str">
        <f t="shared" si="182"/>
        <v/>
      </c>
      <c r="D1983" s="52" t="str">
        <f t="shared" si="183"/>
        <v/>
      </c>
      <c r="E1983" s="53" t="str">
        <f t="shared" si="184"/>
        <v/>
      </c>
      <c r="F1983" s="53" t="str">
        <f t="shared" si="185"/>
        <v/>
      </c>
      <c r="G1983" s="50"/>
      <c r="H1983" s="53">
        <f t="shared" si="180"/>
        <v>0</v>
      </c>
    </row>
    <row r="1984" spans="2:8" ht="12.75" hidden="1" customHeight="1">
      <c r="B1984" s="46" t="str">
        <f t="shared" si="181"/>
        <v/>
      </c>
      <c r="C1984" s="47" t="str">
        <f t="shared" si="182"/>
        <v/>
      </c>
      <c r="D1984" s="52" t="str">
        <f t="shared" si="183"/>
        <v/>
      </c>
      <c r="E1984" s="53" t="str">
        <f t="shared" si="184"/>
        <v/>
      </c>
      <c r="F1984" s="53" t="str">
        <f t="shared" si="185"/>
        <v/>
      </c>
      <c r="G1984" s="50"/>
      <c r="H1984" s="53">
        <f t="shared" si="180"/>
        <v>0</v>
      </c>
    </row>
    <row r="1985" spans="2:8" ht="12.75" hidden="1" customHeight="1">
      <c r="B1985" s="46" t="str">
        <f t="shared" si="181"/>
        <v/>
      </c>
      <c r="C1985" s="47" t="str">
        <f t="shared" si="182"/>
        <v/>
      </c>
      <c r="D1985" s="52" t="str">
        <f t="shared" si="183"/>
        <v/>
      </c>
      <c r="E1985" s="53" t="str">
        <f t="shared" si="184"/>
        <v/>
      </c>
      <c r="F1985" s="53" t="str">
        <f t="shared" si="185"/>
        <v/>
      </c>
      <c r="G1985" s="50"/>
      <c r="H1985" s="53">
        <f t="shared" si="180"/>
        <v>0</v>
      </c>
    </row>
    <row r="1986" spans="2:8" ht="12.75" hidden="1" customHeight="1">
      <c r="B1986" s="46" t="str">
        <f t="shared" si="181"/>
        <v/>
      </c>
      <c r="C1986" s="47" t="str">
        <f t="shared" si="182"/>
        <v/>
      </c>
      <c r="D1986" s="52" t="str">
        <f t="shared" si="183"/>
        <v/>
      </c>
      <c r="E1986" s="53" t="str">
        <f t="shared" si="184"/>
        <v/>
      </c>
      <c r="F1986" s="53" t="str">
        <f t="shared" si="185"/>
        <v/>
      </c>
      <c r="G1986" s="50"/>
      <c r="H1986" s="53">
        <f t="shared" si="180"/>
        <v>0</v>
      </c>
    </row>
    <row r="1987" spans="2:8" ht="12.75" hidden="1" customHeight="1">
      <c r="B1987" s="46" t="str">
        <f t="shared" si="181"/>
        <v/>
      </c>
      <c r="C1987" s="47" t="str">
        <f t="shared" si="182"/>
        <v/>
      </c>
      <c r="D1987" s="52" t="str">
        <f t="shared" si="183"/>
        <v/>
      </c>
      <c r="E1987" s="53" t="str">
        <f t="shared" si="184"/>
        <v/>
      </c>
      <c r="F1987" s="53" t="str">
        <f t="shared" si="185"/>
        <v/>
      </c>
      <c r="G1987" s="50"/>
      <c r="H1987" s="53">
        <f t="shared" si="180"/>
        <v>0</v>
      </c>
    </row>
    <row r="1988" spans="2:8" ht="12.75" hidden="1" customHeight="1">
      <c r="B1988" s="46" t="str">
        <f t="shared" si="181"/>
        <v/>
      </c>
      <c r="C1988" s="47" t="str">
        <f t="shared" si="182"/>
        <v/>
      </c>
      <c r="D1988" s="52" t="str">
        <f t="shared" si="183"/>
        <v/>
      </c>
      <c r="E1988" s="53" t="str">
        <f t="shared" si="184"/>
        <v/>
      </c>
      <c r="F1988" s="53" t="str">
        <f t="shared" si="185"/>
        <v/>
      </c>
      <c r="G1988" s="50"/>
      <c r="H1988" s="53">
        <f t="shared" si="180"/>
        <v>0</v>
      </c>
    </row>
    <row r="1989" spans="2:8" ht="12.75" hidden="1" customHeight="1">
      <c r="B1989" s="46" t="str">
        <f t="shared" si="181"/>
        <v/>
      </c>
      <c r="C1989" s="47" t="str">
        <f t="shared" si="182"/>
        <v/>
      </c>
      <c r="D1989" s="52" t="str">
        <f t="shared" si="183"/>
        <v/>
      </c>
      <c r="E1989" s="53" t="str">
        <f t="shared" si="184"/>
        <v/>
      </c>
      <c r="F1989" s="53" t="str">
        <f t="shared" si="185"/>
        <v/>
      </c>
      <c r="G1989" s="50"/>
      <c r="H1989" s="53">
        <f t="shared" si="180"/>
        <v>0</v>
      </c>
    </row>
    <row r="1990" spans="2:8" ht="12.75" hidden="1" customHeight="1">
      <c r="B1990" s="46" t="str">
        <f t="shared" si="181"/>
        <v/>
      </c>
      <c r="C1990" s="47" t="str">
        <f t="shared" si="182"/>
        <v/>
      </c>
      <c r="D1990" s="52" t="str">
        <f t="shared" si="183"/>
        <v/>
      </c>
      <c r="E1990" s="53" t="str">
        <f t="shared" si="184"/>
        <v/>
      </c>
      <c r="F1990" s="53" t="str">
        <f t="shared" si="185"/>
        <v/>
      </c>
      <c r="G1990" s="50"/>
      <c r="H1990" s="53">
        <f t="shared" si="180"/>
        <v>0</v>
      </c>
    </row>
    <row r="1991" spans="2:8" ht="12.75" hidden="1" customHeight="1">
      <c r="B1991" s="46" t="str">
        <f t="shared" si="181"/>
        <v/>
      </c>
      <c r="C1991" s="47" t="str">
        <f t="shared" si="182"/>
        <v/>
      </c>
      <c r="D1991" s="52" t="str">
        <f t="shared" si="183"/>
        <v/>
      </c>
      <c r="E1991" s="53" t="str">
        <f t="shared" si="184"/>
        <v/>
      </c>
      <c r="F1991" s="53" t="str">
        <f t="shared" si="185"/>
        <v/>
      </c>
      <c r="G1991" s="50"/>
      <c r="H1991" s="53">
        <f t="shared" si="180"/>
        <v>0</v>
      </c>
    </row>
    <row r="1992" spans="2:8" ht="12.75" hidden="1" customHeight="1">
      <c r="B1992" s="46" t="str">
        <f t="shared" si="181"/>
        <v/>
      </c>
      <c r="C1992" s="47" t="str">
        <f t="shared" si="182"/>
        <v/>
      </c>
      <c r="D1992" s="52" t="str">
        <f t="shared" si="183"/>
        <v/>
      </c>
      <c r="E1992" s="53" t="str">
        <f t="shared" si="184"/>
        <v/>
      </c>
      <c r="F1992" s="53" t="str">
        <f t="shared" si="185"/>
        <v/>
      </c>
      <c r="G1992" s="50"/>
      <c r="H1992" s="53">
        <f t="shared" si="180"/>
        <v>0</v>
      </c>
    </row>
    <row r="1993" spans="2:8" ht="12.75" hidden="1" customHeight="1">
      <c r="B1993" s="46" t="str">
        <f t="shared" si="181"/>
        <v/>
      </c>
      <c r="C1993" s="47" t="str">
        <f t="shared" si="182"/>
        <v/>
      </c>
      <c r="D1993" s="52" t="str">
        <f t="shared" si="183"/>
        <v/>
      </c>
      <c r="E1993" s="53" t="str">
        <f t="shared" si="184"/>
        <v/>
      </c>
      <c r="F1993" s="53" t="str">
        <f t="shared" si="185"/>
        <v/>
      </c>
      <c r="G1993" s="50"/>
      <c r="H1993" s="53">
        <f t="shared" si="180"/>
        <v>0</v>
      </c>
    </row>
    <row r="1994" spans="2:8" ht="12.75" hidden="1" customHeight="1">
      <c r="B1994" s="46" t="str">
        <f t="shared" si="181"/>
        <v/>
      </c>
      <c r="C1994" s="47" t="str">
        <f t="shared" si="182"/>
        <v/>
      </c>
      <c r="D1994" s="52" t="str">
        <f t="shared" si="183"/>
        <v/>
      </c>
      <c r="E1994" s="53" t="str">
        <f t="shared" si="184"/>
        <v/>
      </c>
      <c r="F1994" s="53" t="str">
        <f t="shared" si="185"/>
        <v/>
      </c>
      <c r="G1994" s="50"/>
      <c r="H1994" s="53">
        <f t="shared" si="180"/>
        <v>0</v>
      </c>
    </row>
    <row r="1995" spans="2:8" ht="12.75" hidden="1" customHeight="1">
      <c r="B1995" s="46" t="str">
        <f t="shared" si="181"/>
        <v/>
      </c>
      <c r="C1995" s="47" t="str">
        <f t="shared" si="182"/>
        <v/>
      </c>
      <c r="D1995" s="52" t="str">
        <f t="shared" si="183"/>
        <v/>
      </c>
      <c r="E1995" s="53" t="str">
        <f t="shared" si="184"/>
        <v/>
      </c>
      <c r="F1995" s="53" t="str">
        <f t="shared" si="185"/>
        <v/>
      </c>
      <c r="G1995" s="50"/>
      <c r="H1995" s="53">
        <f t="shared" si="180"/>
        <v>0</v>
      </c>
    </row>
    <row r="1996" spans="2:8" ht="12.75" hidden="1" customHeight="1">
      <c r="B1996" s="46" t="str">
        <f t="shared" si="181"/>
        <v/>
      </c>
      <c r="C1996" s="47" t="str">
        <f t="shared" si="182"/>
        <v/>
      </c>
      <c r="D1996" s="52" t="str">
        <f t="shared" si="183"/>
        <v/>
      </c>
      <c r="E1996" s="53" t="str">
        <f t="shared" si="184"/>
        <v/>
      </c>
      <c r="F1996" s="53" t="str">
        <f t="shared" si="185"/>
        <v/>
      </c>
      <c r="G1996" s="50"/>
      <c r="H1996" s="53">
        <f t="shared" si="180"/>
        <v>0</v>
      </c>
    </row>
    <row r="1997" spans="2:8" ht="12.75" hidden="1" customHeight="1">
      <c r="B1997" s="46" t="str">
        <f t="shared" si="181"/>
        <v/>
      </c>
      <c r="C1997" s="47" t="str">
        <f t="shared" si="182"/>
        <v/>
      </c>
      <c r="D1997" s="52" t="str">
        <f t="shared" si="183"/>
        <v/>
      </c>
      <c r="E1997" s="53" t="str">
        <f t="shared" si="184"/>
        <v/>
      </c>
      <c r="F1997" s="53" t="str">
        <f t="shared" si="185"/>
        <v/>
      </c>
      <c r="G1997" s="50"/>
      <c r="H1997" s="53">
        <f t="shared" si="180"/>
        <v>0</v>
      </c>
    </row>
    <row r="1998" spans="2:8" ht="12.75" hidden="1" customHeight="1">
      <c r="B1998" s="46" t="str">
        <f t="shared" si="181"/>
        <v/>
      </c>
      <c r="C1998" s="47" t="str">
        <f t="shared" si="182"/>
        <v/>
      </c>
      <c r="D1998" s="52" t="str">
        <f t="shared" si="183"/>
        <v/>
      </c>
      <c r="E1998" s="53" t="str">
        <f t="shared" si="184"/>
        <v/>
      </c>
      <c r="F1998" s="53" t="str">
        <f t="shared" si="185"/>
        <v/>
      </c>
      <c r="G1998" s="50"/>
      <c r="H1998" s="53">
        <f t="shared" si="180"/>
        <v>0</v>
      </c>
    </row>
    <row r="1999" spans="2:8" ht="12.75" hidden="1" customHeight="1">
      <c r="B1999" s="46" t="str">
        <f t="shared" si="181"/>
        <v/>
      </c>
      <c r="C1999" s="47" t="str">
        <f t="shared" si="182"/>
        <v/>
      </c>
      <c r="D1999" s="52" t="str">
        <f t="shared" si="183"/>
        <v/>
      </c>
      <c r="E1999" s="53" t="str">
        <f t="shared" si="184"/>
        <v/>
      </c>
      <c r="F1999" s="53" t="str">
        <f t="shared" si="185"/>
        <v/>
      </c>
      <c r="G1999" s="50"/>
      <c r="H1999" s="53">
        <f t="shared" si="180"/>
        <v>0</v>
      </c>
    </row>
    <row r="2000" spans="2:8" ht="12.75" hidden="1" customHeight="1">
      <c r="B2000" s="46" t="str">
        <f t="shared" si="181"/>
        <v/>
      </c>
      <c r="C2000" s="47" t="str">
        <f t="shared" si="182"/>
        <v/>
      </c>
      <c r="D2000" s="52" t="str">
        <f t="shared" si="183"/>
        <v/>
      </c>
      <c r="E2000" s="53" t="str">
        <f t="shared" si="184"/>
        <v/>
      </c>
      <c r="F2000" s="53" t="str">
        <f t="shared" si="185"/>
        <v/>
      </c>
      <c r="G2000" s="50"/>
      <c r="H2000" s="53">
        <f t="shared" si="180"/>
        <v>0</v>
      </c>
    </row>
    <row r="2001" spans="2:8" ht="12.75" hidden="1" customHeight="1">
      <c r="B2001" s="46" t="str">
        <f t="shared" si="181"/>
        <v/>
      </c>
      <c r="C2001" s="47" t="str">
        <f t="shared" si="182"/>
        <v/>
      </c>
      <c r="D2001" s="52" t="str">
        <f t="shared" si="183"/>
        <v/>
      </c>
      <c r="E2001" s="53" t="str">
        <f t="shared" si="184"/>
        <v/>
      </c>
      <c r="F2001" s="53" t="str">
        <f t="shared" si="185"/>
        <v/>
      </c>
      <c r="G2001" s="50"/>
      <c r="H2001" s="53">
        <f t="shared" si="180"/>
        <v>0</v>
      </c>
    </row>
    <row r="2002" spans="2:8" ht="12.75" hidden="1" customHeight="1">
      <c r="B2002" s="46" t="str">
        <f t="shared" si="181"/>
        <v/>
      </c>
      <c r="C2002" s="47" t="str">
        <f t="shared" si="182"/>
        <v/>
      </c>
      <c r="D2002" s="52" t="str">
        <f t="shared" si="183"/>
        <v/>
      </c>
      <c r="E2002" s="53" t="str">
        <f t="shared" si="184"/>
        <v/>
      </c>
      <c r="F2002" s="53" t="str">
        <f t="shared" si="185"/>
        <v/>
      </c>
      <c r="G2002" s="50"/>
      <c r="H2002" s="53">
        <f t="shared" si="180"/>
        <v>0</v>
      </c>
    </row>
    <row r="2003" spans="2:8" ht="12.75" hidden="1" customHeight="1">
      <c r="B2003" s="46" t="str">
        <f t="shared" si="181"/>
        <v/>
      </c>
      <c r="C2003" s="47" t="str">
        <f t="shared" si="182"/>
        <v/>
      </c>
      <c r="D2003" s="52" t="str">
        <f t="shared" si="183"/>
        <v/>
      </c>
      <c r="E2003" s="53" t="str">
        <f t="shared" si="184"/>
        <v/>
      </c>
      <c r="F2003" s="53" t="str">
        <f t="shared" si="185"/>
        <v/>
      </c>
      <c r="G2003" s="50"/>
      <c r="H2003" s="53">
        <f t="shared" si="180"/>
        <v>0</v>
      </c>
    </row>
    <row r="2004" spans="2:8" ht="12.75" hidden="1" customHeight="1">
      <c r="B2004" s="46" t="str">
        <f t="shared" si="181"/>
        <v/>
      </c>
      <c r="C2004" s="47" t="str">
        <f t="shared" si="182"/>
        <v/>
      </c>
      <c r="D2004" s="52" t="str">
        <f t="shared" si="183"/>
        <v/>
      </c>
      <c r="E2004" s="53" t="str">
        <f t="shared" si="184"/>
        <v/>
      </c>
      <c r="F2004" s="53" t="str">
        <f t="shared" si="185"/>
        <v/>
      </c>
      <c r="G2004" s="50"/>
      <c r="H2004" s="53">
        <f t="shared" si="180"/>
        <v>0</v>
      </c>
    </row>
    <row r="2005" spans="2:8" ht="12.75" hidden="1" customHeight="1">
      <c r="B2005" s="46" t="str">
        <f t="shared" si="181"/>
        <v/>
      </c>
      <c r="C2005" s="47" t="str">
        <f t="shared" si="182"/>
        <v/>
      </c>
      <c r="D2005" s="52" t="str">
        <f t="shared" si="183"/>
        <v/>
      </c>
      <c r="E2005" s="53" t="str">
        <f t="shared" si="184"/>
        <v/>
      </c>
      <c r="F2005" s="53" t="str">
        <f t="shared" si="185"/>
        <v/>
      </c>
      <c r="G2005" s="50"/>
      <c r="H2005" s="53">
        <f t="shared" si="180"/>
        <v>0</v>
      </c>
    </row>
    <row r="2006" spans="2:8" ht="12.75" hidden="1" customHeight="1">
      <c r="B2006" s="46" t="str">
        <f t="shared" si="181"/>
        <v/>
      </c>
      <c r="C2006" s="47" t="str">
        <f t="shared" si="182"/>
        <v/>
      </c>
      <c r="D2006" s="52" t="str">
        <f t="shared" si="183"/>
        <v/>
      </c>
      <c r="E2006" s="53" t="str">
        <f t="shared" si="184"/>
        <v/>
      </c>
      <c r="F2006" s="53" t="str">
        <f t="shared" si="185"/>
        <v/>
      </c>
      <c r="G2006" s="50"/>
      <c r="H2006" s="53">
        <f t="shared" si="180"/>
        <v>0</v>
      </c>
    </row>
    <row r="2007" spans="2:8" ht="12.75" hidden="1" customHeight="1">
      <c r="B2007" s="46" t="str">
        <f t="shared" si="181"/>
        <v/>
      </c>
      <c r="C2007" s="47" t="str">
        <f t="shared" si="182"/>
        <v/>
      </c>
      <c r="D2007" s="52" t="str">
        <f t="shared" si="183"/>
        <v/>
      </c>
      <c r="E2007" s="53" t="str">
        <f t="shared" si="184"/>
        <v/>
      </c>
      <c r="F2007" s="53" t="str">
        <f t="shared" si="185"/>
        <v/>
      </c>
      <c r="G2007" s="50"/>
      <c r="H2007" s="53">
        <f t="shared" si="180"/>
        <v>0</v>
      </c>
    </row>
    <row r="2008" spans="2:8" ht="12.75" hidden="1" customHeight="1">
      <c r="B2008" s="46" t="str">
        <f t="shared" si="181"/>
        <v/>
      </c>
      <c r="C2008" s="47" t="str">
        <f t="shared" si="182"/>
        <v/>
      </c>
      <c r="D2008" s="52" t="str">
        <f t="shared" si="183"/>
        <v/>
      </c>
      <c r="E2008" s="53" t="str">
        <f t="shared" si="184"/>
        <v/>
      </c>
      <c r="F2008" s="53" t="str">
        <f t="shared" si="185"/>
        <v/>
      </c>
      <c r="G2008" s="50"/>
      <c r="H2008" s="53">
        <f t="shared" si="180"/>
        <v>0</v>
      </c>
    </row>
    <row r="2009" spans="2:8" ht="12.75" hidden="1" customHeight="1">
      <c r="B2009" s="46" t="str">
        <f t="shared" si="181"/>
        <v/>
      </c>
      <c r="C2009" s="47" t="str">
        <f t="shared" si="182"/>
        <v/>
      </c>
      <c r="D2009" s="52" t="str">
        <f t="shared" si="183"/>
        <v/>
      </c>
      <c r="E2009" s="53" t="str">
        <f t="shared" si="184"/>
        <v/>
      </c>
      <c r="F2009" s="53" t="str">
        <f t="shared" si="185"/>
        <v/>
      </c>
      <c r="G2009" s="50"/>
      <c r="H2009" s="53">
        <f t="shared" ref="H2009:H2072" si="186">IF(B2009="",0,ROUND(H2008-E2009-G2009,2))</f>
        <v>0</v>
      </c>
    </row>
    <row r="2010" spans="2:8" ht="12.75" hidden="1" customHeight="1">
      <c r="B2010" s="46" t="str">
        <f t="shared" ref="B2010:B2073" si="187">IF(B2009&lt;$D$16,IF(H2009&gt;0,B2009+1,""),"")</f>
        <v/>
      </c>
      <c r="C2010" s="47" t="str">
        <f t="shared" ref="C2010:C2073" si="188">IF(B2010="","",IF(B2010&lt;=$D$16,IF(payments_per_year=26,DATE(YEAR(start_date),MONTH(start_date),DAY(start_date)+14*B2010),IF(payments_per_year=52,DATE(YEAR(start_date),MONTH(start_date),DAY(start_date)+7*B2010),DATE(YEAR(start_date),MONTH(start_date)+B2010*12/$D$11,DAY(start_date)))),""))</f>
        <v/>
      </c>
      <c r="D2010" s="52" t="str">
        <f t="shared" ref="D2010:D2073" si="189">IF(C2010="","",IF($D$15+F2010&gt;H2009,ROUND(H2009+F2010,2),$D$15))</f>
        <v/>
      </c>
      <c r="E2010" s="53" t="str">
        <f t="shared" ref="E2010:E2073" si="190">IF(C2010="","",D2010-F2010)</f>
        <v/>
      </c>
      <c r="F2010" s="53" t="str">
        <f t="shared" ref="F2010:F2073" si="191">IF(C2010="","",ROUND(H2009*$D$9/payments_per_year,2))</f>
        <v/>
      </c>
      <c r="G2010" s="50"/>
      <c r="H2010" s="53">
        <f t="shared" si="186"/>
        <v>0</v>
      </c>
    </row>
    <row r="2011" spans="2:8" ht="12.75" hidden="1" customHeight="1">
      <c r="B2011" s="46" t="str">
        <f t="shared" si="187"/>
        <v/>
      </c>
      <c r="C2011" s="47" t="str">
        <f t="shared" si="188"/>
        <v/>
      </c>
      <c r="D2011" s="52" t="str">
        <f t="shared" si="189"/>
        <v/>
      </c>
      <c r="E2011" s="53" t="str">
        <f t="shared" si="190"/>
        <v/>
      </c>
      <c r="F2011" s="53" t="str">
        <f t="shared" si="191"/>
        <v/>
      </c>
      <c r="G2011" s="50"/>
      <c r="H2011" s="53">
        <f t="shared" si="186"/>
        <v>0</v>
      </c>
    </row>
    <row r="2012" spans="2:8" ht="12.75" hidden="1" customHeight="1">
      <c r="B2012" s="46" t="str">
        <f t="shared" si="187"/>
        <v/>
      </c>
      <c r="C2012" s="47" t="str">
        <f t="shared" si="188"/>
        <v/>
      </c>
      <c r="D2012" s="52" t="str">
        <f t="shared" si="189"/>
        <v/>
      </c>
      <c r="E2012" s="53" t="str">
        <f t="shared" si="190"/>
        <v/>
      </c>
      <c r="F2012" s="53" t="str">
        <f t="shared" si="191"/>
        <v/>
      </c>
      <c r="G2012" s="50"/>
      <c r="H2012" s="53">
        <f t="shared" si="186"/>
        <v>0</v>
      </c>
    </row>
    <row r="2013" spans="2:8" ht="12.75" hidden="1" customHeight="1">
      <c r="B2013" s="46" t="str">
        <f t="shared" si="187"/>
        <v/>
      </c>
      <c r="C2013" s="47" t="str">
        <f t="shared" si="188"/>
        <v/>
      </c>
      <c r="D2013" s="52" t="str">
        <f t="shared" si="189"/>
        <v/>
      </c>
      <c r="E2013" s="53" t="str">
        <f t="shared" si="190"/>
        <v/>
      </c>
      <c r="F2013" s="53" t="str">
        <f t="shared" si="191"/>
        <v/>
      </c>
      <c r="G2013" s="50"/>
      <c r="H2013" s="53">
        <f t="shared" si="186"/>
        <v>0</v>
      </c>
    </row>
    <row r="2014" spans="2:8" ht="12.75" hidden="1" customHeight="1">
      <c r="B2014" s="46" t="str">
        <f t="shared" si="187"/>
        <v/>
      </c>
      <c r="C2014" s="47" t="str">
        <f t="shared" si="188"/>
        <v/>
      </c>
      <c r="D2014" s="52" t="str">
        <f t="shared" si="189"/>
        <v/>
      </c>
      <c r="E2014" s="53" t="str">
        <f t="shared" si="190"/>
        <v/>
      </c>
      <c r="F2014" s="53" t="str">
        <f t="shared" si="191"/>
        <v/>
      </c>
      <c r="G2014" s="50"/>
      <c r="H2014" s="53">
        <f t="shared" si="186"/>
        <v>0</v>
      </c>
    </row>
    <row r="2015" spans="2:8" ht="12.75" hidden="1" customHeight="1">
      <c r="B2015" s="46" t="str">
        <f t="shared" si="187"/>
        <v/>
      </c>
      <c r="C2015" s="47" t="str">
        <f t="shared" si="188"/>
        <v/>
      </c>
      <c r="D2015" s="52" t="str">
        <f t="shared" si="189"/>
        <v/>
      </c>
      <c r="E2015" s="53" t="str">
        <f t="shared" si="190"/>
        <v/>
      </c>
      <c r="F2015" s="53" t="str">
        <f t="shared" si="191"/>
        <v/>
      </c>
      <c r="G2015" s="50"/>
      <c r="H2015" s="53">
        <f t="shared" si="186"/>
        <v>0</v>
      </c>
    </row>
    <row r="2016" spans="2:8" ht="12.75" hidden="1" customHeight="1">
      <c r="B2016" s="46" t="str">
        <f t="shared" si="187"/>
        <v/>
      </c>
      <c r="C2016" s="47" t="str">
        <f t="shared" si="188"/>
        <v/>
      </c>
      <c r="D2016" s="52" t="str">
        <f t="shared" si="189"/>
        <v/>
      </c>
      <c r="E2016" s="53" t="str">
        <f t="shared" si="190"/>
        <v/>
      </c>
      <c r="F2016" s="53" t="str">
        <f t="shared" si="191"/>
        <v/>
      </c>
      <c r="G2016" s="50"/>
      <c r="H2016" s="53">
        <f t="shared" si="186"/>
        <v>0</v>
      </c>
    </row>
    <row r="2017" spans="2:8" ht="12.75" hidden="1" customHeight="1">
      <c r="B2017" s="46" t="str">
        <f t="shared" si="187"/>
        <v/>
      </c>
      <c r="C2017" s="47" t="str">
        <f t="shared" si="188"/>
        <v/>
      </c>
      <c r="D2017" s="52" t="str">
        <f t="shared" si="189"/>
        <v/>
      </c>
      <c r="E2017" s="53" t="str">
        <f t="shared" si="190"/>
        <v/>
      </c>
      <c r="F2017" s="53" t="str">
        <f t="shared" si="191"/>
        <v/>
      </c>
      <c r="G2017" s="50"/>
      <c r="H2017" s="53">
        <f t="shared" si="186"/>
        <v>0</v>
      </c>
    </row>
    <row r="2018" spans="2:8" ht="12.75" hidden="1" customHeight="1">
      <c r="B2018" s="46" t="str">
        <f t="shared" si="187"/>
        <v/>
      </c>
      <c r="C2018" s="47" t="str">
        <f t="shared" si="188"/>
        <v/>
      </c>
      <c r="D2018" s="52" t="str">
        <f t="shared" si="189"/>
        <v/>
      </c>
      <c r="E2018" s="53" t="str">
        <f t="shared" si="190"/>
        <v/>
      </c>
      <c r="F2018" s="53" t="str">
        <f t="shared" si="191"/>
        <v/>
      </c>
      <c r="G2018" s="50"/>
      <c r="H2018" s="53">
        <f t="shared" si="186"/>
        <v>0</v>
      </c>
    </row>
    <row r="2019" spans="2:8" ht="12.75" hidden="1" customHeight="1">
      <c r="B2019" s="46" t="str">
        <f t="shared" si="187"/>
        <v/>
      </c>
      <c r="C2019" s="47" t="str">
        <f t="shared" si="188"/>
        <v/>
      </c>
      <c r="D2019" s="52" t="str">
        <f t="shared" si="189"/>
        <v/>
      </c>
      <c r="E2019" s="53" t="str">
        <f t="shared" si="190"/>
        <v/>
      </c>
      <c r="F2019" s="53" t="str">
        <f t="shared" si="191"/>
        <v/>
      </c>
      <c r="G2019" s="50"/>
      <c r="H2019" s="53">
        <f t="shared" si="186"/>
        <v>0</v>
      </c>
    </row>
    <row r="2020" spans="2:8" ht="12.75" hidden="1" customHeight="1">
      <c r="B2020" s="46" t="str">
        <f t="shared" si="187"/>
        <v/>
      </c>
      <c r="C2020" s="47" t="str">
        <f t="shared" si="188"/>
        <v/>
      </c>
      <c r="D2020" s="52" t="str">
        <f t="shared" si="189"/>
        <v/>
      </c>
      <c r="E2020" s="53" t="str">
        <f t="shared" si="190"/>
        <v/>
      </c>
      <c r="F2020" s="53" t="str">
        <f t="shared" si="191"/>
        <v/>
      </c>
      <c r="G2020" s="50"/>
      <c r="H2020" s="53">
        <f t="shared" si="186"/>
        <v>0</v>
      </c>
    </row>
    <row r="2021" spans="2:8" ht="12.75" hidden="1" customHeight="1">
      <c r="B2021" s="46" t="str">
        <f t="shared" si="187"/>
        <v/>
      </c>
      <c r="C2021" s="47" t="str">
        <f t="shared" si="188"/>
        <v/>
      </c>
      <c r="D2021" s="52" t="str">
        <f t="shared" si="189"/>
        <v/>
      </c>
      <c r="E2021" s="53" t="str">
        <f t="shared" si="190"/>
        <v/>
      </c>
      <c r="F2021" s="53" t="str">
        <f t="shared" si="191"/>
        <v/>
      </c>
      <c r="G2021" s="50"/>
      <c r="H2021" s="53">
        <f t="shared" si="186"/>
        <v>0</v>
      </c>
    </row>
    <row r="2022" spans="2:8" ht="12.75" hidden="1" customHeight="1">
      <c r="B2022" s="46" t="str">
        <f t="shared" si="187"/>
        <v/>
      </c>
      <c r="C2022" s="47" t="str">
        <f t="shared" si="188"/>
        <v/>
      </c>
      <c r="D2022" s="52" t="str">
        <f t="shared" si="189"/>
        <v/>
      </c>
      <c r="E2022" s="53" t="str">
        <f t="shared" si="190"/>
        <v/>
      </c>
      <c r="F2022" s="53" t="str">
        <f t="shared" si="191"/>
        <v/>
      </c>
      <c r="G2022" s="50"/>
      <c r="H2022" s="53">
        <f t="shared" si="186"/>
        <v>0</v>
      </c>
    </row>
    <row r="2023" spans="2:8" ht="12.75" hidden="1" customHeight="1">
      <c r="B2023" s="46" t="str">
        <f t="shared" si="187"/>
        <v/>
      </c>
      <c r="C2023" s="47" t="str">
        <f t="shared" si="188"/>
        <v/>
      </c>
      <c r="D2023" s="52" t="str">
        <f t="shared" si="189"/>
        <v/>
      </c>
      <c r="E2023" s="53" t="str">
        <f t="shared" si="190"/>
        <v/>
      </c>
      <c r="F2023" s="53" t="str">
        <f t="shared" si="191"/>
        <v/>
      </c>
      <c r="G2023" s="50"/>
      <c r="H2023" s="53">
        <f t="shared" si="186"/>
        <v>0</v>
      </c>
    </row>
    <row r="2024" spans="2:8" ht="12.75" hidden="1" customHeight="1">
      <c r="B2024" s="46" t="str">
        <f t="shared" si="187"/>
        <v/>
      </c>
      <c r="C2024" s="47" t="str">
        <f t="shared" si="188"/>
        <v/>
      </c>
      <c r="D2024" s="52" t="str">
        <f t="shared" si="189"/>
        <v/>
      </c>
      <c r="E2024" s="53" t="str">
        <f t="shared" si="190"/>
        <v/>
      </c>
      <c r="F2024" s="53" t="str">
        <f t="shared" si="191"/>
        <v/>
      </c>
      <c r="G2024" s="50"/>
      <c r="H2024" s="53">
        <f t="shared" si="186"/>
        <v>0</v>
      </c>
    </row>
    <row r="2025" spans="2:8" ht="12.75" hidden="1" customHeight="1">
      <c r="B2025" s="46" t="str">
        <f t="shared" si="187"/>
        <v/>
      </c>
      <c r="C2025" s="47" t="str">
        <f t="shared" si="188"/>
        <v/>
      </c>
      <c r="D2025" s="52" t="str">
        <f t="shared" si="189"/>
        <v/>
      </c>
      <c r="E2025" s="53" t="str">
        <f t="shared" si="190"/>
        <v/>
      </c>
      <c r="F2025" s="53" t="str">
        <f t="shared" si="191"/>
        <v/>
      </c>
      <c r="G2025" s="50"/>
      <c r="H2025" s="53">
        <f t="shared" si="186"/>
        <v>0</v>
      </c>
    </row>
    <row r="2026" spans="2:8" ht="12.75" hidden="1" customHeight="1">
      <c r="B2026" s="46" t="str">
        <f t="shared" si="187"/>
        <v/>
      </c>
      <c r="C2026" s="47" t="str">
        <f t="shared" si="188"/>
        <v/>
      </c>
      <c r="D2026" s="52" t="str">
        <f t="shared" si="189"/>
        <v/>
      </c>
      <c r="E2026" s="53" t="str">
        <f t="shared" si="190"/>
        <v/>
      </c>
      <c r="F2026" s="53" t="str">
        <f t="shared" si="191"/>
        <v/>
      </c>
      <c r="G2026" s="50"/>
      <c r="H2026" s="53">
        <f t="shared" si="186"/>
        <v>0</v>
      </c>
    </row>
    <row r="2027" spans="2:8" ht="12.75" hidden="1" customHeight="1">
      <c r="B2027" s="46" t="str">
        <f t="shared" si="187"/>
        <v/>
      </c>
      <c r="C2027" s="47" t="str">
        <f t="shared" si="188"/>
        <v/>
      </c>
      <c r="D2027" s="52" t="str">
        <f t="shared" si="189"/>
        <v/>
      </c>
      <c r="E2027" s="53" t="str">
        <f t="shared" si="190"/>
        <v/>
      </c>
      <c r="F2027" s="53" t="str">
        <f t="shared" si="191"/>
        <v/>
      </c>
      <c r="G2027" s="50"/>
      <c r="H2027" s="53">
        <f t="shared" si="186"/>
        <v>0</v>
      </c>
    </row>
    <row r="2028" spans="2:8" ht="12.75" hidden="1" customHeight="1">
      <c r="B2028" s="46" t="str">
        <f t="shared" si="187"/>
        <v/>
      </c>
      <c r="C2028" s="47" t="str">
        <f t="shared" si="188"/>
        <v/>
      </c>
      <c r="D2028" s="52" t="str">
        <f t="shared" si="189"/>
        <v/>
      </c>
      <c r="E2028" s="53" t="str">
        <f t="shared" si="190"/>
        <v/>
      </c>
      <c r="F2028" s="53" t="str">
        <f t="shared" si="191"/>
        <v/>
      </c>
      <c r="G2028" s="50"/>
      <c r="H2028" s="53">
        <f t="shared" si="186"/>
        <v>0</v>
      </c>
    </row>
    <row r="2029" spans="2:8" ht="12.75" hidden="1" customHeight="1">
      <c r="B2029" s="46" t="str">
        <f t="shared" si="187"/>
        <v/>
      </c>
      <c r="C2029" s="47" t="str">
        <f t="shared" si="188"/>
        <v/>
      </c>
      <c r="D2029" s="52" t="str">
        <f t="shared" si="189"/>
        <v/>
      </c>
      <c r="E2029" s="53" t="str">
        <f t="shared" si="190"/>
        <v/>
      </c>
      <c r="F2029" s="53" t="str">
        <f t="shared" si="191"/>
        <v/>
      </c>
      <c r="G2029" s="50"/>
      <c r="H2029" s="53">
        <f t="shared" si="186"/>
        <v>0</v>
      </c>
    </row>
    <row r="2030" spans="2:8" ht="12.75" hidden="1" customHeight="1">
      <c r="B2030" s="46" t="str">
        <f t="shared" si="187"/>
        <v/>
      </c>
      <c r="C2030" s="47" t="str">
        <f t="shared" si="188"/>
        <v/>
      </c>
      <c r="D2030" s="52" t="str">
        <f t="shared" si="189"/>
        <v/>
      </c>
      <c r="E2030" s="53" t="str">
        <f t="shared" si="190"/>
        <v/>
      </c>
      <c r="F2030" s="53" t="str">
        <f t="shared" si="191"/>
        <v/>
      </c>
      <c r="G2030" s="50"/>
      <c r="H2030" s="53">
        <f t="shared" si="186"/>
        <v>0</v>
      </c>
    </row>
    <row r="2031" spans="2:8" ht="12.75" hidden="1" customHeight="1">
      <c r="B2031" s="46" t="str">
        <f t="shared" si="187"/>
        <v/>
      </c>
      <c r="C2031" s="47" t="str">
        <f t="shared" si="188"/>
        <v/>
      </c>
      <c r="D2031" s="52" t="str">
        <f t="shared" si="189"/>
        <v/>
      </c>
      <c r="E2031" s="53" t="str">
        <f t="shared" si="190"/>
        <v/>
      </c>
      <c r="F2031" s="53" t="str">
        <f t="shared" si="191"/>
        <v/>
      </c>
      <c r="G2031" s="50"/>
      <c r="H2031" s="53">
        <f t="shared" si="186"/>
        <v>0</v>
      </c>
    </row>
    <row r="2032" spans="2:8" ht="12.75" hidden="1" customHeight="1">
      <c r="B2032" s="46" t="str">
        <f t="shared" si="187"/>
        <v/>
      </c>
      <c r="C2032" s="47" t="str">
        <f t="shared" si="188"/>
        <v/>
      </c>
      <c r="D2032" s="52" t="str">
        <f t="shared" si="189"/>
        <v/>
      </c>
      <c r="E2032" s="53" t="str">
        <f t="shared" si="190"/>
        <v/>
      </c>
      <c r="F2032" s="53" t="str">
        <f t="shared" si="191"/>
        <v/>
      </c>
      <c r="G2032" s="50"/>
      <c r="H2032" s="53">
        <f t="shared" si="186"/>
        <v>0</v>
      </c>
    </row>
    <row r="2033" spans="2:8" ht="12.75" hidden="1" customHeight="1">
      <c r="B2033" s="46" t="str">
        <f t="shared" si="187"/>
        <v/>
      </c>
      <c r="C2033" s="47" t="str">
        <f t="shared" si="188"/>
        <v/>
      </c>
      <c r="D2033" s="52" t="str">
        <f t="shared" si="189"/>
        <v/>
      </c>
      <c r="E2033" s="53" t="str">
        <f t="shared" si="190"/>
        <v/>
      </c>
      <c r="F2033" s="53" t="str">
        <f t="shared" si="191"/>
        <v/>
      </c>
      <c r="G2033" s="50"/>
      <c r="H2033" s="53">
        <f t="shared" si="186"/>
        <v>0</v>
      </c>
    </row>
    <row r="2034" spans="2:8" ht="12.75" hidden="1" customHeight="1">
      <c r="B2034" s="46" t="str">
        <f t="shared" si="187"/>
        <v/>
      </c>
      <c r="C2034" s="47" t="str">
        <f t="shared" si="188"/>
        <v/>
      </c>
      <c r="D2034" s="52" t="str">
        <f t="shared" si="189"/>
        <v/>
      </c>
      <c r="E2034" s="53" t="str">
        <f t="shared" si="190"/>
        <v/>
      </c>
      <c r="F2034" s="53" t="str">
        <f t="shared" si="191"/>
        <v/>
      </c>
      <c r="G2034" s="50"/>
      <c r="H2034" s="53">
        <f t="shared" si="186"/>
        <v>0</v>
      </c>
    </row>
    <row r="2035" spans="2:8" ht="12.75" hidden="1" customHeight="1">
      <c r="B2035" s="46" t="str">
        <f t="shared" si="187"/>
        <v/>
      </c>
      <c r="C2035" s="47" t="str">
        <f t="shared" si="188"/>
        <v/>
      </c>
      <c r="D2035" s="52" t="str">
        <f t="shared" si="189"/>
        <v/>
      </c>
      <c r="E2035" s="53" t="str">
        <f t="shared" si="190"/>
        <v/>
      </c>
      <c r="F2035" s="53" t="str">
        <f t="shared" si="191"/>
        <v/>
      </c>
      <c r="G2035" s="50"/>
      <c r="H2035" s="53">
        <f t="shared" si="186"/>
        <v>0</v>
      </c>
    </row>
    <row r="2036" spans="2:8" ht="12.75" hidden="1" customHeight="1">
      <c r="B2036" s="46" t="str">
        <f t="shared" si="187"/>
        <v/>
      </c>
      <c r="C2036" s="47" t="str">
        <f t="shared" si="188"/>
        <v/>
      </c>
      <c r="D2036" s="52" t="str">
        <f t="shared" si="189"/>
        <v/>
      </c>
      <c r="E2036" s="53" t="str">
        <f t="shared" si="190"/>
        <v/>
      </c>
      <c r="F2036" s="53" t="str">
        <f t="shared" si="191"/>
        <v/>
      </c>
      <c r="G2036" s="50"/>
      <c r="H2036" s="53">
        <f t="shared" si="186"/>
        <v>0</v>
      </c>
    </row>
    <row r="2037" spans="2:8" ht="12.75" hidden="1" customHeight="1">
      <c r="B2037" s="46" t="str">
        <f t="shared" si="187"/>
        <v/>
      </c>
      <c r="C2037" s="47" t="str">
        <f t="shared" si="188"/>
        <v/>
      </c>
      <c r="D2037" s="52" t="str">
        <f t="shared" si="189"/>
        <v/>
      </c>
      <c r="E2037" s="53" t="str">
        <f t="shared" si="190"/>
        <v/>
      </c>
      <c r="F2037" s="53" t="str">
        <f t="shared" si="191"/>
        <v/>
      </c>
      <c r="G2037" s="50"/>
      <c r="H2037" s="53">
        <f t="shared" si="186"/>
        <v>0</v>
      </c>
    </row>
    <row r="2038" spans="2:8" ht="12.75" hidden="1" customHeight="1">
      <c r="B2038" s="46" t="str">
        <f t="shared" si="187"/>
        <v/>
      </c>
      <c r="C2038" s="47" t="str">
        <f t="shared" si="188"/>
        <v/>
      </c>
      <c r="D2038" s="52" t="str">
        <f t="shared" si="189"/>
        <v/>
      </c>
      <c r="E2038" s="53" t="str">
        <f t="shared" si="190"/>
        <v/>
      </c>
      <c r="F2038" s="53" t="str">
        <f t="shared" si="191"/>
        <v/>
      </c>
      <c r="G2038" s="50"/>
      <c r="H2038" s="53">
        <f t="shared" si="186"/>
        <v>0</v>
      </c>
    </row>
    <row r="2039" spans="2:8" ht="12.75" hidden="1" customHeight="1">
      <c r="B2039" s="46" t="str">
        <f t="shared" si="187"/>
        <v/>
      </c>
      <c r="C2039" s="47" t="str">
        <f t="shared" si="188"/>
        <v/>
      </c>
      <c r="D2039" s="52" t="str">
        <f t="shared" si="189"/>
        <v/>
      </c>
      <c r="E2039" s="53" t="str">
        <f t="shared" si="190"/>
        <v/>
      </c>
      <c r="F2039" s="53" t="str">
        <f t="shared" si="191"/>
        <v/>
      </c>
      <c r="G2039" s="50"/>
      <c r="H2039" s="53">
        <f t="shared" si="186"/>
        <v>0</v>
      </c>
    </row>
    <row r="2040" spans="2:8" ht="12.75" hidden="1" customHeight="1">
      <c r="B2040" s="46" t="str">
        <f t="shared" si="187"/>
        <v/>
      </c>
      <c r="C2040" s="47" t="str">
        <f t="shared" si="188"/>
        <v/>
      </c>
      <c r="D2040" s="52" t="str">
        <f t="shared" si="189"/>
        <v/>
      </c>
      <c r="E2040" s="53" t="str">
        <f t="shared" si="190"/>
        <v/>
      </c>
      <c r="F2040" s="53" t="str">
        <f t="shared" si="191"/>
        <v/>
      </c>
      <c r="G2040" s="50"/>
      <c r="H2040" s="53">
        <f t="shared" si="186"/>
        <v>0</v>
      </c>
    </row>
    <row r="2041" spans="2:8" ht="12.75" hidden="1" customHeight="1">
      <c r="B2041" s="46" t="str">
        <f t="shared" si="187"/>
        <v/>
      </c>
      <c r="C2041" s="47" t="str">
        <f t="shared" si="188"/>
        <v/>
      </c>
      <c r="D2041" s="52" t="str">
        <f t="shared" si="189"/>
        <v/>
      </c>
      <c r="E2041" s="53" t="str">
        <f t="shared" si="190"/>
        <v/>
      </c>
      <c r="F2041" s="53" t="str">
        <f t="shared" si="191"/>
        <v/>
      </c>
      <c r="G2041" s="50"/>
      <c r="H2041" s="53">
        <f t="shared" si="186"/>
        <v>0</v>
      </c>
    </row>
    <row r="2042" spans="2:8" ht="12.75" hidden="1" customHeight="1">
      <c r="B2042" s="46" t="str">
        <f t="shared" si="187"/>
        <v/>
      </c>
      <c r="C2042" s="47" t="str">
        <f t="shared" si="188"/>
        <v/>
      </c>
      <c r="D2042" s="52" t="str">
        <f t="shared" si="189"/>
        <v/>
      </c>
      <c r="E2042" s="53" t="str">
        <f t="shared" si="190"/>
        <v/>
      </c>
      <c r="F2042" s="53" t="str">
        <f t="shared" si="191"/>
        <v/>
      </c>
      <c r="G2042" s="50"/>
      <c r="H2042" s="53">
        <f t="shared" si="186"/>
        <v>0</v>
      </c>
    </row>
    <row r="2043" spans="2:8" ht="12.75" hidden="1" customHeight="1">
      <c r="B2043" s="46" t="str">
        <f t="shared" si="187"/>
        <v/>
      </c>
      <c r="C2043" s="47" t="str">
        <f t="shared" si="188"/>
        <v/>
      </c>
      <c r="D2043" s="52" t="str">
        <f t="shared" si="189"/>
        <v/>
      </c>
      <c r="E2043" s="53" t="str">
        <f t="shared" si="190"/>
        <v/>
      </c>
      <c r="F2043" s="53" t="str">
        <f t="shared" si="191"/>
        <v/>
      </c>
      <c r="G2043" s="50"/>
      <c r="H2043" s="53">
        <f t="shared" si="186"/>
        <v>0</v>
      </c>
    </row>
    <row r="2044" spans="2:8" ht="12.75" hidden="1" customHeight="1">
      <c r="B2044" s="46" t="str">
        <f t="shared" si="187"/>
        <v/>
      </c>
      <c r="C2044" s="47" t="str">
        <f t="shared" si="188"/>
        <v/>
      </c>
      <c r="D2044" s="52" t="str">
        <f t="shared" si="189"/>
        <v/>
      </c>
      <c r="E2044" s="53" t="str">
        <f t="shared" si="190"/>
        <v/>
      </c>
      <c r="F2044" s="53" t="str">
        <f t="shared" si="191"/>
        <v/>
      </c>
      <c r="G2044" s="50"/>
      <c r="H2044" s="53">
        <f t="shared" si="186"/>
        <v>0</v>
      </c>
    </row>
    <row r="2045" spans="2:8" ht="12.75" hidden="1" customHeight="1">
      <c r="B2045" s="46" t="str">
        <f t="shared" si="187"/>
        <v/>
      </c>
      <c r="C2045" s="47" t="str">
        <f t="shared" si="188"/>
        <v/>
      </c>
      <c r="D2045" s="52" t="str">
        <f t="shared" si="189"/>
        <v/>
      </c>
      <c r="E2045" s="53" t="str">
        <f t="shared" si="190"/>
        <v/>
      </c>
      <c r="F2045" s="53" t="str">
        <f t="shared" si="191"/>
        <v/>
      </c>
      <c r="G2045" s="50"/>
      <c r="H2045" s="53">
        <f t="shared" si="186"/>
        <v>0</v>
      </c>
    </row>
    <row r="2046" spans="2:8" ht="12.75" hidden="1" customHeight="1">
      <c r="B2046" s="46" t="str">
        <f t="shared" si="187"/>
        <v/>
      </c>
      <c r="C2046" s="47" t="str">
        <f t="shared" si="188"/>
        <v/>
      </c>
      <c r="D2046" s="52" t="str">
        <f t="shared" si="189"/>
        <v/>
      </c>
      <c r="E2046" s="53" t="str">
        <f t="shared" si="190"/>
        <v/>
      </c>
      <c r="F2046" s="53" t="str">
        <f t="shared" si="191"/>
        <v/>
      </c>
      <c r="G2046" s="50"/>
      <c r="H2046" s="53">
        <f t="shared" si="186"/>
        <v>0</v>
      </c>
    </row>
    <row r="2047" spans="2:8" ht="12.75" hidden="1" customHeight="1">
      <c r="B2047" s="46" t="str">
        <f t="shared" si="187"/>
        <v/>
      </c>
      <c r="C2047" s="47" t="str">
        <f t="shared" si="188"/>
        <v/>
      </c>
      <c r="D2047" s="52" t="str">
        <f t="shared" si="189"/>
        <v/>
      </c>
      <c r="E2047" s="53" t="str">
        <f t="shared" si="190"/>
        <v/>
      </c>
      <c r="F2047" s="53" t="str">
        <f t="shared" si="191"/>
        <v/>
      </c>
      <c r="G2047" s="50"/>
      <c r="H2047" s="53">
        <f t="shared" si="186"/>
        <v>0</v>
      </c>
    </row>
    <row r="2048" spans="2:8" ht="12.75" hidden="1" customHeight="1">
      <c r="B2048" s="46" t="str">
        <f t="shared" si="187"/>
        <v/>
      </c>
      <c r="C2048" s="47" t="str">
        <f t="shared" si="188"/>
        <v/>
      </c>
      <c r="D2048" s="52" t="str">
        <f t="shared" si="189"/>
        <v/>
      </c>
      <c r="E2048" s="53" t="str">
        <f t="shared" si="190"/>
        <v/>
      </c>
      <c r="F2048" s="53" t="str">
        <f t="shared" si="191"/>
        <v/>
      </c>
      <c r="G2048" s="50"/>
      <c r="H2048" s="53">
        <f t="shared" si="186"/>
        <v>0</v>
      </c>
    </row>
    <row r="2049" spans="2:8" ht="12.75" hidden="1" customHeight="1">
      <c r="B2049" s="46" t="str">
        <f t="shared" si="187"/>
        <v/>
      </c>
      <c r="C2049" s="47" t="str">
        <f t="shared" si="188"/>
        <v/>
      </c>
      <c r="D2049" s="52" t="str">
        <f t="shared" si="189"/>
        <v/>
      </c>
      <c r="E2049" s="53" t="str">
        <f t="shared" si="190"/>
        <v/>
      </c>
      <c r="F2049" s="53" t="str">
        <f t="shared" si="191"/>
        <v/>
      </c>
      <c r="G2049" s="50"/>
      <c r="H2049" s="53">
        <f t="shared" si="186"/>
        <v>0</v>
      </c>
    </row>
    <row r="2050" spans="2:8" ht="12.75" hidden="1" customHeight="1">
      <c r="B2050" s="46" t="str">
        <f t="shared" si="187"/>
        <v/>
      </c>
      <c r="C2050" s="47" t="str">
        <f t="shared" si="188"/>
        <v/>
      </c>
      <c r="D2050" s="52" t="str">
        <f t="shared" si="189"/>
        <v/>
      </c>
      <c r="E2050" s="53" t="str">
        <f t="shared" si="190"/>
        <v/>
      </c>
      <c r="F2050" s="53" t="str">
        <f t="shared" si="191"/>
        <v/>
      </c>
      <c r="G2050" s="50"/>
      <c r="H2050" s="53">
        <f t="shared" si="186"/>
        <v>0</v>
      </c>
    </row>
    <row r="2051" spans="2:8" ht="12.75" hidden="1" customHeight="1">
      <c r="B2051" s="46" t="str">
        <f t="shared" si="187"/>
        <v/>
      </c>
      <c r="C2051" s="47" t="str">
        <f t="shared" si="188"/>
        <v/>
      </c>
      <c r="D2051" s="52" t="str">
        <f t="shared" si="189"/>
        <v/>
      </c>
      <c r="E2051" s="53" t="str">
        <f t="shared" si="190"/>
        <v/>
      </c>
      <c r="F2051" s="53" t="str">
        <f t="shared" si="191"/>
        <v/>
      </c>
      <c r="G2051" s="50"/>
      <c r="H2051" s="53">
        <f t="shared" si="186"/>
        <v>0</v>
      </c>
    </row>
    <row r="2052" spans="2:8" ht="12.75" hidden="1" customHeight="1">
      <c r="B2052" s="46" t="str">
        <f t="shared" si="187"/>
        <v/>
      </c>
      <c r="C2052" s="47" t="str">
        <f t="shared" si="188"/>
        <v/>
      </c>
      <c r="D2052" s="52" t="str">
        <f t="shared" si="189"/>
        <v/>
      </c>
      <c r="E2052" s="53" t="str">
        <f t="shared" si="190"/>
        <v/>
      </c>
      <c r="F2052" s="53" t="str">
        <f t="shared" si="191"/>
        <v/>
      </c>
      <c r="G2052" s="50"/>
      <c r="H2052" s="53">
        <f t="shared" si="186"/>
        <v>0</v>
      </c>
    </row>
    <row r="2053" spans="2:8" ht="12.75" hidden="1" customHeight="1">
      <c r="B2053" s="46" t="str">
        <f t="shared" si="187"/>
        <v/>
      </c>
      <c r="C2053" s="47" t="str">
        <f t="shared" si="188"/>
        <v/>
      </c>
      <c r="D2053" s="52" t="str">
        <f t="shared" si="189"/>
        <v/>
      </c>
      <c r="E2053" s="53" t="str">
        <f t="shared" si="190"/>
        <v/>
      </c>
      <c r="F2053" s="53" t="str">
        <f t="shared" si="191"/>
        <v/>
      </c>
      <c r="G2053" s="50"/>
      <c r="H2053" s="53">
        <f t="shared" si="186"/>
        <v>0</v>
      </c>
    </row>
    <row r="2054" spans="2:8" ht="12.75" hidden="1" customHeight="1">
      <c r="B2054" s="46" t="str">
        <f t="shared" si="187"/>
        <v/>
      </c>
      <c r="C2054" s="47" t="str">
        <f t="shared" si="188"/>
        <v/>
      </c>
      <c r="D2054" s="52" t="str">
        <f t="shared" si="189"/>
        <v/>
      </c>
      <c r="E2054" s="53" t="str">
        <f t="shared" si="190"/>
        <v/>
      </c>
      <c r="F2054" s="53" t="str">
        <f t="shared" si="191"/>
        <v/>
      </c>
      <c r="G2054" s="50"/>
      <c r="H2054" s="53">
        <f t="shared" si="186"/>
        <v>0</v>
      </c>
    </row>
    <row r="2055" spans="2:8" ht="12.75" hidden="1" customHeight="1">
      <c r="B2055" s="46" t="str">
        <f t="shared" si="187"/>
        <v/>
      </c>
      <c r="C2055" s="47" t="str">
        <f t="shared" si="188"/>
        <v/>
      </c>
      <c r="D2055" s="52" t="str">
        <f t="shared" si="189"/>
        <v/>
      </c>
      <c r="E2055" s="53" t="str">
        <f t="shared" si="190"/>
        <v/>
      </c>
      <c r="F2055" s="53" t="str">
        <f t="shared" si="191"/>
        <v/>
      </c>
      <c r="G2055" s="50"/>
      <c r="H2055" s="53">
        <f t="shared" si="186"/>
        <v>0</v>
      </c>
    </row>
    <row r="2056" spans="2:8" ht="12.75" hidden="1" customHeight="1">
      <c r="B2056" s="46" t="str">
        <f t="shared" si="187"/>
        <v/>
      </c>
      <c r="C2056" s="47" t="str">
        <f t="shared" si="188"/>
        <v/>
      </c>
      <c r="D2056" s="52" t="str">
        <f t="shared" si="189"/>
        <v/>
      </c>
      <c r="E2056" s="53" t="str">
        <f t="shared" si="190"/>
        <v/>
      </c>
      <c r="F2056" s="53" t="str">
        <f t="shared" si="191"/>
        <v/>
      </c>
      <c r="G2056" s="50"/>
      <c r="H2056" s="53">
        <f t="shared" si="186"/>
        <v>0</v>
      </c>
    </row>
    <row r="2057" spans="2:8" ht="12.75" hidden="1" customHeight="1">
      <c r="B2057" s="46" t="str">
        <f t="shared" si="187"/>
        <v/>
      </c>
      <c r="C2057" s="47" t="str">
        <f t="shared" si="188"/>
        <v/>
      </c>
      <c r="D2057" s="52" t="str">
        <f t="shared" si="189"/>
        <v/>
      </c>
      <c r="E2057" s="53" t="str">
        <f t="shared" si="190"/>
        <v/>
      </c>
      <c r="F2057" s="53" t="str">
        <f t="shared" si="191"/>
        <v/>
      </c>
      <c r="G2057" s="50"/>
      <c r="H2057" s="53">
        <f t="shared" si="186"/>
        <v>0</v>
      </c>
    </row>
    <row r="2058" spans="2:8" ht="12.75" hidden="1" customHeight="1">
      <c r="B2058" s="46" t="str">
        <f t="shared" si="187"/>
        <v/>
      </c>
      <c r="C2058" s="47" t="str">
        <f t="shared" si="188"/>
        <v/>
      </c>
      <c r="D2058" s="52" t="str">
        <f t="shared" si="189"/>
        <v/>
      </c>
      <c r="E2058" s="53" t="str">
        <f t="shared" si="190"/>
        <v/>
      </c>
      <c r="F2058" s="53" t="str">
        <f t="shared" si="191"/>
        <v/>
      </c>
      <c r="G2058" s="50"/>
      <c r="H2058" s="53">
        <f t="shared" si="186"/>
        <v>0</v>
      </c>
    </row>
    <row r="2059" spans="2:8" ht="12.75" hidden="1" customHeight="1">
      <c r="B2059" s="46" t="str">
        <f t="shared" si="187"/>
        <v/>
      </c>
      <c r="C2059" s="47" t="str">
        <f t="shared" si="188"/>
        <v/>
      </c>
      <c r="D2059" s="52" t="str">
        <f t="shared" si="189"/>
        <v/>
      </c>
      <c r="E2059" s="53" t="str">
        <f t="shared" si="190"/>
        <v/>
      </c>
      <c r="F2059" s="53" t="str">
        <f t="shared" si="191"/>
        <v/>
      </c>
      <c r="G2059" s="50"/>
      <c r="H2059" s="53">
        <f t="shared" si="186"/>
        <v>0</v>
      </c>
    </row>
    <row r="2060" spans="2:8" ht="12.75" hidden="1" customHeight="1">
      <c r="B2060" s="46" t="str">
        <f t="shared" si="187"/>
        <v/>
      </c>
      <c r="C2060" s="47" t="str">
        <f t="shared" si="188"/>
        <v/>
      </c>
      <c r="D2060" s="52" t="str">
        <f t="shared" si="189"/>
        <v/>
      </c>
      <c r="E2060" s="53" t="str">
        <f t="shared" si="190"/>
        <v/>
      </c>
      <c r="F2060" s="53" t="str">
        <f t="shared" si="191"/>
        <v/>
      </c>
      <c r="G2060" s="50"/>
      <c r="H2060" s="53">
        <f t="shared" si="186"/>
        <v>0</v>
      </c>
    </row>
    <row r="2061" spans="2:8" ht="12.75" hidden="1" customHeight="1">
      <c r="B2061" s="46" t="str">
        <f t="shared" si="187"/>
        <v/>
      </c>
      <c r="C2061" s="47" t="str">
        <f t="shared" si="188"/>
        <v/>
      </c>
      <c r="D2061" s="52" t="str">
        <f t="shared" si="189"/>
        <v/>
      </c>
      <c r="E2061" s="53" t="str">
        <f t="shared" si="190"/>
        <v/>
      </c>
      <c r="F2061" s="53" t="str">
        <f t="shared" si="191"/>
        <v/>
      </c>
      <c r="G2061" s="50"/>
      <c r="H2061" s="53">
        <f t="shared" si="186"/>
        <v>0</v>
      </c>
    </row>
    <row r="2062" spans="2:8" ht="12.75" hidden="1" customHeight="1">
      <c r="B2062" s="46" t="str">
        <f t="shared" si="187"/>
        <v/>
      </c>
      <c r="C2062" s="47" t="str">
        <f t="shared" si="188"/>
        <v/>
      </c>
      <c r="D2062" s="52" t="str">
        <f t="shared" si="189"/>
        <v/>
      </c>
      <c r="E2062" s="53" t="str">
        <f t="shared" si="190"/>
        <v/>
      </c>
      <c r="F2062" s="53" t="str">
        <f t="shared" si="191"/>
        <v/>
      </c>
      <c r="G2062" s="50"/>
      <c r="H2062" s="53">
        <f t="shared" si="186"/>
        <v>0</v>
      </c>
    </row>
    <row r="2063" spans="2:8" ht="12.75" hidden="1" customHeight="1">
      <c r="B2063" s="46" t="str">
        <f t="shared" si="187"/>
        <v/>
      </c>
      <c r="C2063" s="47" t="str">
        <f t="shared" si="188"/>
        <v/>
      </c>
      <c r="D2063" s="52" t="str">
        <f t="shared" si="189"/>
        <v/>
      </c>
      <c r="E2063" s="53" t="str">
        <f t="shared" si="190"/>
        <v/>
      </c>
      <c r="F2063" s="53" t="str">
        <f t="shared" si="191"/>
        <v/>
      </c>
      <c r="G2063" s="50"/>
      <c r="H2063" s="53">
        <f t="shared" si="186"/>
        <v>0</v>
      </c>
    </row>
    <row r="2064" spans="2:8" ht="12.75" hidden="1" customHeight="1">
      <c r="B2064" s="46" t="str">
        <f t="shared" si="187"/>
        <v/>
      </c>
      <c r="C2064" s="47" t="str">
        <f t="shared" si="188"/>
        <v/>
      </c>
      <c r="D2064" s="52" t="str">
        <f t="shared" si="189"/>
        <v/>
      </c>
      <c r="E2064" s="53" t="str">
        <f t="shared" si="190"/>
        <v/>
      </c>
      <c r="F2064" s="53" t="str">
        <f t="shared" si="191"/>
        <v/>
      </c>
      <c r="G2064" s="50"/>
      <c r="H2064" s="53">
        <f t="shared" si="186"/>
        <v>0</v>
      </c>
    </row>
    <row r="2065" spans="2:8" ht="12.75" hidden="1" customHeight="1">
      <c r="B2065" s="46" t="str">
        <f t="shared" si="187"/>
        <v/>
      </c>
      <c r="C2065" s="47" t="str">
        <f t="shared" si="188"/>
        <v/>
      </c>
      <c r="D2065" s="52" t="str">
        <f t="shared" si="189"/>
        <v/>
      </c>
      <c r="E2065" s="53" t="str">
        <f t="shared" si="190"/>
        <v/>
      </c>
      <c r="F2065" s="53" t="str">
        <f t="shared" si="191"/>
        <v/>
      </c>
      <c r="G2065" s="50"/>
      <c r="H2065" s="53">
        <f t="shared" si="186"/>
        <v>0</v>
      </c>
    </row>
    <row r="2066" spans="2:8" ht="12.75" hidden="1" customHeight="1">
      <c r="B2066" s="46" t="str">
        <f t="shared" si="187"/>
        <v/>
      </c>
      <c r="C2066" s="47" t="str">
        <f t="shared" si="188"/>
        <v/>
      </c>
      <c r="D2066" s="52" t="str">
        <f t="shared" si="189"/>
        <v/>
      </c>
      <c r="E2066" s="53" t="str">
        <f t="shared" si="190"/>
        <v/>
      </c>
      <c r="F2066" s="53" t="str">
        <f t="shared" si="191"/>
        <v/>
      </c>
      <c r="G2066" s="50"/>
      <c r="H2066" s="53">
        <f t="shared" si="186"/>
        <v>0</v>
      </c>
    </row>
    <row r="2067" spans="2:8" ht="12.75" hidden="1" customHeight="1">
      <c r="B2067" s="46" t="str">
        <f t="shared" si="187"/>
        <v/>
      </c>
      <c r="C2067" s="47" t="str">
        <f t="shared" si="188"/>
        <v/>
      </c>
      <c r="D2067" s="52" t="str">
        <f t="shared" si="189"/>
        <v/>
      </c>
      <c r="E2067" s="53" t="str">
        <f t="shared" si="190"/>
        <v/>
      </c>
      <c r="F2067" s="53" t="str">
        <f t="shared" si="191"/>
        <v/>
      </c>
      <c r="G2067" s="50"/>
      <c r="H2067" s="53">
        <f t="shared" si="186"/>
        <v>0</v>
      </c>
    </row>
    <row r="2068" spans="2:8" ht="12.75" hidden="1" customHeight="1">
      <c r="B2068" s="46" t="str">
        <f t="shared" si="187"/>
        <v/>
      </c>
      <c r="C2068" s="47" t="str">
        <f t="shared" si="188"/>
        <v/>
      </c>
      <c r="D2068" s="52" t="str">
        <f t="shared" si="189"/>
        <v/>
      </c>
      <c r="E2068" s="53" t="str">
        <f t="shared" si="190"/>
        <v/>
      </c>
      <c r="F2068" s="53" t="str">
        <f t="shared" si="191"/>
        <v/>
      </c>
      <c r="G2068" s="50"/>
      <c r="H2068" s="53">
        <f t="shared" si="186"/>
        <v>0</v>
      </c>
    </row>
    <row r="2069" spans="2:8" ht="12.75" hidden="1" customHeight="1">
      <c r="B2069" s="46" t="str">
        <f t="shared" si="187"/>
        <v/>
      </c>
      <c r="C2069" s="47" t="str">
        <f t="shared" si="188"/>
        <v/>
      </c>
      <c r="D2069" s="52" t="str">
        <f t="shared" si="189"/>
        <v/>
      </c>
      <c r="E2069" s="53" t="str">
        <f t="shared" si="190"/>
        <v/>
      </c>
      <c r="F2069" s="53" t="str">
        <f t="shared" si="191"/>
        <v/>
      </c>
      <c r="G2069" s="50"/>
      <c r="H2069" s="53">
        <f t="shared" si="186"/>
        <v>0</v>
      </c>
    </row>
    <row r="2070" spans="2:8" ht="12.75" hidden="1" customHeight="1">
      <c r="B2070" s="46" t="str">
        <f t="shared" si="187"/>
        <v/>
      </c>
      <c r="C2070" s="47" t="str">
        <f t="shared" si="188"/>
        <v/>
      </c>
      <c r="D2070" s="52" t="str">
        <f t="shared" si="189"/>
        <v/>
      </c>
      <c r="E2070" s="53" t="str">
        <f t="shared" si="190"/>
        <v/>
      </c>
      <c r="F2070" s="53" t="str">
        <f t="shared" si="191"/>
        <v/>
      </c>
      <c r="G2070" s="50"/>
      <c r="H2070" s="53">
        <f t="shared" si="186"/>
        <v>0</v>
      </c>
    </row>
    <row r="2071" spans="2:8" ht="12.75" hidden="1" customHeight="1">
      <c r="B2071" s="46" t="str">
        <f t="shared" si="187"/>
        <v/>
      </c>
      <c r="C2071" s="47" t="str">
        <f t="shared" si="188"/>
        <v/>
      </c>
      <c r="D2071" s="52" t="str">
        <f t="shared" si="189"/>
        <v/>
      </c>
      <c r="E2071" s="53" t="str">
        <f t="shared" si="190"/>
        <v/>
      </c>
      <c r="F2071" s="53" t="str">
        <f t="shared" si="191"/>
        <v/>
      </c>
      <c r="G2071" s="50"/>
      <c r="H2071" s="53">
        <f t="shared" si="186"/>
        <v>0</v>
      </c>
    </row>
    <row r="2072" spans="2:8" ht="12.75" hidden="1" customHeight="1">
      <c r="B2072" s="46" t="str">
        <f t="shared" si="187"/>
        <v/>
      </c>
      <c r="C2072" s="47" t="str">
        <f t="shared" si="188"/>
        <v/>
      </c>
      <c r="D2072" s="52" t="str">
        <f t="shared" si="189"/>
        <v/>
      </c>
      <c r="E2072" s="53" t="str">
        <f t="shared" si="190"/>
        <v/>
      </c>
      <c r="F2072" s="53" t="str">
        <f t="shared" si="191"/>
        <v/>
      </c>
      <c r="G2072" s="50"/>
      <c r="H2072" s="53">
        <f t="shared" si="186"/>
        <v>0</v>
      </c>
    </row>
    <row r="2073" spans="2:8" ht="12.75" hidden="1" customHeight="1">
      <c r="B2073" s="46" t="str">
        <f t="shared" si="187"/>
        <v/>
      </c>
      <c r="C2073" s="47" t="str">
        <f t="shared" si="188"/>
        <v/>
      </c>
      <c r="D2073" s="52" t="str">
        <f t="shared" si="189"/>
        <v/>
      </c>
      <c r="E2073" s="53" t="str">
        <f t="shared" si="190"/>
        <v/>
      </c>
      <c r="F2073" s="53" t="str">
        <f t="shared" si="191"/>
        <v/>
      </c>
      <c r="G2073" s="50"/>
      <c r="H2073" s="53">
        <f t="shared" ref="H2073:H2104" si="192">IF(B2073="",0,ROUND(H2072-E2073-G2073,2))</f>
        <v>0</v>
      </c>
    </row>
    <row r="2074" spans="2:8" ht="12.75" hidden="1" customHeight="1">
      <c r="B2074" s="46" t="str">
        <f t="shared" ref="B2074:B2104" si="193">IF(B2073&lt;$D$16,IF(H2073&gt;0,B2073+1,""),"")</f>
        <v/>
      </c>
      <c r="C2074" s="47" t="str">
        <f t="shared" ref="C2074:C2104" si="194">IF(B2074="","",IF(B2074&lt;=$D$16,IF(payments_per_year=26,DATE(YEAR(start_date),MONTH(start_date),DAY(start_date)+14*B2074),IF(payments_per_year=52,DATE(YEAR(start_date),MONTH(start_date),DAY(start_date)+7*B2074),DATE(YEAR(start_date),MONTH(start_date)+B2074*12/$D$11,DAY(start_date)))),""))</f>
        <v/>
      </c>
      <c r="D2074" s="52" t="str">
        <f t="shared" ref="D2074:D2104" si="195">IF(C2074="","",IF($D$15+F2074&gt;H2073,ROUND(H2073+F2074,2),$D$15))</f>
        <v/>
      </c>
      <c r="E2074" s="53" t="str">
        <f t="shared" ref="E2074:E2104" si="196">IF(C2074="","",D2074-F2074)</f>
        <v/>
      </c>
      <c r="F2074" s="53" t="str">
        <f t="shared" ref="F2074:F2104" si="197">IF(C2074="","",ROUND(H2073*$D$9/payments_per_year,2))</f>
        <v/>
      </c>
      <c r="G2074" s="50"/>
      <c r="H2074" s="53">
        <f t="shared" si="192"/>
        <v>0</v>
      </c>
    </row>
    <row r="2075" spans="2:8" ht="12.75" hidden="1" customHeight="1">
      <c r="B2075" s="46" t="str">
        <f t="shared" si="193"/>
        <v/>
      </c>
      <c r="C2075" s="47" t="str">
        <f t="shared" si="194"/>
        <v/>
      </c>
      <c r="D2075" s="52" t="str">
        <f t="shared" si="195"/>
        <v/>
      </c>
      <c r="E2075" s="53" t="str">
        <f t="shared" si="196"/>
        <v/>
      </c>
      <c r="F2075" s="53" t="str">
        <f t="shared" si="197"/>
        <v/>
      </c>
      <c r="G2075" s="50"/>
      <c r="H2075" s="53">
        <f t="shared" si="192"/>
        <v>0</v>
      </c>
    </row>
    <row r="2076" spans="2:8" ht="12.75" hidden="1" customHeight="1">
      <c r="B2076" s="46" t="str">
        <f t="shared" si="193"/>
        <v/>
      </c>
      <c r="C2076" s="47" t="str">
        <f t="shared" si="194"/>
        <v/>
      </c>
      <c r="D2076" s="52" t="str">
        <f t="shared" si="195"/>
        <v/>
      </c>
      <c r="E2076" s="53" t="str">
        <f t="shared" si="196"/>
        <v/>
      </c>
      <c r="F2076" s="53" t="str">
        <f t="shared" si="197"/>
        <v/>
      </c>
      <c r="G2076" s="50"/>
      <c r="H2076" s="53">
        <f t="shared" si="192"/>
        <v>0</v>
      </c>
    </row>
    <row r="2077" spans="2:8" ht="12.75" hidden="1" customHeight="1">
      <c r="B2077" s="46" t="str">
        <f t="shared" si="193"/>
        <v/>
      </c>
      <c r="C2077" s="47" t="str">
        <f t="shared" si="194"/>
        <v/>
      </c>
      <c r="D2077" s="52" t="str">
        <f t="shared" si="195"/>
        <v/>
      </c>
      <c r="E2077" s="53" t="str">
        <f t="shared" si="196"/>
        <v/>
      </c>
      <c r="F2077" s="53" t="str">
        <f t="shared" si="197"/>
        <v/>
      </c>
      <c r="G2077" s="50"/>
      <c r="H2077" s="53">
        <f t="shared" si="192"/>
        <v>0</v>
      </c>
    </row>
    <row r="2078" spans="2:8" ht="12.75" hidden="1" customHeight="1">
      <c r="B2078" s="46" t="str">
        <f t="shared" si="193"/>
        <v/>
      </c>
      <c r="C2078" s="47" t="str">
        <f t="shared" si="194"/>
        <v/>
      </c>
      <c r="D2078" s="52" t="str">
        <f t="shared" si="195"/>
        <v/>
      </c>
      <c r="E2078" s="53" t="str">
        <f t="shared" si="196"/>
        <v/>
      </c>
      <c r="F2078" s="53" t="str">
        <f t="shared" si="197"/>
        <v/>
      </c>
      <c r="G2078" s="50"/>
      <c r="H2078" s="53">
        <f t="shared" si="192"/>
        <v>0</v>
      </c>
    </row>
    <row r="2079" spans="2:8" ht="12.75" hidden="1" customHeight="1">
      <c r="B2079" s="46" t="str">
        <f t="shared" si="193"/>
        <v/>
      </c>
      <c r="C2079" s="47" t="str">
        <f t="shared" si="194"/>
        <v/>
      </c>
      <c r="D2079" s="52" t="str">
        <f t="shared" si="195"/>
        <v/>
      </c>
      <c r="E2079" s="53" t="str">
        <f t="shared" si="196"/>
        <v/>
      </c>
      <c r="F2079" s="53" t="str">
        <f t="shared" si="197"/>
        <v/>
      </c>
      <c r="G2079" s="50"/>
      <c r="H2079" s="53">
        <f t="shared" si="192"/>
        <v>0</v>
      </c>
    </row>
    <row r="2080" spans="2:8" ht="12.75" hidden="1" customHeight="1">
      <c r="B2080" s="46" t="str">
        <f t="shared" si="193"/>
        <v/>
      </c>
      <c r="C2080" s="47" t="str">
        <f t="shared" si="194"/>
        <v/>
      </c>
      <c r="D2080" s="52" t="str">
        <f t="shared" si="195"/>
        <v/>
      </c>
      <c r="E2080" s="53" t="str">
        <f t="shared" si="196"/>
        <v/>
      </c>
      <c r="F2080" s="53" t="str">
        <f t="shared" si="197"/>
        <v/>
      </c>
      <c r="G2080" s="50"/>
      <c r="H2080" s="53">
        <f t="shared" si="192"/>
        <v>0</v>
      </c>
    </row>
    <row r="2081" spans="2:8" ht="12.75" hidden="1" customHeight="1">
      <c r="B2081" s="46" t="str">
        <f t="shared" si="193"/>
        <v/>
      </c>
      <c r="C2081" s="47" t="str">
        <f t="shared" si="194"/>
        <v/>
      </c>
      <c r="D2081" s="52" t="str">
        <f t="shared" si="195"/>
        <v/>
      </c>
      <c r="E2081" s="53" t="str">
        <f t="shared" si="196"/>
        <v/>
      </c>
      <c r="F2081" s="53" t="str">
        <f t="shared" si="197"/>
        <v/>
      </c>
      <c r="G2081" s="50"/>
      <c r="H2081" s="53">
        <f t="shared" si="192"/>
        <v>0</v>
      </c>
    </row>
    <row r="2082" spans="2:8" ht="12.75" hidden="1" customHeight="1">
      <c r="B2082" s="46" t="str">
        <f t="shared" si="193"/>
        <v/>
      </c>
      <c r="C2082" s="47" t="str">
        <f t="shared" si="194"/>
        <v/>
      </c>
      <c r="D2082" s="52" t="str">
        <f t="shared" si="195"/>
        <v/>
      </c>
      <c r="E2082" s="53" t="str">
        <f t="shared" si="196"/>
        <v/>
      </c>
      <c r="F2082" s="53" t="str">
        <f t="shared" si="197"/>
        <v/>
      </c>
      <c r="G2082" s="50"/>
      <c r="H2082" s="53">
        <f t="shared" si="192"/>
        <v>0</v>
      </c>
    </row>
    <row r="2083" spans="2:8" ht="12.75" hidden="1" customHeight="1">
      <c r="B2083" s="46" t="str">
        <f t="shared" si="193"/>
        <v/>
      </c>
      <c r="C2083" s="47" t="str">
        <f t="shared" si="194"/>
        <v/>
      </c>
      <c r="D2083" s="52" t="str">
        <f t="shared" si="195"/>
        <v/>
      </c>
      <c r="E2083" s="53" t="str">
        <f t="shared" si="196"/>
        <v/>
      </c>
      <c r="F2083" s="53" t="str">
        <f t="shared" si="197"/>
        <v/>
      </c>
      <c r="G2083" s="50"/>
      <c r="H2083" s="53">
        <f t="shared" si="192"/>
        <v>0</v>
      </c>
    </row>
    <row r="2084" spans="2:8" ht="12.75" hidden="1" customHeight="1">
      <c r="B2084" s="46" t="str">
        <f t="shared" si="193"/>
        <v/>
      </c>
      <c r="C2084" s="47" t="str">
        <f t="shared" si="194"/>
        <v/>
      </c>
      <c r="D2084" s="52" t="str">
        <f t="shared" si="195"/>
        <v/>
      </c>
      <c r="E2084" s="53" t="str">
        <f t="shared" si="196"/>
        <v/>
      </c>
      <c r="F2084" s="53" t="str">
        <f t="shared" si="197"/>
        <v/>
      </c>
      <c r="G2084" s="50"/>
      <c r="H2084" s="53">
        <f t="shared" si="192"/>
        <v>0</v>
      </c>
    </row>
    <row r="2085" spans="2:8" ht="12.75" hidden="1" customHeight="1">
      <c r="B2085" s="46" t="str">
        <f t="shared" si="193"/>
        <v/>
      </c>
      <c r="C2085" s="47" t="str">
        <f t="shared" si="194"/>
        <v/>
      </c>
      <c r="D2085" s="52" t="str">
        <f t="shared" si="195"/>
        <v/>
      </c>
      <c r="E2085" s="53" t="str">
        <f t="shared" si="196"/>
        <v/>
      </c>
      <c r="F2085" s="53" t="str">
        <f t="shared" si="197"/>
        <v/>
      </c>
      <c r="G2085" s="50"/>
      <c r="H2085" s="53">
        <f t="shared" si="192"/>
        <v>0</v>
      </c>
    </row>
    <row r="2086" spans="2:8" ht="12.75" hidden="1" customHeight="1">
      <c r="B2086" s="46" t="str">
        <f t="shared" si="193"/>
        <v/>
      </c>
      <c r="C2086" s="47" t="str">
        <f t="shared" si="194"/>
        <v/>
      </c>
      <c r="D2086" s="52" t="str">
        <f t="shared" si="195"/>
        <v/>
      </c>
      <c r="E2086" s="53" t="str">
        <f t="shared" si="196"/>
        <v/>
      </c>
      <c r="F2086" s="53" t="str">
        <f t="shared" si="197"/>
        <v/>
      </c>
      <c r="G2086" s="50"/>
      <c r="H2086" s="53">
        <f t="shared" si="192"/>
        <v>0</v>
      </c>
    </row>
    <row r="2087" spans="2:8" ht="12.75" hidden="1" customHeight="1">
      <c r="B2087" s="46" t="str">
        <f t="shared" si="193"/>
        <v/>
      </c>
      <c r="C2087" s="47" t="str">
        <f t="shared" si="194"/>
        <v/>
      </c>
      <c r="D2087" s="52" t="str">
        <f t="shared" si="195"/>
        <v/>
      </c>
      <c r="E2087" s="53" t="str">
        <f t="shared" si="196"/>
        <v/>
      </c>
      <c r="F2087" s="53" t="str">
        <f t="shared" si="197"/>
        <v/>
      </c>
      <c r="G2087" s="50"/>
      <c r="H2087" s="53">
        <f t="shared" si="192"/>
        <v>0</v>
      </c>
    </row>
    <row r="2088" spans="2:8" ht="12.75" hidden="1" customHeight="1">
      <c r="B2088" s="46" t="str">
        <f t="shared" si="193"/>
        <v/>
      </c>
      <c r="C2088" s="47" t="str">
        <f t="shared" si="194"/>
        <v/>
      </c>
      <c r="D2088" s="52" t="str">
        <f t="shared" si="195"/>
        <v/>
      </c>
      <c r="E2088" s="53" t="str">
        <f t="shared" si="196"/>
        <v/>
      </c>
      <c r="F2088" s="53" t="str">
        <f t="shared" si="197"/>
        <v/>
      </c>
      <c r="G2088" s="50"/>
      <c r="H2088" s="53">
        <f t="shared" si="192"/>
        <v>0</v>
      </c>
    </row>
    <row r="2089" spans="2:8" ht="12.75" hidden="1" customHeight="1">
      <c r="B2089" s="46" t="str">
        <f t="shared" si="193"/>
        <v/>
      </c>
      <c r="C2089" s="47" t="str">
        <f t="shared" si="194"/>
        <v/>
      </c>
      <c r="D2089" s="52" t="str">
        <f t="shared" si="195"/>
        <v/>
      </c>
      <c r="E2089" s="53" t="str">
        <f t="shared" si="196"/>
        <v/>
      </c>
      <c r="F2089" s="53" t="str">
        <f t="shared" si="197"/>
        <v/>
      </c>
      <c r="G2089" s="50"/>
      <c r="H2089" s="53">
        <f t="shared" si="192"/>
        <v>0</v>
      </c>
    </row>
    <row r="2090" spans="2:8" ht="12.75" hidden="1" customHeight="1">
      <c r="B2090" s="46" t="str">
        <f t="shared" si="193"/>
        <v/>
      </c>
      <c r="C2090" s="47" t="str">
        <f t="shared" si="194"/>
        <v/>
      </c>
      <c r="D2090" s="52" t="str">
        <f t="shared" si="195"/>
        <v/>
      </c>
      <c r="E2090" s="53" t="str">
        <f t="shared" si="196"/>
        <v/>
      </c>
      <c r="F2090" s="53" t="str">
        <f t="shared" si="197"/>
        <v/>
      </c>
      <c r="G2090" s="50"/>
      <c r="H2090" s="53">
        <f t="shared" si="192"/>
        <v>0</v>
      </c>
    </row>
    <row r="2091" spans="2:8" ht="12.75" hidden="1" customHeight="1">
      <c r="B2091" s="46" t="str">
        <f t="shared" si="193"/>
        <v/>
      </c>
      <c r="C2091" s="47" t="str">
        <f t="shared" si="194"/>
        <v/>
      </c>
      <c r="D2091" s="52" t="str">
        <f t="shared" si="195"/>
        <v/>
      </c>
      <c r="E2091" s="53" t="str">
        <f t="shared" si="196"/>
        <v/>
      </c>
      <c r="F2091" s="53" t="str">
        <f t="shared" si="197"/>
        <v/>
      </c>
      <c r="G2091" s="50"/>
      <c r="H2091" s="53">
        <f t="shared" si="192"/>
        <v>0</v>
      </c>
    </row>
    <row r="2092" spans="2:8" ht="12.75" hidden="1" customHeight="1">
      <c r="B2092" s="46" t="str">
        <f t="shared" si="193"/>
        <v/>
      </c>
      <c r="C2092" s="47" t="str">
        <f t="shared" si="194"/>
        <v/>
      </c>
      <c r="D2092" s="52" t="str">
        <f t="shared" si="195"/>
        <v/>
      </c>
      <c r="E2092" s="53" t="str">
        <f t="shared" si="196"/>
        <v/>
      </c>
      <c r="F2092" s="53" t="str">
        <f t="shared" si="197"/>
        <v/>
      </c>
      <c r="G2092" s="50"/>
      <c r="H2092" s="53">
        <f t="shared" si="192"/>
        <v>0</v>
      </c>
    </row>
    <row r="2093" spans="2:8" ht="12.75" hidden="1" customHeight="1">
      <c r="B2093" s="46" t="str">
        <f t="shared" si="193"/>
        <v/>
      </c>
      <c r="C2093" s="47" t="str">
        <f t="shared" si="194"/>
        <v/>
      </c>
      <c r="D2093" s="52" t="str">
        <f t="shared" si="195"/>
        <v/>
      </c>
      <c r="E2093" s="53" t="str">
        <f t="shared" si="196"/>
        <v/>
      </c>
      <c r="F2093" s="53" t="str">
        <f t="shared" si="197"/>
        <v/>
      </c>
      <c r="G2093" s="50"/>
      <c r="H2093" s="53">
        <f t="shared" si="192"/>
        <v>0</v>
      </c>
    </row>
    <row r="2094" spans="2:8" ht="12.75" hidden="1" customHeight="1">
      <c r="B2094" s="46" t="str">
        <f t="shared" si="193"/>
        <v/>
      </c>
      <c r="C2094" s="47" t="str">
        <f t="shared" si="194"/>
        <v/>
      </c>
      <c r="D2094" s="52" t="str">
        <f t="shared" si="195"/>
        <v/>
      </c>
      <c r="E2094" s="53" t="str">
        <f t="shared" si="196"/>
        <v/>
      </c>
      <c r="F2094" s="53" t="str">
        <f t="shared" si="197"/>
        <v/>
      </c>
      <c r="G2094" s="50"/>
      <c r="H2094" s="53">
        <f t="shared" si="192"/>
        <v>0</v>
      </c>
    </row>
    <row r="2095" spans="2:8" ht="12.75" hidden="1" customHeight="1">
      <c r="B2095" s="46" t="str">
        <f t="shared" si="193"/>
        <v/>
      </c>
      <c r="C2095" s="47" t="str">
        <f t="shared" si="194"/>
        <v/>
      </c>
      <c r="D2095" s="52" t="str">
        <f t="shared" si="195"/>
        <v/>
      </c>
      <c r="E2095" s="53" t="str">
        <f t="shared" si="196"/>
        <v/>
      </c>
      <c r="F2095" s="53" t="str">
        <f t="shared" si="197"/>
        <v/>
      </c>
      <c r="G2095" s="50"/>
      <c r="H2095" s="53">
        <f t="shared" si="192"/>
        <v>0</v>
      </c>
    </row>
    <row r="2096" spans="2:8" ht="12.75" hidden="1" customHeight="1">
      <c r="B2096" s="46" t="str">
        <f t="shared" si="193"/>
        <v/>
      </c>
      <c r="C2096" s="47" t="str">
        <f t="shared" si="194"/>
        <v/>
      </c>
      <c r="D2096" s="52" t="str">
        <f t="shared" si="195"/>
        <v/>
      </c>
      <c r="E2096" s="53" t="str">
        <f t="shared" si="196"/>
        <v/>
      </c>
      <c r="F2096" s="53" t="str">
        <f t="shared" si="197"/>
        <v/>
      </c>
      <c r="G2096" s="50"/>
      <c r="H2096" s="53">
        <f t="shared" si="192"/>
        <v>0</v>
      </c>
    </row>
    <row r="2097" spans="2:8" ht="12.75" hidden="1" customHeight="1">
      <c r="B2097" s="46" t="str">
        <f t="shared" si="193"/>
        <v/>
      </c>
      <c r="C2097" s="47" t="str">
        <f t="shared" si="194"/>
        <v/>
      </c>
      <c r="D2097" s="52" t="str">
        <f t="shared" si="195"/>
        <v/>
      </c>
      <c r="E2097" s="53" t="str">
        <f t="shared" si="196"/>
        <v/>
      </c>
      <c r="F2097" s="53" t="str">
        <f t="shared" si="197"/>
        <v/>
      </c>
      <c r="G2097" s="50"/>
      <c r="H2097" s="53">
        <f t="shared" si="192"/>
        <v>0</v>
      </c>
    </row>
    <row r="2098" spans="2:8" ht="12.75" hidden="1" customHeight="1">
      <c r="B2098" s="46" t="str">
        <f t="shared" si="193"/>
        <v/>
      </c>
      <c r="C2098" s="47" t="str">
        <f t="shared" si="194"/>
        <v/>
      </c>
      <c r="D2098" s="52" t="str">
        <f t="shared" si="195"/>
        <v/>
      </c>
      <c r="E2098" s="53" t="str">
        <f t="shared" si="196"/>
        <v/>
      </c>
      <c r="F2098" s="53" t="str">
        <f t="shared" si="197"/>
        <v/>
      </c>
      <c r="G2098" s="50"/>
      <c r="H2098" s="53">
        <f t="shared" si="192"/>
        <v>0</v>
      </c>
    </row>
    <row r="2099" spans="2:8" ht="12.75" hidden="1" customHeight="1">
      <c r="B2099" s="46" t="str">
        <f t="shared" si="193"/>
        <v/>
      </c>
      <c r="C2099" s="47" t="str">
        <f t="shared" si="194"/>
        <v/>
      </c>
      <c r="D2099" s="52" t="str">
        <f t="shared" si="195"/>
        <v/>
      </c>
      <c r="E2099" s="53" t="str">
        <f t="shared" si="196"/>
        <v/>
      </c>
      <c r="F2099" s="53" t="str">
        <f t="shared" si="197"/>
        <v/>
      </c>
      <c r="G2099" s="50"/>
      <c r="H2099" s="53">
        <f t="shared" si="192"/>
        <v>0</v>
      </c>
    </row>
    <row r="2100" spans="2:8" ht="12.75" hidden="1" customHeight="1">
      <c r="B2100" s="46" t="str">
        <f t="shared" si="193"/>
        <v/>
      </c>
      <c r="C2100" s="47" t="str">
        <f t="shared" si="194"/>
        <v/>
      </c>
      <c r="D2100" s="52" t="str">
        <f t="shared" si="195"/>
        <v/>
      </c>
      <c r="E2100" s="53" t="str">
        <f t="shared" si="196"/>
        <v/>
      </c>
      <c r="F2100" s="53" t="str">
        <f t="shared" si="197"/>
        <v/>
      </c>
      <c r="G2100" s="50"/>
      <c r="H2100" s="53">
        <f t="shared" si="192"/>
        <v>0</v>
      </c>
    </row>
    <row r="2101" spans="2:8" ht="12.75" hidden="1" customHeight="1">
      <c r="B2101" s="46" t="str">
        <f t="shared" si="193"/>
        <v/>
      </c>
      <c r="C2101" s="47" t="str">
        <f t="shared" si="194"/>
        <v/>
      </c>
      <c r="D2101" s="52" t="str">
        <f t="shared" si="195"/>
        <v/>
      </c>
      <c r="E2101" s="53" t="str">
        <f t="shared" si="196"/>
        <v/>
      </c>
      <c r="F2101" s="53" t="str">
        <f t="shared" si="197"/>
        <v/>
      </c>
      <c r="G2101" s="50"/>
      <c r="H2101" s="53">
        <f t="shared" si="192"/>
        <v>0</v>
      </c>
    </row>
    <row r="2102" spans="2:8" ht="12.75" hidden="1" customHeight="1">
      <c r="B2102" s="46" t="str">
        <f t="shared" si="193"/>
        <v/>
      </c>
      <c r="C2102" s="47" t="str">
        <f t="shared" si="194"/>
        <v/>
      </c>
      <c r="D2102" s="52" t="str">
        <f t="shared" si="195"/>
        <v/>
      </c>
      <c r="E2102" s="53" t="str">
        <f t="shared" si="196"/>
        <v/>
      </c>
      <c r="F2102" s="53" t="str">
        <f t="shared" si="197"/>
        <v/>
      </c>
      <c r="G2102" s="50"/>
      <c r="H2102" s="53">
        <f t="shared" si="192"/>
        <v>0</v>
      </c>
    </row>
    <row r="2103" spans="2:8" ht="12.75" hidden="1" customHeight="1">
      <c r="B2103" s="46" t="str">
        <f t="shared" si="193"/>
        <v/>
      </c>
      <c r="C2103" s="47" t="str">
        <f t="shared" si="194"/>
        <v/>
      </c>
      <c r="D2103" s="52" t="str">
        <f t="shared" si="195"/>
        <v/>
      </c>
      <c r="E2103" s="53" t="str">
        <f t="shared" si="196"/>
        <v/>
      </c>
      <c r="F2103" s="53" t="str">
        <f t="shared" si="197"/>
        <v/>
      </c>
      <c r="G2103" s="50"/>
      <c r="H2103" s="53">
        <f t="shared" si="192"/>
        <v>0</v>
      </c>
    </row>
    <row r="2104" spans="2:8" ht="12.75" hidden="1" customHeight="1">
      <c r="B2104" s="55" t="str">
        <f t="shared" si="193"/>
        <v/>
      </c>
      <c r="C2104" s="56" t="str">
        <f t="shared" si="194"/>
        <v/>
      </c>
      <c r="D2104" s="57" t="str">
        <f t="shared" si="195"/>
        <v/>
      </c>
      <c r="E2104" s="58" t="str">
        <f t="shared" si="196"/>
        <v/>
      </c>
      <c r="F2104" s="58" t="str">
        <f t="shared" si="197"/>
        <v/>
      </c>
      <c r="G2104" s="59"/>
      <c r="H2104" s="58">
        <f t="shared" si="192"/>
        <v>0</v>
      </c>
    </row>
  </sheetData>
  <mergeCells count="9">
    <mergeCell ref="B1:H1"/>
    <mergeCell ref="B7:D7"/>
    <mergeCell ref="E7:H21"/>
    <mergeCell ref="B8:C8"/>
    <mergeCell ref="B9:C9"/>
    <mergeCell ref="B10:C10"/>
    <mergeCell ref="B11:C11"/>
    <mergeCell ref="B12:C12"/>
    <mergeCell ref="B14:D14"/>
  </mergeCells>
  <conditionalFormatting sqref="A265:A504 B25:G2104">
    <cfRule type="expression" dxfId="3" priority="3" stopIfTrue="1">
      <formula>IF($C25="",1,0)</formula>
    </cfRule>
    <cfRule type="expression" dxfId="2" priority="4" stopIfTrue="1">
      <formula>IF($H25&lt;=0,1,0)</formula>
    </cfRule>
  </conditionalFormatting>
  <conditionalFormatting sqref="H25:H2104">
    <cfRule type="expression" dxfId="1" priority="1" stopIfTrue="1">
      <formula>IF($C25="",1,0)</formula>
    </cfRule>
    <cfRule type="expression" dxfId="0" priority="2" stopIfTrue="1">
      <formula>IF($H25&lt;=0,1,0)</formula>
    </cfRule>
  </conditionalFormatting>
  <dataValidations count="4">
    <dataValidation operator="equal" allowBlank="1" showErrorMessage="1" sqref="D8">
      <formula1>0</formula1>
      <formula2>0</formula2>
    </dataValidation>
    <dataValidation type="decimal" allowBlank="1" showInputMessage="1" showErrorMessage="1" errorTitle="Number of Years" error="You must enter number of years from 1 to 40" promptTitle="Loan Period in Years" prompt="max 40 years " sqref="D10">
      <formula1>0</formula1>
      <formula2>40</formula2>
    </dataValidation>
    <dataValidation type="list" operator="equal" allowBlank="1" showErrorMessage="1" sqref="D11">
      <formula1>$J$10:$J$15</formula1>
      <formula2>0</formula2>
    </dataValidation>
    <dataValidation type="date" operator="greaterThan" allowBlank="1" showErrorMessage="1" sqref="D12">
      <formula1>1</formula1>
      <formula2>0</formula2>
    </dataValidation>
  </dataValidations>
  <hyperlinks>
    <hyperlink ref="B5" r:id="rId1"/>
  </hyperlinks>
  <pageMargins left="0.7" right="0.7" top="0.75" bottom="0.75" header="0.3" footer="0.3"/>
  <drawing r:id="rId2"/>
  <legacyDrawing r:id="rId3"/>
  <mc:AlternateContent xmlns:mc="http://schemas.openxmlformats.org/markup-compatibility/2006">
    <mc:Choice Requires="x14">
      <controls>
        <mc:AlternateContent xmlns:mc="http://schemas.openxmlformats.org/markup-compatibility/2006">
          <mc:Choice Requires="x14">
            <control shapeId="13313" r:id="rId4" name="OptionButton1">
              <controlPr defaultSize="0" autoFill="0" autoLine="0" autoPict="0">
                <anchor moveWithCells="1" sizeWithCells="1">
                  <from>
                    <xdr:col>4</xdr:col>
                    <xdr:colOff>333375</xdr:colOff>
                    <xdr:row>18</xdr:row>
                    <xdr:rowOff>161925</xdr:rowOff>
                  </from>
                  <to>
                    <xdr:col>5</xdr:col>
                    <xdr:colOff>466725</xdr:colOff>
                    <xdr:row>20</xdr:row>
                    <xdr:rowOff>28575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267"/>
  <sheetViews>
    <sheetView workbookViewId="0">
      <selection activeCell="A20" sqref="A20"/>
    </sheetView>
  </sheetViews>
  <sheetFormatPr defaultColWidth="0" defaultRowHeight="12.75" customHeight="1" zeroHeight="1"/>
  <cols>
    <col min="1" max="1" width="7.33203125" bestFit="1" customWidth="1"/>
    <col min="2" max="2" width="21.83203125" bestFit="1" customWidth="1"/>
    <col min="3" max="5" width="26.5" style="141" customWidth="1"/>
    <col min="6" max="6" width="21.1640625" style="142" bestFit="1" customWidth="1"/>
    <col min="7" max="7" width="10.6640625" style="142" bestFit="1" customWidth="1"/>
    <col min="8" max="8" width="26.5" style="142" customWidth="1"/>
    <col min="9" max="10" width="26.5" customWidth="1"/>
    <col min="11" max="11" width="10.6640625" customWidth="1"/>
    <col min="12" max="12" width="14.83203125" hidden="1" customWidth="1"/>
    <col min="13" max="13" width="18" hidden="1" customWidth="1"/>
    <col min="14" max="14" width="10.83203125" hidden="1" customWidth="1"/>
    <col min="15" max="16" width="0" hidden="1" customWidth="1"/>
    <col min="17" max="17" width="12" hidden="1" customWidth="1"/>
    <col min="18" max="21" width="0" hidden="1" customWidth="1"/>
    <col min="22" max="22" width="13.6640625" hidden="1" customWidth="1"/>
    <col min="23" max="23" width="15" hidden="1" customWidth="1"/>
    <col min="24" max="24" width="0" hidden="1" customWidth="1"/>
    <col min="25" max="25" width="21.83203125" style="80" hidden="1" customWidth="1"/>
  </cols>
  <sheetData>
    <row r="1" spans="1:25" s="67" customFormat="1" ht="15.75">
      <c r="A1" s="176" t="s">
        <v>24</v>
      </c>
      <c r="B1" s="177"/>
      <c r="C1" s="178"/>
      <c r="D1" s="179"/>
      <c r="E1" s="61">
        <v>5000000</v>
      </c>
      <c r="F1" s="62"/>
      <c r="G1" s="62"/>
      <c r="H1" s="63"/>
      <c r="I1" s="63"/>
      <c r="J1" s="64"/>
      <c r="K1" s="180"/>
      <c r="L1" s="65">
        <f>-E6</f>
        <v>50799.006139433121</v>
      </c>
      <c r="M1" s="66">
        <f>E1</f>
        <v>5000000</v>
      </c>
      <c r="N1" s="67" t="s">
        <v>25</v>
      </c>
      <c r="O1" s="67" t="str">
        <f>IF(E3=1," year"," years")</f>
        <v xml:space="preserve"> years</v>
      </c>
      <c r="P1" s="67">
        <f>MONTH(E4)</f>
        <v>2</v>
      </c>
      <c r="Q1" s="67">
        <f>YEAR(E4)</f>
        <v>2011</v>
      </c>
      <c r="Y1" s="68"/>
    </row>
    <row r="2" spans="1:25" s="67" customFormat="1" ht="15.75">
      <c r="A2" s="184" t="s">
        <v>26</v>
      </c>
      <c r="B2" s="185"/>
      <c r="C2" s="186"/>
      <c r="D2" s="187"/>
      <c r="E2" s="69">
        <v>0.10249999999999999</v>
      </c>
      <c r="F2" s="62"/>
      <c r="G2" s="62"/>
      <c r="H2" s="70" t="s">
        <v>27</v>
      </c>
      <c r="I2" s="71"/>
      <c r="J2" s="72"/>
      <c r="K2" s="181"/>
      <c r="N2" s="67" t="s">
        <v>28</v>
      </c>
      <c r="O2" s="67" t="str">
        <f>IF(E3=1," year"," years")</f>
        <v xml:space="preserve"> years</v>
      </c>
      <c r="Y2" s="68"/>
    </row>
    <row r="3" spans="1:25" s="67" customFormat="1" ht="15.75">
      <c r="A3" s="184" t="s">
        <v>29</v>
      </c>
      <c r="B3" s="185"/>
      <c r="C3" s="186"/>
      <c r="D3" s="187"/>
      <c r="E3" s="73">
        <v>18</v>
      </c>
      <c r="F3" s="62"/>
      <c r="G3" s="62"/>
      <c r="H3" s="74"/>
      <c r="I3" s="74"/>
      <c r="J3" s="74"/>
      <c r="K3" s="181"/>
      <c r="Y3" s="68"/>
    </row>
    <row r="4" spans="1:25" s="67" customFormat="1" ht="16.5" thickBot="1">
      <c r="A4" s="188" t="s">
        <v>30</v>
      </c>
      <c r="B4" s="189"/>
      <c r="C4" s="189"/>
      <c r="D4" s="189"/>
      <c r="E4" s="75">
        <v>40575</v>
      </c>
      <c r="F4" s="62"/>
      <c r="G4" s="76"/>
      <c r="H4" s="77" t="s">
        <v>31</v>
      </c>
      <c r="I4" s="78"/>
      <c r="J4" s="79"/>
      <c r="K4" s="181"/>
      <c r="Y4" s="68"/>
    </row>
    <row r="5" spans="1:25" ht="12" thickBot="1">
      <c r="A5" s="190"/>
      <c r="B5" s="190"/>
      <c r="C5" s="190"/>
      <c r="D5" s="190"/>
      <c r="E5" s="191"/>
      <c r="F5" s="74"/>
      <c r="G5" s="74"/>
      <c r="H5" s="74"/>
      <c r="I5" s="74"/>
      <c r="J5" s="74"/>
      <c r="K5" s="181"/>
    </row>
    <row r="6" spans="1:25" s="84" customFormat="1" ht="16.5" thickBot="1">
      <c r="A6" s="192" t="s">
        <v>32</v>
      </c>
      <c r="B6" s="193"/>
      <c r="C6" s="194"/>
      <c r="D6" s="195"/>
      <c r="E6" s="81">
        <v>-50799.006139433121</v>
      </c>
      <c r="F6" s="62"/>
      <c r="G6" s="76"/>
      <c r="H6" s="82" t="s">
        <v>33</v>
      </c>
      <c r="I6" s="83"/>
      <c r="J6" s="79"/>
      <c r="K6" s="181"/>
      <c r="M6" s="67"/>
      <c r="Y6" s="85"/>
    </row>
    <row r="7" spans="1:25" s="86" customFormat="1" ht="13.5" thickBot="1">
      <c r="A7" s="196"/>
      <c r="B7" s="196"/>
      <c r="C7" s="196"/>
      <c r="D7" s="196"/>
      <c r="E7" s="197"/>
      <c r="F7" s="74"/>
      <c r="G7" s="74"/>
      <c r="H7" s="74"/>
      <c r="I7" s="74"/>
      <c r="J7" s="74"/>
      <c r="K7" s="181"/>
      <c r="M7" s="87"/>
      <c r="Y7" s="88"/>
    </row>
    <row r="8" spans="1:25" s="84" customFormat="1" ht="15.75">
      <c r="A8" s="198" t="s">
        <v>34</v>
      </c>
      <c r="B8" s="199"/>
      <c r="C8" s="200"/>
      <c r="D8" s="201"/>
      <c r="E8" s="89">
        <v>8874958.0061394349</v>
      </c>
      <c r="F8" s="62"/>
      <c r="G8" s="76"/>
      <c r="H8" s="90" t="s">
        <v>35</v>
      </c>
      <c r="I8" s="91"/>
      <c r="J8" s="92"/>
      <c r="K8" s="181"/>
      <c r="Y8" s="85"/>
    </row>
    <row r="9" spans="1:25" s="84" customFormat="1" ht="16.5" thickBot="1">
      <c r="A9" s="202" t="s">
        <v>36</v>
      </c>
      <c r="B9" s="203"/>
      <c r="C9" s="204"/>
      <c r="D9" s="205"/>
      <c r="E9" s="93">
        <v>3874958.0061394349</v>
      </c>
      <c r="F9" s="62"/>
      <c r="G9" s="62"/>
      <c r="H9" s="94"/>
      <c r="I9" s="94"/>
      <c r="J9" s="95"/>
      <c r="K9" s="181"/>
      <c r="Y9" s="85"/>
    </row>
    <row r="10" spans="1:25" s="86" customFormat="1" ht="13.5" thickBot="1">
      <c r="A10" s="169"/>
      <c r="B10" s="170"/>
      <c r="C10" s="170"/>
      <c r="D10" s="170"/>
      <c r="E10" s="171"/>
      <c r="F10" s="74"/>
      <c r="G10" s="74"/>
      <c r="H10" s="74"/>
      <c r="I10" s="74"/>
      <c r="J10" s="74"/>
      <c r="K10" s="181"/>
      <c r="Y10" s="88"/>
    </row>
    <row r="11" spans="1:25" s="86" customFormat="1" ht="16.5" thickBot="1">
      <c r="A11" s="172" t="s">
        <v>37</v>
      </c>
      <c r="B11" s="172"/>
      <c r="C11" s="172"/>
      <c r="D11" s="172"/>
      <c r="E11" s="172"/>
      <c r="F11" s="96"/>
      <c r="G11" s="96"/>
      <c r="H11" s="97"/>
      <c r="I11" s="97"/>
      <c r="J11" s="74"/>
      <c r="K11" s="181"/>
      <c r="V11" s="86" t="s">
        <v>38</v>
      </c>
      <c r="Y11" s="88"/>
    </row>
    <row r="12" spans="1:25" s="86" customFormat="1" ht="5.0999999999999996" customHeight="1" thickBot="1">
      <c r="A12" s="173"/>
      <c r="B12" s="173"/>
      <c r="C12" s="173"/>
      <c r="D12" s="173"/>
      <c r="E12" s="173"/>
      <c r="F12" s="96"/>
      <c r="G12" s="96"/>
      <c r="H12" s="97"/>
      <c r="I12" s="97"/>
      <c r="J12" s="74"/>
      <c r="K12" s="181"/>
      <c r="V12" s="98">
        <f>E13</f>
        <v>2012</v>
      </c>
      <c r="Y12" s="88"/>
    </row>
    <row r="13" spans="1:25" s="86" customFormat="1" ht="16.5" thickBot="1">
      <c r="A13" s="174" t="s">
        <v>39</v>
      </c>
      <c r="B13" s="174"/>
      <c r="C13" s="174"/>
      <c r="D13" s="174"/>
      <c r="E13" s="99">
        <v>2012</v>
      </c>
      <c r="F13" s="96"/>
      <c r="G13" s="96"/>
      <c r="H13" s="97"/>
      <c r="I13" s="97"/>
      <c r="J13" s="74"/>
      <c r="K13" s="181"/>
      <c r="V13" s="86" t="s">
        <v>40</v>
      </c>
      <c r="Y13" s="88"/>
    </row>
    <row r="14" spans="1:25" s="86" customFormat="1" ht="5.0999999999999996" customHeight="1" thickBot="1">
      <c r="A14" s="173"/>
      <c r="B14" s="173"/>
      <c r="C14" s="173"/>
      <c r="D14" s="173"/>
      <c r="E14" s="173"/>
      <c r="F14" s="96"/>
      <c r="G14" s="96"/>
      <c r="H14" s="97"/>
      <c r="I14" s="97"/>
      <c r="J14" s="97"/>
      <c r="K14" s="181"/>
      <c r="Y14" s="88"/>
    </row>
    <row r="15" spans="1:25" s="86" customFormat="1" ht="15.75" thickBot="1">
      <c r="A15" s="175" t="s">
        <v>41</v>
      </c>
      <c r="B15" s="175"/>
      <c r="C15" s="175"/>
      <c r="D15" s="175"/>
      <c r="E15" s="100">
        <v>0</v>
      </c>
      <c r="F15" s="96"/>
      <c r="G15" s="96"/>
      <c r="H15" s="97"/>
      <c r="I15" s="97"/>
      <c r="J15" s="74"/>
      <c r="K15" s="181"/>
      <c r="P15" s="86" t="str">
        <f>IF(R15&lt;&gt;"-1 - 0",R15,"")</f>
        <v>2011 - 2012</v>
      </c>
      <c r="R15" s="86" t="str">
        <f>CONCATENATE(V15," - ",V12)</f>
        <v>2011 - 2012</v>
      </c>
      <c r="V15" s="86">
        <f>V12-1</f>
        <v>2011</v>
      </c>
      <c r="Y15" s="88"/>
    </row>
    <row r="16" spans="1:25" s="86" customFormat="1" ht="15.75" thickBot="1">
      <c r="A16" s="175" t="s">
        <v>42</v>
      </c>
      <c r="B16" s="175"/>
      <c r="C16" s="175"/>
      <c r="D16" s="175"/>
      <c r="E16" s="100">
        <v>0</v>
      </c>
      <c r="F16" s="96"/>
      <c r="G16" s="96"/>
      <c r="H16" s="97"/>
      <c r="I16" s="97"/>
      <c r="J16" s="74"/>
      <c r="K16" s="181"/>
      <c r="Y16" s="88"/>
    </row>
    <row r="17" spans="1:26" ht="12" thickBot="1">
      <c r="A17" s="206"/>
      <c r="B17" s="207"/>
      <c r="C17" s="207"/>
      <c r="D17" s="207"/>
      <c r="E17" s="208"/>
      <c r="F17" s="97"/>
      <c r="G17" s="97"/>
      <c r="H17" s="97"/>
      <c r="I17" s="97"/>
      <c r="J17" s="101"/>
      <c r="K17" s="181"/>
    </row>
    <row r="18" spans="1:26" s="109" customFormat="1" ht="44.25" customHeight="1" thickBot="1">
      <c r="A18" s="102" t="s">
        <v>43</v>
      </c>
      <c r="B18" s="102" t="s">
        <v>44</v>
      </c>
      <c r="C18" s="103" t="s">
        <v>45</v>
      </c>
      <c r="D18" s="104" t="s">
        <v>46</v>
      </c>
      <c r="E18" s="105" t="s">
        <v>47</v>
      </c>
      <c r="F18" s="106" t="s">
        <v>48</v>
      </c>
      <c r="G18" s="107" t="s">
        <v>49</v>
      </c>
      <c r="H18" s="108" t="s">
        <v>50</v>
      </c>
      <c r="I18" s="106" t="s">
        <v>51</v>
      </c>
      <c r="J18" s="107" t="s">
        <v>52</v>
      </c>
      <c r="K18" s="182"/>
      <c r="L18" s="109" t="s">
        <v>53</v>
      </c>
      <c r="M18" s="109" t="s">
        <v>54</v>
      </c>
      <c r="N18" s="109" t="s">
        <v>55</v>
      </c>
      <c r="O18" s="109" t="s">
        <v>56</v>
      </c>
      <c r="P18" s="109" t="s">
        <v>57</v>
      </c>
      <c r="Q18" s="109" t="s">
        <v>58</v>
      </c>
      <c r="R18" s="109" t="s">
        <v>59</v>
      </c>
      <c r="T18" s="109" t="s">
        <v>60</v>
      </c>
      <c r="U18" s="109" t="s">
        <v>61</v>
      </c>
      <c r="V18" s="109" t="s">
        <v>21</v>
      </c>
      <c r="W18" s="109" t="s">
        <v>20</v>
      </c>
      <c r="Y18" s="110" t="s">
        <v>62</v>
      </c>
    </row>
    <row r="19" spans="1:26" s="119" customFormat="1" ht="11.25">
      <c r="A19" s="111">
        <v>1</v>
      </c>
      <c r="B19" s="111" t="s">
        <v>65</v>
      </c>
      <c r="C19" s="112">
        <v>42708.333333333328</v>
      </c>
      <c r="D19" s="113">
        <v>8090.6728060997921</v>
      </c>
      <c r="E19" s="112">
        <v>3741909.3271939</v>
      </c>
      <c r="F19" s="114">
        <v>0.10249999999999999</v>
      </c>
      <c r="G19" s="115">
        <v>50799.006139433121</v>
      </c>
      <c r="H19" s="116"/>
      <c r="I19" s="117">
        <v>1250000</v>
      </c>
      <c r="J19" s="118">
        <v>38017</v>
      </c>
      <c r="K19" s="182"/>
      <c r="L19" s="119">
        <f>IF(OR(E19="Loan Paid",E19="Need to Change EMI"),0,ROUND(VALUE(E19),2))</f>
        <v>3741909.33</v>
      </c>
      <c r="M19" s="119" t="str">
        <f>IF(P19&lt;&gt;0,P19,Q19)</f>
        <v>February</v>
      </c>
      <c r="N19" s="120">
        <f>MONTH(E4)</f>
        <v>2</v>
      </c>
      <c r="O19" s="120">
        <f>YEAR(E4)</f>
        <v>2011</v>
      </c>
      <c r="P19" s="119" t="str">
        <f>IF(N19=1,"January",IF(N19=2,"February",IF(N19=3,"March",IF(N19=4,"April",IF(N19=5,"May",IF(N19=6,"June",IF(N19=7,"July",IF(N19=8,"August",0))))))))</f>
        <v>February</v>
      </c>
      <c r="Q19" s="119">
        <f>IF(P19=0,IF(N19=9,"September",IF(N19=10,"October",IF(N19=11,"November",IF(N19=12,"December",0)))),0)</f>
        <v>0</v>
      </c>
      <c r="R19" s="119">
        <f>Q1+1</f>
        <v>2012</v>
      </c>
      <c r="T19" s="119">
        <f>IF(N19&gt;3,O19+1,O19)</f>
        <v>2011</v>
      </c>
      <c r="U19" s="119">
        <f>T19-1</f>
        <v>2010</v>
      </c>
      <c r="V19" s="119">
        <f>IF($E$13=$T19,C19,0)</f>
        <v>0</v>
      </c>
      <c r="W19" s="119">
        <f>IF($E$13=$T19,D19+I19,0)</f>
        <v>0</v>
      </c>
      <c r="Y19" s="121">
        <f>D19</f>
        <v>8090.6728060997921</v>
      </c>
      <c r="Z19" s="121">
        <f>IF(OR(Y19="Loan Paid",Y19="Need to Change EMI"),0,(G19-C19))</f>
        <v>8090.6728060997921</v>
      </c>
    </row>
    <row r="20" spans="1:26" s="119" customFormat="1" ht="11.25">
      <c r="A20" s="122">
        <v>2</v>
      </c>
      <c r="B20" s="111" t="s">
        <v>66</v>
      </c>
      <c r="C20" s="123">
        <v>31962.142169781229</v>
      </c>
      <c r="D20" s="124">
        <v>6054.8578302187707</v>
      </c>
      <c r="E20" s="123">
        <v>3735854.469363681</v>
      </c>
      <c r="F20" s="125">
        <v>0.10249999999999999</v>
      </c>
      <c r="G20" s="126">
        <v>38017</v>
      </c>
      <c r="H20" s="127"/>
      <c r="I20" s="128"/>
      <c r="J20" s="129"/>
      <c r="K20" s="182"/>
      <c r="L20" s="119">
        <f t="shared" ref="L20:L83" si="0">IF(OR(E20="Loan Paid",E20="Need to Change EMI"),0,ROUND(VALUE(E20),2))</f>
        <v>3735854.47</v>
      </c>
      <c r="M20" s="119" t="str">
        <f t="shared" ref="M20:M83" si="1">IF(P20&lt;&gt;0,P20,Q20)</f>
        <v>March</v>
      </c>
      <c r="N20" s="120">
        <f>IF(N19=12,1,N19+1)</f>
        <v>3</v>
      </c>
      <c r="O20" s="119">
        <f>IF(N19=12,O19+1,O19)</f>
        <v>2011</v>
      </c>
      <c r="P20" s="119" t="str">
        <f t="shared" ref="P20:P83" si="2">IF(N20=1,"January",IF(N20=2,"February",IF(N20=3,"March",IF(N20=4,"April",IF(N20=5,"May",IF(N20=6,"June",IF(N20=7,"July",IF(N20=8,"August",0))))))))</f>
        <v>March</v>
      </c>
      <c r="Q20" s="119">
        <f t="shared" ref="Q20:Q83" si="3">IF(P20=0,IF(N20=9,"September",IF(N20=10,"October",IF(N20=11,"November",IF(N20=12,"December",0)))),0)</f>
        <v>0</v>
      </c>
      <c r="R20" s="119">
        <f>R19+1</f>
        <v>2013</v>
      </c>
      <c r="T20" s="119">
        <f t="shared" ref="T20:T83" si="4">IF(N20&gt;3,O20+1,O20)</f>
        <v>2011</v>
      </c>
      <c r="U20" s="119">
        <f t="shared" ref="U20:U83" si="5">T20-1</f>
        <v>2010</v>
      </c>
      <c r="V20" s="119">
        <f t="shared" ref="V20:V83" si="6">IF($E$13=$T20,C20,0)</f>
        <v>0</v>
      </c>
      <c r="W20" s="119">
        <f t="shared" ref="W20:W83" si="7">IF($E$13=$T20,D20+I20,0)</f>
        <v>0</v>
      </c>
      <c r="Y20" s="121">
        <f t="shared" ref="Y20:Y83" si="8">IF(E19="Need to Change EMI","Need to Change EMI",IF(OR(L19=0,L19&lt;0),"Loan Paid",IF(E19&lt;$L$1,E19,G19-C20)))</f>
        <v>18836.863969651891</v>
      </c>
      <c r="Z20" s="121">
        <f t="shared" ref="Z20:Z83" si="9">IF(OR(Y20="Loan Paid",Y20="Need to Change EMI"),0,(G20-C20))</f>
        <v>6054.8578302187707</v>
      </c>
    </row>
    <row r="21" spans="1:26" s="119" customFormat="1" ht="11.25">
      <c r="A21" s="122">
        <v>3</v>
      </c>
      <c r="B21" s="111" t="s">
        <v>67</v>
      </c>
      <c r="C21" s="123">
        <v>31910.423592481442</v>
      </c>
      <c r="D21" s="124">
        <v>6106.576407518558</v>
      </c>
      <c r="E21" s="123">
        <v>3729747.8929561623</v>
      </c>
      <c r="F21" s="125">
        <v>0.10249999999999999</v>
      </c>
      <c r="G21" s="126">
        <v>38017</v>
      </c>
      <c r="H21" s="127"/>
      <c r="I21" s="128"/>
      <c r="J21" s="129"/>
      <c r="K21" s="182"/>
      <c r="L21" s="119">
        <f t="shared" si="0"/>
        <v>3729747.89</v>
      </c>
      <c r="M21" s="119" t="str">
        <f t="shared" si="1"/>
        <v>April</v>
      </c>
      <c r="N21" s="120">
        <f t="shared" ref="N21:N84" si="10">IF(N20=12,1,N20+1)</f>
        <v>4</v>
      </c>
      <c r="O21" s="119">
        <f t="shared" ref="O21:O84" si="11">IF(N20=12,O20+1,O20)</f>
        <v>2011</v>
      </c>
      <c r="P21" s="119" t="str">
        <f t="shared" si="2"/>
        <v>April</v>
      </c>
      <c r="Q21" s="119">
        <f t="shared" si="3"/>
        <v>0</v>
      </c>
      <c r="R21" s="119">
        <f t="shared" ref="R21:R59" si="12">R20+1</f>
        <v>2014</v>
      </c>
      <c r="T21" s="119">
        <f t="shared" si="4"/>
        <v>2012</v>
      </c>
      <c r="U21" s="119">
        <f t="shared" si="5"/>
        <v>2011</v>
      </c>
      <c r="V21" s="119">
        <f t="shared" si="6"/>
        <v>31910.423592481442</v>
      </c>
      <c r="W21" s="119">
        <f t="shared" si="7"/>
        <v>6106.576407518558</v>
      </c>
      <c r="Y21" s="121">
        <f t="shared" si="8"/>
        <v>6106.576407518558</v>
      </c>
      <c r="Z21" s="121">
        <f t="shared" si="9"/>
        <v>6106.576407518558</v>
      </c>
    </row>
    <row r="22" spans="1:26" s="119" customFormat="1" ht="11.25">
      <c r="A22" s="122">
        <v>4</v>
      </c>
      <c r="B22" s="111" t="s">
        <v>68</v>
      </c>
      <c r="C22" s="123">
        <v>31858.263252333883</v>
      </c>
      <c r="D22" s="124">
        <v>6158.7367476661166</v>
      </c>
      <c r="E22" s="123">
        <v>3723589.1562084961</v>
      </c>
      <c r="F22" s="125">
        <v>0.10249999999999999</v>
      </c>
      <c r="G22" s="126">
        <v>38017</v>
      </c>
      <c r="H22" s="127"/>
      <c r="I22" s="128"/>
      <c r="J22" s="129"/>
      <c r="K22" s="182"/>
      <c r="L22" s="119">
        <f t="shared" si="0"/>
        <v>3723589.16</v>
      </c>
      <c r="M22" s="119" t="str">
        <f t="shared" si="1"/>
        <v>May</v>
      </c>
      <c r="N22" s="120">
        <f t="shared" si="10"/>
        <v>5</v>
      </c>
      <c r="O22" s="119">
        <f t="shared" si="11"/>
        <v>2011</v>
      </c>
      <c r="P22" s="119" t="str">
        <f t="shared" si="2"/>
        <v>May</v>
      </c>
      <c r="Q22" s="119">
        <f t="shared" si="3"/>
        <v>0</v>
      </c>
      <c r="R22" s="119">
        <f t="shared" si="12"/>
        <v>2015</v>
      </c>
      <c r="T22" s="119">
        <f t="shared" si="4"/>
        <v>2012</v>
      </c>
      <c r="U22" s="119">
        <f t="shared" si="5"/>
        <v>2011</v>
      </c>
      <c r="V22" s="119">
        <f t="shared" si="6"/>
        <v>31858.263252333883</v>
      </c>
      <c r="W22" s="119">
        <f t="shared" si="7"/>
        <v>6158.7367476661166</v>
      </c>
      <c r="Y22" s="121">
        <f t="shared" si="8"/>
        <v>6158.7367476661166</v>
      </c>
      <c r="Z22" s="121">
        <f t="shared" si="9"/>
        <v>6158.7367476661166</v>
      </c>
    </row>
    <row r="23" spans="1:26" s="119" customFormat="1" ht="11.25">
      <c r="A23" s="122">
        <v>5</v>
      </c>
      <c r="B23" s="111" t="s">
        <v>69</v>
      </c>
      <c r="C23" s="123">
        <v>31805.657375947569</v>
      </c>
      <c r="D23" s="124">
        <v>6211.3426240524313</v>
      </c>
      <c r="E23" s="123">
        <v>3717377.8135844436</v>
      </c>
      <c r="F23" s="125">
        <v>0.10249999999999999</v>
      </c>
      <c r="G23" s="126">
        <v>38017</v>
      </c>
      <c r="H23" s="127"/>
      <c r="I23" s="128">
        <v>600000</v>
      </c>
      <c r="J23" s="129"/>
      <c r="K23" s="182"/>
      <c r="L23" s="119">
        <f t="shared" si="0"/>
        <v>3717377.81</v>
      </c>
      <c r="M23" s="119" t="str">
        <f t="shared" si="1"/>
        <v>June</v>
      </c>
      <c r="N23" s="120">
        <f t="shared" si="10"/>
        <v>6</v>
      </c>
      <c r="O23" s="119">
        <f t="shared" si="11"/>
        <v>2011</v>
      </c>
      <c r="P23" s="119" t="str">
        <f t="shared" si="2"/>
        <v>June</v>
      </c>
      <c r="Q23" s="119">
        <f t="shared" si="3"/>
        <v>0</v>
      </c>
      <c r="R23" s="119">
        <f t="shared" si="12"/>
        <v>2016</v>
      </c>
      <c r="T23" s="119">
        <f t="shared" si="4"/>
        <v>2012</v>
      </c>
      <c r="U23" s="119">
        <f t="shared" si="5"/>
        <v>2011</v>
      </c>
      <c r="V23" s="119">
        <f t="shared" si="6"/>
        <v>31805.657375947569</v>
      </c>
      <c r="W23" s="119">
        <f t="shared" si="7"/>
        <v>606211.34262405243</v>
      </c>
      <c r="Y23" s="121">
        <f t="shared" si="8"/>
        <v>6211.3426240524313</v>
      </c>
      <c r="Z23" s="121">
        <f t="shared" si="9"/>
        <v>6211.3426240524313</v>
      </c>
    </row>
    <row r="24" spans="1:26" s="119" customFormat="1" ht="11.25">
      <c r="A24" s="122">
        <v>6</v>
      </c>
      <c r="B24" s="111" t="s">
        <v>70</v>
      </c>
      <c r="C24" s="123">
        <v>31752.602157700454</v>
      </c>
      <c r="D24" s="124">
        <v>6264.397842299546</v>
      </c>
      <c r="E24" s="123">
        <v>3711113.415742144</v>
      </c>
      <c r="F24" s="125">
        <v>0.10249999999999999</v>
      </c>
      <c r="G24" s="126">
        <v>38017</v>
      </c>
      <c r="H24" s="127"/>
      <c r="I24" s="128"/>
      <c r="J24" s="129"/>
      <c r="K24" s="182"/>
      <c r="L24" s="119">
        <f t="shared" si="0"/>
        <v>3711113.42</v>
      </c>
      <c r="M24" s="119" t="str">
        <f t="shared" si="1"/>
        <v>July</v>
      </c>
      <c r="N24" s="120">
        <f t="shared" si="10"/>
        <v>7</v>
      </c>
      <c r="O24" s="119">
        <f t="shared" si="11"/>
        <v>2011</v>
      </c>
      <c r="P24" s="119" t="str">
        <f t="shared" si="2"/>
        <v>July</v>
      </c>
      <c r="Q24" s="119">
        <f t="shared" si="3"/>
        <v>0</v>
      </c>
      <c r="R24" s="119">
        <f t="shared" si="12"/>
        <v>2017</v>
      </c>
      <c r="T24" s="119">
        <f t="shared" si="4"/>
        <v>2012</v>
      </c>
      <c r="U24" s="119">
        <f t="shared" si="5"/>
        <v>2011</v>
      </c>
      <c r="V24" s="119">
        <f t="shared" si="6"/>
        <v>31752.602157700454</v>
      </c>
      <c r="W24" s="119">
        <f t="shared" si="7"/>
        <v>6264.397842299546</v>
      </c>
      <c r="Y24" s="121">
        <f t="shared" si="8"/>
        <v>6264.397842299546</v>
      </c>
      <c r="Z24" s="121">
        <f t="shared" si="9"/>
        <v>6264.397842299546</v>
      </c>
    </row>
    <row r="25" spans="1:26" s="119" customFormat="1" ht="11.25">
      <c r="A25" s="122">
        <v>7</v>
      </c>
      <c r="B25" s="111" t="s">
        <v>71</v>
      </c>
      <c r="C25" s="123">
        <v>31699.093759464144</v>
      </c>
      <c r="D25" s="124">
        <v>6317.9062405358563</v>
      </c>
      <c r="E25" s="123">
        <v>3704795.5095016081</v>
      </c>
      <c r="F25" s="125">
        <v>0.10249999999999999</v>
      </c>
      <c r="G25" s="126">
        <v>38017</v>
      </c>
      <c r="H25" s="127"/>
      <c r="I25" s="128"/>
      <c r="J25" s="129"/>
      <c r="K25" s="182"/>
      <c r="L25" s="119">
        <f t="shared" si="0"/>
        <v>3704795.51</v>
      </c>
      <c r="M25" s="119" t="str">
        <f t="shared" si="1"/>
        <v>August</v>
      </c>
      <c r="N25" s="120">
        <f t="shared" si="10"/>
        <v>8</v>
      </c>
      <c r="O25" s="119">
        <f t="shared" si="11"/>
        <v>2011</v>
      </c>
      <c r="P25" s="119" t="str">
        <f t="shared" si="2"/>
        <v>August</v>
      </c>
      <c r="Q25" s="119">
        <f t="shared" si="3"/>
        <v>0</v>
      </c>
      <c r="R25" s="119">
        <f t="shared" si="12"/>
        <v>2018</v>
      </c>
      <c r="T25" s="119">
        <f t="shared" si="4"/>
        <v>2012</v>
      </c>
      <c r="U25" s="119">
        <f t="shared" si="5"/>
        <v>2011</v>
      </c>
      <c r="V25" s="119">
        <f t="shared" si="6"/>
        <v>31699.093759464144</v>
      </c>
      <c r="W25" s="119">
        <f t="shared" si="7"/>
        <v>6317.9062405358563</v>
      </c>
      <c r="Y25" s="121">
        <f t="shared" si="8"/>
        <v>6317.9062405358563</v>
      </c>
      <c r="Z25" s="121">
        <f t="shared" si="9"/>
        <v>6317.9062405358563</v>
      </c>
    </row>
    <row r="26" spans="1:26" s="119" customFormat="1" ht="11.25">
      <c r="A26" s="122">
        <v>8</v>
      </c>
      <c r="B26" s="111" t="s">
        <v>72</v>
      </c>
      <c r="C26" s="123">
        <v>31645.128310326236</v>
      </c>
      <c r="D26" s="124">
        <v>6371.8716896737642</v>
      </c>
      <c r="E26" s="123">
        <v>3698423.6378119341</v>
      </c>
      <c r="F26" s="125">
        <v>0.10249999999999999</v>
      </c>
      <c r="G26" s="126">
        <v>38017</v>
      </c>
      <c r="H26" s="127"/>
      <c r="I26" s="128"/>
      <c r="J26" s="129"/>
      <c r="K26" s="182"/>
      <c r="L26" s="119">
        <f t="shared" si="0"/>
        <v>3698423.64</v>
      </c>
      <c r="M26" s="119" t="str">
        <f t="shared" si="1"/>
        <v>September</v>
      </c>
      <c r="N26" s="120">
        <f t="shared" si="10"/>
        <v>9</v>
      </c>
      <c r="O26" s="119">
        <f t="shared" si="11"/>
        <v>2011</v>
      </c>
      <c r="P26" s="119">
        <f t="shared" si="2"/>
        <v>0</v>
      </c>
      <c r="Q26" s="119" t="str">
        <f t="shared" si="3"/>
        <v>September</v>
      </c>
      <c r="R26" s="119">
        <f t="shared" si="12"/>
        <v>2019</v>
      </c>
      <c r="T26" s="119">
        <f t="shared" si="4"/>
        <v>2012</v>
      </c>
      <c r="U26" s="119">
        <f t="shared" si="5"/>
        <v>2011</v>
      </c>
      <c r="V26" s="119">
        <f t="shared" si="6"/>
        <v>31645.128310326236</v>
      </c>
      <c r="W26" s="119">
        <f t="shared" si="7"/>
        <v>6371.8716896737642</v>
      </c>
      <c r="Y26" s="121">
        <f t="shared" si="8"/>
        <v>6371.8716896737642</v>
      </c>
      <c r="Z26" s="121">
        <f t="shared" si="9"/>
        <v>6371.8716896737642</v>
      </c>
    </row>
    <row r="27" spans="1:26" s="119" customFormat="1" ht="11.25">
      <c r="A27" s="122">
        <v>9</v>
      </c>
      <c r="B27" s="111" t="s">
        <v>73</v>
      </c>
      <c r="C27" s="123">
        <v>31590.701906310267</v>
      </c>
      <c r="D27" s="124">
        <v>6426.2980936897329</v>
      </c>
      <c r="E27" s="123">
        <v>3691997.3397182445</v>
      </c>
      <c r="F27" s="125">
        <v>0.10249999999999999</v>
      </c>
      <c r="G27" s="126">
        <v>38017</v>
      </c>
      <c r="H27" s="127"/>
      <c r="I27" s="128"/>
      <c r="J27" s="129"/>
      <c r="K27" s="182"/>
      <c r="L27" s="119">
        <f t="shared" si="0"/>
        <v>3691997.34</v>
      </c>
      <c r="M27" s="119" t="str">
        <f t="shared" si="1"/>
        <v>October</v>
      </c>
      <c r="N27" s="120">
        <f t="shared" si="10"/>
        <v>10</v>
      </c>
      <c r="O27" s="119">
        <f t="shared" si="11"/>
        <v>2011</v>
      </c>
      <c r="P27" s="119">
        <f t="shared" si="2"/>
        <v>0</v>
      </c>
      <c r="Q27" s="119" t="str">
        <f t="shared" si="3"/>
        <v>October</v>
      </c>
      <c r="R27" s="119">
        <f t="shared" si="12"/>
        <v>2020</v>
      </c>
      <c r="T27" s="119">
        <f t="shared" si="4"/>
        <v>2012</v>
      </c>
      <c r="U27" s="119">
        <f t="shared" si="5"/>
        <v>2011</v>
      </c>
      <c r="V27" s="119">
        <f t="shared" si="6"/>
        <v>31590.701906310267</v>
      </c>
      <c r="W27" s="119">
        <f t="shared" si="7"/>
        <v>6426.2980936897329</v>
      </c>
      <c r="Y27" s="121">
        <f t="shared" si="8"/>
        <v>6426.2980936897329</v>
      </c>
      <c r="Z27" s="121">
        <f t="shared" si="9"/>
        <v>6426.2980936897329</v>
      </c>
    </row>
    <row r="28" spans="1:26" s="119" customFormat="1" ht="11.25">
      <c r="A28" s="122">
        <v>10</v>
      </c>
      <c r="B28" s="111" t="s">
        <v>74</v>
      </c>
      <c r="C28" s="123">
        <v>31535.810610093336</v>
      </c>
      <c r="D28" s="124">
        <v>6481.1893899066636</v>
      </c>
      <c r="E28" s="123">
        <v>3685516.1503283377</v>
      </c>
      <c r="F28" s="125">
        <v>0.10249999999999999</v>
      </c>
      <c r="G28" s="126">
        <v>38017</v>
      </c>
      <c r="H28" s="127"/>
      <c r="I28" s="128"/>
      <c r="J28" s="129"/>
      <c r="K28" s="182"/>
      <c r="L28" s="119">
        <f t="shared" si="0"/>
        <v>3685516.15</v>
      </c>
      <c r="M28" s="119" t="str">
        <f t="shared" si="1"/>
        <v>November</v>
      </c>
      <c r="N28" s="120">
        <f t="shared" si="10"/>
        <v>11</v>
      </c>
      <c r="O28" s="119">
        <f t="shared" si="11"/>
        <v>2011</v>
      </c>
      <c r="P28" s="119">
        <f t="shared" si="2"/>
        <v>0</v>
      </c>
      <c r="Q28" s="119" t="str">
        <f t="shared" si="3"/>
        <v>November</v>
      </c>
      <c r="R28" s="119">
        <f t="shared" si="12"/>
        <v>2021</v>
      </c>
      <c r="T28" s="119">
        <f t="shared" si="4"/>
        <v>2012</v>
      </c>
      <c r="U28" s="119">
        <f t="shared" si="5"/>
        <v>2011</v>
      </c>
      <c r="V28" s="119">
        <f t="shared" si="6"/>
        <v>31535.810610093336</v>
      </c>
      <c r="W28" s="119">
        <f t="shared" si="7"/>
        <v>6481.1893899066636</v>
      </c>
      <c r="Y28" s="121">
        <f t="shared" si="8"/>
        <v>6481.1893899066636</v>
      </c>
      <c r="Z28" s="121">
        <f t="shared" si="9"/>
        <v>6481.1893899066636</v>
      </c>
    </row>
    <row r="29" spans="1:26" s="119" customFormat="1" ht="11.25">
      <c r="A29" s="122">
        <v>11</v>
      </c>
      <c r="B29" s="111" t="s">
        <v>75</v>
      </c>
      <c r="C29" s="123">
        <v>31480.450450721215</v>
      </c>
      <c r="D29" s="124">
        <v>6536.549549278785</v>
      </c>
      <c r="E29" s="123">
        <v>3678979.6007790589</v>
      </c>
      <c r="F29" s="125">
        <v>0.10249999999999999</v>
      </c>
      <c r="G29" s="126">
        <v>38017</v>
      </c>
      <c r="H29" s="127"/>
      <c r="I29" s="128"/>
      <c r="J29" s="129"/>
      <c r="K29" s="182"/>
      <c r="L29" s="119">
        <f t="shared" si="0"/>
        <v>3678979.6</v>
      </c>
      <c r="M29" s="119" t="str">
        <f t="shared" si="1"/>
        <v>December</v>
      </c>
      <c r="N29" s="120">
        <f t="shared" si="10"/>
        <v>12</v>
      </c>
      <c r="O29" s="119">
        <f t="shared" si="11"/>
        <v>2011</v>
      </c>
      <c r="P29" s="119">
        <f t="shared" si="2"/>
        <v>0</v>
      </c>
      <c r="Q29" s="119" t="str">
        <f t="shared" si="3"/>
        <v>December</v>
      </c>
      <c r="R29" s="119">
        <f t="shared" si="12"/>
        <v>2022</v>
      </c>
      <c r="T29" s="119">
        <f t="shared" si="4"/>
        <v>2012</v>
      </c>
      <c r="U29" s="119">
        <f t="shared" si="5"/>
        <v>2011</v>
      </c>
      <c r="V29" s="119">
        <f t="shared" si="6"/>
        <v>31480.450450721215</v>
      </c>
      <c r="W29" s="119">
        <f t="shared" si="7"/>
        <v>6536.549549278785</v>
      </c>
      <c r="Y29" s="121">
        <f t="shared" si="8"/>
        <v>6536.549549278785</v>
      </c>
      <c r="Z29" s="121">
        <f t="shared" si="9"/>
        <v>6536.549549278785</v>
      </c>
    </row>
    <row r="30" spans="1:26" s="119" customFormat="1" ht="11.25">
      <c r="A30" s="122">
        <v>12</v>
      </c>
      <c r="B30" s="111" t="s">
        <v>76</v>
      </c>
      <c r="C30" s="123">
        <v>31424.617423321124</v>
      </c>
      <c r="D30" s="124">
        <v>6592.3825766788759</v>
      </c>
      <c r="E30" s="123">
        <v>3672387.21820238</v>
      </c>
      <c r="F30" s="125">
        <v>0.10249999999999999</v>
      </c>
      <c r="G30" s="126">
        <v>38017</v>
      </c>
      <c r="H30" s="127"/>
      <c r="I30" s="128"/>
      <c r="J30" s="129"/>
      <c r="K30" s="182"/>
      <c r="L30" s="119">
        <f t="shared" si="0"/>
        <v>3672387.22</v>
      </c>
      <c r="M30" s="119" t="str">
        <f t="shared" si="1"/>
        <v>January</v>
      </c>
      <c r="N30" s="120">
        <f t="shared" si="10"/>
        <v>1</v>
      </c>
      <c r="O30" s="119">
        <f t="shared" si="11"/>
        <v>2012</v>
      </c>
      <c r="P30" s="119" t="str">
        <f t="shared" si="2"/>
        <v>January</v>
      </c>
      <c r="Q30" s="119">
        <f t="shared" si="3"/>
        <v>0</v>
      </c>
      <c r="R30" s="119">
        <f t="shared" si="12"/>
        <v>2023</v>
      </c>
      <c r="T30" s="119">
        <f t="shared" si="4"/>
        <v>2012</v>
      </c>
      <c r="U30" s="119">
        <f t="shared" si="5"/>
        <v>2011</v>
      </c>
      <c r="V30" s="119">
        <f t="shared" si="6"/>
        <v>31424.617423321124</v>
      </c>
      <c r="W30" s="119">
        <f t="shared" si="7"/>
        <v>6592.3825766788759</v>
      </c>
      <c r="Y30" s="121">
        <f t="shared" si="8"/>
        <v>6592.3825766788759</v>
      </c>
      <c r="Z30" s="121">
        <f t="shared" si="9"/>
        <v>6592.3825766788759</v>
      </c>
    </row>
    <row r="31" spans="1:26" s="119" customFormat="1" ht="11.25">
      <c r="A31" s="122">
        <v>13</v>
      </c>
      <c r="B31" s="111" t="s">
        <v>77</v>
      </c>
      <c r="C31" s="123">
        <v>31368.307488811992</v>
      </c>
      <c r="D31" s="124">
        <v>6648.6925111880082</v>
      </c>
      <c r="E31" s="123">
        <v>2865738.5256911921</v>
      </c>
      <c r="F31" s="125">
        <v>0.10249999999999999</v>
      </c>
      <c r="G31" s="126">
        <v>38017</v>
      </c>
      <c r="H31" s="127"/>
      <c r="I31" s="143">
        <v>800000</v>
      </c>
      <c r="J31" s="129">
        <v>29115</v>
      </c>
      <c r="K31" s="182"/>
      <c r="L31" s="119">
        <f t="shared" si="0"/>
        <v>2865738.53</v>
      </c>
      <c r="M31" s="119" t="str">
        <f t="shared" si="1"/>
        <v>February</v>
      </c>
      <c r="N31" s="120">
        <f t="shared" si="10"/>
        <v>2</v>
      </c>
      <c r="O31" s="119">
        <f t="shared" si="11"/>
        <v>2012</v>
      </c>
      <c r="P31" s="119" t="str">
        <f t="shared" si="2"/>
        <v>February</v>
      </c>
      <c r="Q31" s="119">
        <f t="shared" si="3"/>
        <v>0</v>
      </c>
      <c r="R31" s="119">
        <f t="shared" si="12"/>
        <v>2024</v>
      </c>
      <c r="T31" s="119">
        <f t="shared" si="4"/>
        <v>2012</v>
      </c>
      <c r="U31" s="119">
        <f t="shared" si="5"/>
        <v>2011</v>
      </c>
      <c r="V31" s="119">
        <f t="shared" si="6"/>
        <v>31368.307488811992</v>
      </c>
      <c r="W31" s="119">
        <f t="shared" si="7"/>
        <v>806648.69251118798</v>
      </c>
      <c r="Y31" s="121">
        <f t="shared" si="8"/>
        <v>6648.6925111880082</v>
      </c>
      <c r="Z31" s="121">
        <f t="shared" si="9"/>
        <v>6648.6925111880082</v>
      </c>
    </row>
    <row r="32" spans="1:26" s="119" customFormat="1" ht="11.25">
      <c r="A32" s="122">
        <v>14</v>
      </c>
      <c r="B32" s="111" t="s">
        <v>78</v>
      </c>
      <c r="C32" s="123">
        <v>24478.18324027893</v>
      </c>
      <c r="D32" s="124">
        <v>4636.8167597210704</v>
      </c>
      <c r="E32" s="123">
        <v>2861101.7089314712</v>
      </c>
      <c r="F32" s="125">
        <v>0.10249999999999999</v>
      </c>
      <c r="G32" s="126">
        <v>29115</v>
      </c>
      <c r="H32" s="127"/>
      <c r="I32" s="128"/>
      <c r="J32" s="129"/>
      <c r="K32" s="182"/>
      <c r="L32" s="119">
        <f t="shared" si="0"/>
        <v>2861101.71</v>
      </c>
      <c r="M32" s="119" t="str">
        <f t="shared" si="1"/>
        <v>March</v>
      </c>
      <c r="N32" s="120">
        <f t="shared" si="10"/>
        <v>3</v>
      </c>
      <c r="O32" s="119">
        <f t="shared" si="11"/>
        <v>2012</v>
      </c>
      <c r="P32" s="119" t="str">
        <f t="shared" si="2"/>
        <v>March</v>
      </c>
      <c r="Q32" s="119">
        <f t="shared" si="3"/>
        <v>0</v>
      </c>
      <c r="R32" s="119">
        <f t="shared" si="12"/>
        <v>2025</v>
      </c>
      <c r="T32" s="119">
        <f t="shared" si="4"/>
        <v>2012</v>
      </c>
      <c r="U32" s="119">
        <f t="shared" si="5"/>
        <v>2011</v>
      </c>
      <c r="V32" s="119">
        <f t="shared" si="6"/>
        <v>24478.18324027893</v>
      </c>
      <c r="W32" s="119">
        <f t="shared" si="7"/>
        <v>4636.8167597210704</v>
      </c>
      <c r="Y32" s="121">
        <f t="shared" si="8"/>
        <v>13538.81675972107</v>
      </c>
      <c r="Z32" s="121">
        <f t="shared" si="9"/>
        <v>4636.8167597210704</v>
      </c>
    </row>
    <row r="33" spans="1:26" s="119" customFormat="1" ht="11.25">
      <c r="A33" s="122">
        <v>15</v>
      </c>
      <c r="B33" s="111" t="s">
        <v>79</v>
      </c>
      <c r="C33" s="123">
        <v>24438.577097122983</v>
      </c>
      <c r="D33" s="124">
        <v>4676.4229028770169</v>
      </c>
      <c r="E33" s="123">
        <v>2856425.2860285942</v>
      </c>
      <c r="F33" s="125">
        <v>0.10249999999999999</v>
      </c>
      <c r="G33" s="126">
        <v>29115</v>
      </c>
      <c r="H33" s="127"/>
      <c r="I33" s="128"/>
      <c r="J33" s="129"/>
      <c r="K33" s="182"/>
      <c r="L33" s="119">
        <f t="shared" si="0"/>
        <v>2856425.29</v>
      </c>
      <c r="M33" s="119" t="str">
        <f t="shared" si="1"/>
        <v>April</v>
      </c>
      <c r="N33" s="120">
        <f t="shared" si="10"/>
        <v>4</v>
      </c>
      <c r="O33" s="119">
        <f t="shared" si="11"/>
        <v>2012</v>
      </c>
      <c r="P33" s="119" t="str">
        <f t="shared" si="2"/>
        <v>April</v>
      </c>
      <c r="Q33" s="119">
        <f t="shared" si="3"/>
        <v>0</v>
      </c>
      <c r="R33" s="119">
        <f t="shared" si="12"/>
        <v>2026</v>
      </c>
      <c r="T33" s="119">
        <f t="shared" si="4"/>
        <v>2013</v>
      </c>
      <c r="U33" s="119">
        <f t="shared" si="5"/>
        <v>2012</v>
      </c>
      <c r="V33" s="119">
        <f t="shared" si="6"/>
        <v>0</v>
      </c>
      <c r="W33" s="119">
        <f t="shared" si="7"/>
        <v>0</v>
      </c>
      <c r="Y33" s="121">
        <f t="shared" si="8"/>
        <v>4676.4229028770169</v>
      </c>
      <c r="Z33" s="121">
        <f t="shared" si="9"/>
        <v>4676.4229028770169</v>
      </c>
    </row>
    <row r="34" spans="1:26" s="119" customFormat="1" ht="11.25">
      <c r="A34" s="122">
        <v>16</v>
      </c>
      <c r="B34" s="111" t="s">
        <v>80</v>
      </c>
      <c r="C34" s="123">
        <v>24398.632651494238</v>
      </c>
      <c r="D34" s="124">
        <v>4716.3673485057625</v>
      </c>
      <c r="E34" s="123">
        <v>2851708.9186800886</v>
      </c>
      <c r="F34" s="125">
        <v>0.10249999999999999</v>
      </c>
      <c r="G34" s="126">
        <v>29115</v>
      </c>
      <c r="H34" s="127"/>
      <c r="I34" s="128"/>
      <c r="J34" s="129"/>
      <c r="K34" s="182"/>
      <c r="L34" s="119">
        <f t="shared" si="0"/>
        <v>2851708.92</v>
      </c>
      <c r="M34" s="119" t="str">
        <f t="shared" si="1"/>
        <v>May</v>
      </c>
      <c r="N34" s="120">
        <f t="shared" si="10"/>
        <v>5</v>
      </c>
      <c r="O34" s="119">
        <f t="shared" si="11"/>
        <v>2012</v>
      </c>
      <c r="P34" s="119" t="str">
        <f t="shared" si="2"/>
        <v>May</v>
      </c>
      <c r="Q34" s="119">
        <f t="shared" si="3"/>
        <v>0</v>
      </c>
      <c r="R34" s="119">
        <f t="shared" si="12"/>
        <v>2027</v>
      </c>
      <c r="T34" s="119">
        <f t="shared" si="4"/>
        <v>2013</v>
      </c>
      <c r="U34" s="119">
        <f t="shared" si="5"/>
        <v>2012</v>
      </c>
      <c r="V34" s="119">
        <f t="shared" si="6"/>
        <v>0</v>
      </c>
      <c r="W34" s="119">
        <f t="shared" si="7"/>
        <v>0</v>
      </c>
      <c r="Y34" s="121">
        <f t="shared" si="8"/>
        <v>4716.3673485057625</v>
      </c>
      <c r="Z34" s="121">
        <f t="shared" si="9"/>
        <v>4716.3673485057625</v>
      </c>
    </row>
    <row r="35" spans="1:26" s="119" customFormat="1" ht="11.25">
      <c r="A35" s="122">
        <v>17</v>
      </c>
      <c r="B35" s="111" t="s">
        <v>81</v>
      </c>
      <c r="C35" s="123">
        <v>24358.347013725754</v>
      </c>
      <c r="D35" s="124">
        <v>4756.6529862742464</v>
      </c>
      <c r="E35" s="123">
        <v>2846952.2656938145</v>
      </c>
      <c r="F35" s="125">
        <v>0.10249999999999999</v>
      </c>
      <c r="G35" s="126">
        <v>29115</v>
      </c>
      <c r="H35" s="127"/>
      <c r="I35" s="128"/>
      <c r="J35" s="129"/>
      <c r="K35" s="182"/>
      <c r="L35" s="119">
        <f t="shared" si="0"/>
        <v>2846952.27</v>
      </c>
      <c r="M35" s="119" t="str">
        <f t="shared" si="1"/>
        <v>June</v>
      </c>
      <c r="N35" s="120">
        <f t="shared" si="10"/>
        <v>6</v>
      </c>
      <c r="O35" s="119">
        <f t="shared" si="11"/>
        <v>2012</v>
      </c>
      <c r="P35" s="119" t="str">
        <f t="shared" si="2"/>
        <v>June</v>
      </c>
      <c r="Q35" s="119">
        <f t="shared" si="3"/>
        <v>0</v>
      </c>
      <c r="R35" s="119">
        <f t="shared" si="12"/>
        <v>2028</v>
      </c>
      <c r="T35" s="119">
        <f t="shared" si="4"/>
        <v>2013</v>
      </c>
      <c r="U35" s="119">
        <f t="shared" si="5"/>
        <v>2012</v>
      </c>
      <c r="V35" s="119">
        <f t="shared" si="6"/>
        <v>0</v>
      </c>
      <c r="W35" s="119">
        <f t="shared" si="7"/>
        <v>0</v>
      </c>
      <c r="Y35" s="121">
        <f t="shared" si="8"/>
        <v>4756.6529862742464</v>
      </c>
      <c r="Z35" s="121">
        <f t="shared" si="9"/>
        <v>4756.6529862742464</v>
      </c>
    </row>
    <row r="36" spans="1:26" s="119" customFormat="1" ht="11.25">
      <c r="A36" s="122">
        <v>18</v>
      </c>
      <c r="B36" s="111" t="s">
        <v>82</v>
      </c>
      <c r="C36" s="123">
        <v>24317.717269467994</v>
      </c>
      <c r="D36" s="124">
        <v>4797.2827305320061</v>
      </c>
      <c r="E36" s="123">
        <v>2842154.9829632826</v>
      </c>
      <c r="F36" s="125">
        <v>0.10249999999999999</v>
      </c>
      <c r="G36" s="126">
        <v>29115</v>
      </c>
      <c r="H36" s="127"/>
      <c r="I36" s="128"/>
      <c r="J36" s="129"/>
      <c r="K36" s="182"/>
      <c r="L36" s="119">
        <f t="shared" si="0"/>
        <v>2842154.98</v>
      </c>
      <c r="M36" s="119" t="str">
        <f t="shared" si="1"/>
        <v>July</v>
      </c>
      <c r="N36" s="120">
        <f t="shared" si="10"/>
        <v>7</v>
      </c>
      <c r="O36" s="119">
        <f t="shared" si="11"/>
        <v>2012</v>
      </c>
      <c r="P36" s="119" t="str">
        <f t="shared" si="2"/>
        <v>July</v>
      </c>
      <c r="Q36" s="119">
        <f t="shared" si="3"/>
        <v>0</v>
      </c>
      <c r="R36" s="119">
        <f t="shared" si="12"/>
        <v>2029</v>
      </c>
      <c r="T36" s="119">
        <f t="shared" si="4"/>
        <v>2013</v>
      </c>
      <c r="U36" s="119">
        <f t="shared" si="5"/>
        <v>2012</v>
      </c>
      <c r="V36" s="119">
        <f t="shared" si="6"/>
        <v>0</v>
      </c>
      <c r="W36" s="119">
        <f t="shared" si="7"/>
        <v>0</v>
      </c>
      <c r="Y36" s="121">
        <f t="shared" si="8"/>
        <v>4797.2827305320061</v>
      </c>
      <c r="Z36" s="121">
        <f t="shared" si="9"/>
        <v>4797.2827305320061</v>
      </c>
    </row>
    <row r="37" spans="1:26" s="119" customFormat="1" ht="11.25">
      <c r="A37" s="122">
        <v>19</v>
      </c>
      <c r="B37" s="111" t="s">
        <v>83</v>
      </c>
      <c r="C37" s="123">
        <v>24276.740479478034</v>
      </c>
      <c r="D37" s="124">
        <v>4838.2595205219659</v>
      </c>
      <c r="E37" s="123">
        <v>2837316.7234427608</v>
      </c>
      <c r="F37" s="125">
        <v>0.10249999999999999</v>
      </c>
      <c r="G37" s="126">
        <v>29115</v>
      </c>
      <c r="H37" s="127"/>
      <c r="I37" s="128"/>
      <c r="J37" s="129"/>
      <c r="K37" s="182"/>
      <c r="L37" s="119">
        <f t="shared" si="0"/>
        <v>2837316.72</v>
      </c>
      <c r="M37" s="119" t="str">
        <f t="shared" si="1"/>
        <v>August</v>
      </c>
      <c r="N37" s="120">
        <f t="shared" si="10"/>
        <v>8</v>
      </c>
      <c r="O37" s="119">
        <f t="shared" si="11"/>
        <v>2012</v>
      </c>
      <c r="P37" s="119" t="str">
        <f t="shared" si="2"/>
        <v>August</v>
      </c>
      <c r="Q37" s="119">
        <f t="shared" si="3"/>
        <v>0</v>
      </c>
      <c r="R37" s="119">
        <f t="shared" si="12"/>
        <v>2030</v>
      </c>
      <c r="T37" s="119">
        <f t="shared" si="4"/>
        <v>2013</v>
      </c>
      <c r="U37" s="119">
        <f t="shared" si="5"/>
        <v>2012</v>
      </c>
      <c r="V37" s="119">
        <f t="shared" si="6"/>
        <v>0</v>
      </c>
      <c r="W37" s="119">
        <f t="shared" si="7"/>
        <v>0</v>
      </c>
      <c r="Y37" s="121">
        <f t="shared" si="8"/>
        <v>4838.2595205219659</v>
      </c>
      <c r="Z37" s="121">
        <f t="shared" si="9"/>
        <v>4838.2595205219659</v>
      </c>
    </row>
    <row r="38" spans="1:26" s="119" customFormat="1" ht="11.25">
      <c r="A38" s="122">
        <v>20</v>
      </c>
      <c r="B38" s="111" t="s">
        <v>84</v>
      </c>
      <c r="C38" s="123">
        <v>24235.413679406916</v>
      </c>
      <c r="D38" s="124">
        <v>4879.5863205930837</v>
      </c>
      <c r="E38" s="123">
        <v>2832437.1371221677</v>
      </c>
      <c r="F38" s="125">
        <v>0.10249999999999999</v>
      </c>
      <c r="G38" s="126">
        <v>29115</v>
      </c>
      <c r="H38" s="127"/>
      <c r="I38" s="128"/>
      <c r="J38" s="129"/>
      <c r="K38" s="182"/>
      <c r="L38" s="119">
        <f t="shared" si="0"/>
        <v>2832437.14</v>
      </c>
      <c r="M38" s="119" t="str">
        <f t="shared" si="1"/>
        <v>September</v>
      </c>
      <c r="N38" s="120">
        <f t="shared" si="10"/>
        <v>9</v>
      </c>
      <c r="O38" s="119">
        <f t="shared" si="11"/>
        <v>2012</v>
      </c>
      <c r="P38" s="119">
        <f t="shared" si="2"/>
        <v>0</v>
      </c>
      <c r="Q38" s="119" t="str">
        <f t="shared" si="3"/>
        <v>September</v>
      </c>
      <c r="R38" s="119">
        <f t="shared" si="12"/>
        <v>2031</v>
      </c>
      <c r="T38" s="119">
        <f t="shared" si="4"/>
        <v>2013</v>
      </c>
      <c r="U38" s="119">
        <f t="shared" si="5"/>
        <v>2012</v>
      </c>
      <c r="V38" s="119">
        <f t="shared" si="6"/>
        <v>0</v>
      </c>
      <c r="W38" s="119">
        <f t="shared" si="7"/>
        <v>0</v>
      </c>
      <c r="Y38" s="121">
        <f t="shared" si="8"/>
        <v>4879.5863205930837</v>
      </c>
      <c r="Z38" s="121">
        <f t="shared" si="9"/>
        <v>4879.5863205930837</v>
      </c>
    </row>
    <row r="39" spans="1:26" s="119" customFormat="1" ht="11.25">
      <c r="A39" s="122">
        <v>21</v>
      </c>
      <c r="B39" s="111" t="s">
        <v>85</v>
      </c>
      <c r="C39" s="123">
        <v>24193.733879585183</v>
      </c>
      <c r="D39" s="124">
        <v>4921.2661204148171</v>
      </c>
      <c r="E39" s="123">
        <v>2827515.871001753</v>
      </c>
      <c r="F39" s="125">
        <v>0.10249999999999999</v>
      </c>
      <c r="G39" s="126">
        <v>29115</v>
      </c>
      <c r="H39" s="127"/>
      <c r="I39" s="128"/>
      <c r="J39" s="129"/>
      <c r="K39" s="182"/>
      <c r="L39" s="119">
        <f t="shared" si="0"/>
        <v>2827515.87</v>
      </c>
      <c r="M39" s="119" t="str">
        <f t="shared" si="1"/>
        <v>October</v>
      </c>
      <c r="N39" s="120">
        <f t="shared" si="10"/>
        <v>10</v>
      </c>
      <c r="O39" s="119">
        <f t="shared" si="11"/>
        <v>2012</v>
      </c>
      <c r="P39" s="119">
        <f t="shared" si="2"/>
        <v>0</v>
      </c>
      <c r="Q39" s="119" t="str">
        <f t="shared" si="3"/>
        <v>October</v>
      </c>
      <c r="R39" s="119">
        <f t="shared" si="12"/>
        <v>2032</v>
      </c>
      <c r="T39" s="119">
        <f t="shared" si="4"/>
        <v>2013</v>
      </c>
      <c r="U39" s="119">
        <f t="shared" si="5"/>
        <v>2012</v>
      </c>
      <c r="V39" s="119">
        <f t="shared" si="6"/>
        <v>0</v>
      </c>
      <c r="W39" s="119">
        <f t="shared" si="7"/>
        <v>0</v>
      </c>
      <c r="Y39" s="121">
        <f t="shared" si="8"/>
        <v>4921.2661204148171</v>
      </c>
      <c r="Z39" s="121">
        <f t="shared" si="9"/>
        <v>4921.2661204148171</v>
      </c>
    </row>
    <row r="40" spans="1:26" s="119" customFormat="1" ht="11.25">
      <c r="A40" s="122">
        <v>22</v>
      </c>
      <c r="B40" s="111" t="s">
        <v>86</v>
      </c>
      <c r="C40" s="123">
        <v>24151.698064806638</v>
      </c>
      <c r="D40" s="124">
        <v>4963.3019351933617</v>
      </c>
      <c r="E40" s="123">
        <v>2822552.5690665599</v>
      </c>
      <c r="F40" s="125">
        <v>0.10249999999999999</v>
      </c>
      <c r="G40" s="126">
        <v>29115</v>
      </c>
      <c r="H40" s="127"/>
      <c r="I40" s="128"/>
      <c r="J40" s="129"/>
      <c r="K40" s="182"/>
      <c r="L40" s="119">
        <f t="shared" si="0"/>
        <v>2822552.57</v>
      </c>
      <c r="M40" s="119" t="str">
        <f t="shared" si="1"/>
        <v>November</v>
      </c>
      <c r="N40" s="120">
        <f t="shared" si="10"/>
        <v>11</v>
      </c>
      <c r="O40" s="119">
        <f t="shared" si="11"/>
        <v>2012</v>
      </c>
      <c r="P40" s="119">
        <f t="shared" si="2"/>
        <v>0</v>
      </c>
      <c r="Q40" s="119" t="str">
        <f t="shared" si="3"/>
        <v>November</v>
      </c>
      <c r="R40" s="119">
        <f t="shared" si="12"/>
        <v>2033</v>
      </c>
      <c r="T40" s="119">
        <f t="shared" si="4"/>
        <v>2013</v>
      </c>
      <c r="U40" s="119">
        <f t="shared" si="5"/>
        <v>2012</v>
      </c>
      <c r="V40" s="119">
        <f t="shared" si="6"/>
        <v>0</v>
      </c>
      <c r="W40" s="119">
        <f t="shared" si="7"/>
        <v>0</v>
      </c>
      <c r="Y40" s="121">
        <f t="shared" si="8"/>
        <v>4963.3019351933617</v>
      </c>
      <c r="Z40" s="121">
        <f t="shared" si="9"/>
        <v>4963.3019351933617</v>
      </c>
    </row>
    <row r="41" spans="1:26" s="119" customFormat="1" ht="11.25">
      <c r="A41" s="122">
        <v>23</v>
      </c>
      <c r="B41" s="111" t="s">
        <v>87</v>
      </c>
      <c r="C41" s="123">
        <v>24109.303194110198</v>
      </c>
      <c r="D41" s="124">
        <v>5005.6968058898019</v>
      </c>
      <c r="E41" s="123">
        <v>2817546.8722606702</v>
      </c>
      <c r="F41" s="125">
        <v>0.10249999999999999</v>
      </c>
      <c r="G41" s="126">
        <v>29115</v>
      </c>
      <c r="H41" s="127"/>
      <c r="I41" s="128"/>
      <c r="J41" s="129"/>
      <c r="K41" s="182"/>
      <c r="L41" s="119">
        <f t="shared" si="0"/>
        <v>2817546.87</v>
      </c>
      <c r="M41" s="119" t="str">
        <f t="shared" si="1"/>
        <v>December</v>
      </c>
      <c r="N41" s="120">
        <f t="shared" si="10"/>
        <v>12</v>
      </c>
      <c r="O41" s="119">
        <f t="shared" si="11"/>
        <v>2012</v>
      </c>
      <c r="P41" s="119">
        <f t="shared" si="2"/>
        <v>0</v>
      </c>
      <c r="Q41" s="119" t="str">
        <f t="shared" si="3"/>
        <v>December</v>
      </c>
      <c r="R41" s="119">
        <f t="shared" si="12"/>
        <v>2034</v>
      </c>
      <c r="T41" s="119">
        <f t="shared" si="4"/>
        <v>2013</v>
      </c>
      <c r="U41" s="119">
        <f t="shared" si="5"/>
        <v>2012</v>
      </c>
      <c r="V41" s="119">
        <f t="shared" si="6"/>
        <v>0</v>
      </c>
      <c r="W41" s="119">
        <f t="shared" si="7"/>
        <v>0</v>
      </c>
      <c r="Y41" s="121">
        <f t="shared" si="8"/>
        <v>5005.6968058898019</v>
      </c>
      <c r="Z41" s="121">
        <f t="shared" si="9"/>
        <v>5005.6968058898019</v>
      </c>
    </row>
    <row r="42" spans="1:26" s="119" customFormat="1" ht="11.25">
      <c r="A42" s="122">
        <v>24</v>
      </c>
      <c r="B42" s="111" t="s">
        <v>88</v>
      </c>
      <c r="C42" s="123">
        <v>24066.546200559893</v>
      </c>
      <c r="D42" s="124">
        <v>5048.4537994401071</v>
      </c>
      <c r="E42" s="123">
        <v>2812498.4184612301</v>
      </c>
      <c r="F42" s="125">
        <v>0.10249999999999999</v>
      </c>
      <c r="G42" s="126">
        <v>29115</v>
      </c>
      <c r="H42" s="127"/>
      <c r="I42" s="128"/>
      <c r="J42" s="129"/>
      <c r="K42" s="182"/>
      <c r="L42" s="119">
        <f t="shared" si="0"/>
        <v>2812498.42</v>
      </c>
      <c r="M42" s="119" t="str">
        <f t="shared" si="1"/>
        <v>January</v>
      </c>
      <c r="N42" s="120">
        <f t="shared" si="10"/>
        <v>1</v>
      </c>
      <c r="O42" s="119">
        <f t="shared" si="11"/>
        <v>2013</v>
      </c>
      <c r="P42" s="119" t="str">
        <f t="shared" si="2"/>
        <v>January</v>
      </c>
      <c r="Q42" s="119">
        <f t="shared" si="3"/>
        <v>0</v>
      </c>
      <c r="R42" s="119">
        <f t="shared" si="12"/>
        <v>2035</v>
      </c>
      <c r="T42" s="119">
        <f t="shared" si="4"/>
        <v>2013</v>
      </c>
      <c r="U42" s="119">
        <f t="shared" si="5"/>
        <v>2012</v>
      </c>
      <c r="V42" s="119">
        <f t="shared" si="6"/>
        <v>0</v>
      </c>
      <c r="W42" s="119">
        <f t="shared" si="7"/>
        <v>0</v>
      </c>
      <c r="Y42" s="121">
        <f t="shared" si="8"/>
        <v>5048.4537994401071</v>
      </c>
      <c r="Z42" s="121">
        <f t="shared" si="9"/>
        <v>5048.4537994401071</v>
      </c>
    </row>
    <row r="43" spans="1:26" s="119" customFormat="1" ht="11.25">
      <c r="A43" s="122">
        <v>25</v>
      </c>
      <c r="B43" s="111" t="s">
        <v>89</v>
      </c>
      <c r="C43" s="123">
        <v>24023.423991023006</v>
      </c>
      <c r="D43" s="124">
        <v>5091.5760089769938</v>
      </c>
      <c r="E43" s="123">
        <v>2807406.8424522532</v>
      </c>
      <c r="F43" s="125">
        <v>0.10249999999999999</v>
      </c>
      <c r="G43" s="126">
        <v>29115</v>
      </c>
      <c r="H43" s="127"/>
      <c r="I43" s="128"/>
      <c r="J43" s="129"/>
      <c r="K43" s="182"/>
      <c r="L43" s="119">
        <f t="shared" si="0"/>
        <v>2807406.84</v>
      </c>
      <c r="M43" s="119" t="str">
        <f t="shared" si="1"/>
        <v>February</v>
      </c>
      <c r="N43" s="120">
        <f t="shared" si="10"/>
        <v>2</v>
      </c>
      <c r="O43" s="119">
        <f t="shared" si="11"/>
        <v>2013</v>
      </c>
      <c r="P43" s="119" t="str">
        <f t="shared" si="2"/>
        <v>February</v>
      </c>
      <c r="Q43" s="119">
        <f t="shared" si="3"/>
        <v>0</v>
      </c>
      <c r="R43" s="119">
        <f t="shared" si="12"/>
        <v>2036</v>
      </c>
      <c r="T43" s="119">
        <f t="shared" si="4"/>
        <v>2013</v>
      </c>
      <c r="U43" s="119">
        <f t="shared" si="5"/>
        <v>2012</v>
      </c>
      <c r="V43" s="119">
        <f t="shared" si="6"/>
        <v>0</v>
      </c>
      <c r="W43" s="119">
        <f t="shared" si="7"/>
        <v>0</v>
      </c>
      <c r="Y43" s="121">
        <f t="shared" si="8"/>
        <v>5091.5760089769938</v>
      </c>
      <c r="Z43" s="121">
        <f t="shared" si="9"/>
        <v>5091.5760089769938</v>
      </c>
    </row>
    <row r="44" spans="1:26" s="119" customFormat="1" ht="11.25">
      <c r="A44" s="122">
        <v>26</v>
      </c>
      <c r="B44" s="111" t="s">
        <v>90</v>
      </c>
      <c r="C44" s="123">
        <v>23979.933445946328</v>
      </c>
      <c r="D44" s="124">
        <v>5135.066554053672</v>
      </c>
      <c r="E44" s="123">
        <v>2802271.7758981995</v>
      </c>
      <c r="F44" s="125">
        <v>0.10249999999999999</v>
      </c>
      <c r="G44" s="126">
        <v>29115</v>
      </c>
      <c r="H44" s="127"/>
      <c r="I44" s="128"/>
      <c r="J44" s="129"/>
      <c r="K44" s="182"/>
      <c r="L44" s="119">
        <f t="shared" si="0"/>
        <v>2802271.78</v>
      </c>
      <c r="M44" s="119" t="str">
        <f t="shared" si="1"/>
        <v>March</v>
      </c>
      <c r="N44" s="120">
        <f t="shared" si="10"/>
        <v>3</v>
      </c>
      <c r="O44" s="119">
        <f t="shared" si="11"/>
        <v>2013</v>
      </c>
      <c r="P44" s="119" t="str">
        <f t="shared" si="2"/>
        <v>March</v>
      </c>
      <c r="Q44" s="119">
        <f t="shared" si="3"/>
        <v>0</v>
      </c>
      <c r="R44" s="119">
        <f t="shared" si="12"/>
        <v>2037</v>
      </c>
      <c r="T44" s="119">
        <f t="shared" si="4"/>
        <v>2013</v>
      </c>
      <c r="U44" s="119">
        <f t="shared" si="5"/>
        <v>2012</v>
      </c>
      <c r="V44" s="119">
        <f t="shared" si="6"/>
        <v>0</v>
      </c>
      <c r="W44" s="119">
        <f t="shared" si="7"/>
        <v>0</v>
      </c>
      <c r="Y44" s="121">
        <f t="shared" si="8"/>
        <v>5135.066554053672</v>
      </c>
      <c r="Z44" s="121">
        <f t="shared" si="9"/>
        <v>5135.066554053672</v>
      </c>
    </row>
    <row r="45" spans="1:26" s="119" customFormat="1" ht="11.25">
      <c r="A45" s="122">
        <v>27</v>
      </c>
      <c r="B45" s="111" t="s">
        <v>91</v>
      </c>
      <c r="C45" s="123">
        <v>23936.071419130454</v>
      </c>
      <c r="D45" s="124">
        <v>5178.9285808695458</v>
      </c>
      <c r="E45" s="123">
        <v>2797092.8473173301</v>
      </c>
      <c r="F45" s="125">
        <v>0.10249999999999999</v>
      </c>
      <c r="G45" s="126">
        <v>29115</v>
      </c>
      <c r="H45" s="127"/>
      <c r="I45" s="128"/>
      <c r="J45" s="129"/>
      <c r="K45" s="182"/>
      <c r="L45" s="119">
        <f t="shared" si="0"/>
        <v>2797092.85</v>
      </c>
      <c r="M45" s="119" t="str">
        <f t="shared" si="1"/>
        <v>April</v>
      </c>
      <c r="N45" s="120">
        <f t="shared" si="10"/>
        <v>4</v>
      </c>
      <c r="O45" s="119">
        <f t="shared" si="11"/>
        <v>2013</v>
      </c>
      <c r="P45" s="119" t="str">
        <f t="shared" si="2"/>
        <v>April</v>
      </c>
      <c r="Q45" s="119">
        <f t="shared" si="3"/>
        <v>0</v>
      </c>
      <c r="R45" s="119">
        <f t="shared" si="12"/>
        <v>2038</v>
      </c>
      <c r="T45" s="119">
        <f t="shared" si="4"/>
        <v>2014</v>
      </c>
      <c r="U45" s="119">
        <f t="shared" si="5"/>
        <v>2013</v>
      </c>
      <c r="V45" s="119">
        <f t="shared" si="6"/>
        <v>0</v>
      </c>
      <c r="W45" s="119">
        <f t="shared" si="7"/>
        <v>0</v>
      </c>
      <c r="Y45" s="121">
        <f t="shared" si="8"/>
        <v>5178.9285808695458</v>
      </c>
      <c r="Z45" s="121">
        <f t="shared" si="9"/>
        <v>5178.9285808695458</v>
      </c>
    </row>
    <row r="46" spans="1:26" s="119" customFormat="1" ht="11.25">
      <c r="A46" s="122">
        <v>28</v>
      </c>
      <c r="B46" s="111" t="s">
        <v>92</v>
      </c>
      <c r="C46" s="123">
        <v>23891.834737502195</v>
      </c>
      <c r="D46" s="124">
        <v>5223.1652624978051</v>
      </c>
      <c r="E46" s="123">
        <v>2791869.6820548321</v>
      </c>
      <c r="F46" s="125">
        <v>0.10249999999999999</v>
      </c>
      <c r="G46" s="126">
        <v>29115</v>
      </c>
      <c r="H46" s="127"/>
      <c r="I46" s="128"/>
      <c r="J46" s="129"/>
      <c r="K46" s="182"/>
      <c r="L46" s="119">
        <f t="shared" si="0"/>
        <v>2791869.68</v>
      </c>
      <c r="M46" s="119" t="str">
        <f t="shared" si="1"/>
        <v>May</v>
      </c>
      <c r="N46" s="120">
        <f t="shared" si="10"/>
        <v>5</v>
      </c>
      <c r="O46" s="119">
        <f t="shared" si="11"/>
        <v>2013</v>
      </c>
      <c r="P46" s="119" t="str">
        <f t="shared" si="2"/>
        <v>May</v>
      </c>
      <c r="Q46" s="119">
        <f t="shared" si="3"/>
        <v>0</v>
      </c>
      <c r="R46" s="119">
        <f t="shared" si="12"/>
        <v>2039</v>
      </c>
      <c r="T46" s="119">
        <f t="shared" si="4"/>
        <v>2014</v>
      </c>
      <c r="U46" s="119">
        <f t="shared" si="5"/>
        <v>2013</v>
      </c>
      <c r="V46" s="119">
        <f t="shared" si="6"/>
        <v>0</v>
      </c>
      <c r="W46" s="119">
        <f t="shared" si="7"/>
        <v>0</v>
      </c>
      <c r="Y46" s="121">
        <f t="shared" si="8"/>
        <v>5223.1652624978051</v>
      </c>
      <c r="Z46" s="121">
        <f t="shared" si="9"/>
        <v>5223.1652624978051</v>
      </c>
    </row>
    <row r="47" spans="1:26" s="119" customFormat="1" ht="11.25">
      <c r="A47" s="122">
        <v>29</v>
      </c>
      <c r="B47" s="111" t="s">
        <v>93</v>
      </c>
      <c r="C47" s="123">
        <v>23847.220200885025</v>
      </c>
      <c r="D47" s="124">
        <v>5267.7797991149746</v>
      </c>
      <c r="E47" s="123">
        <v>2786601.9022557172</v>
      </c>
      <c r="F47" s="125">
        <v>0.10249999999999999</v>
      </c>
      <c r="G47" s="126">
        <v>29115</v>
      </c>
      <c r="H47" s="127"/>
      <c r="I47" s="128"/>
      <c r="J47" s="129"/>
      <c r="K47" s="182"/>
      <c r="L47" s="119">
        <f t="shared" si="0"/>
        <v>2786601.9</v>
      </c>
      <c r="M47" s="119" t="str">
        <f t="shared" si="1"/>
        <v>June</v>
      </c>
      <c r="N47" s="120">
        <f t="shared" si="10"/>
        <v>6</v>
      </c>
      <c r="O47" s="119">
        <f t="shared" si="11"/>
        <v>2013</v>
      </c>
      <c r="P47" s="119" t="str">
        <f t="shared" si="2"/>
        <v>June</v>
      </c>
      <c r="Q47" s="119">
        <f t="shared" si="3"/>
        <v>0</v>
      </c>
      <c r="R47" s="119">
        <f t="shared" si="12"/>
        <v>2040</v>
      </c>
      <c r="T47" s="119">
        <f t="shared" si="4"/>
        <v>2014</v>
      </c>
      <c r="U47" s="119">
        <f t="shared" si="5"/>
        <v>2013</v>
      </c>
      <c r="V47" s="119">
        <f t="shared" si="6"/>
        <v>0</v>
      </c>
      <c r="W47" s="119">
        <f t="shared" si="7"/>
        <v>0</v>
      </c>
      <c r="Y47" s="121">
        <f t="shared" si="8"/>
        <v>5267.7797991149746</v>
      </c>
      <c r="Z47" s="121">
        <f t="shared" si="9"/>
        <v>5267.7797991149746</v>
      </c>
    </row>
    <row r="48" spans="1:26" s="119" customFormat="1" ht="11.25">
      <c r="A48" s="122">
        <v>30</v>
      </c>
      <c r="B48" s="111" t="s">
        <v>94</v>
      </c>
      <c r="C48" s="123">
        <v>23802.224581767583</v>
      </c>
      <c r="D48" s="124">
        <v>5312.775418232417</v>
      </c>
      <c r="E48" s="123">
        <v>2781289.126837485</v>
      </c>
      <c r="F48" s="125">
        <v>0.10249999999999999</v>
      </c>
      <c r="G48" s="126">
        <v>29115</v>
      </c>
      <c r="H48" s="127"/>
      <c r="I48" s="128"/>
      <c r="J48" s="129"/>
      <c r="K48" s="182"/>
      <c r="L48" s="119">
        <f t="shared" si="0"/>
        <v>2781289.13</v>
      </c>
      <c r="M48" s="119" t="str">
        <f t="shared" si="1"/>
        <v>July</v>
      </c>
      <c r="N48" s="120">
        <f t="shared" si="10"/>
        <v>7</v>
      </c>
      <c r="O48" s="119">
        <f t="shared" si="11"/>
        <v>2013</v>
      </c>
      <c r="P48" s="119" t="str">
        <f t="shared" si="2"/>
        <v>July</v>
      </c>
      <c r="Q48" s="119">
        <f t="shared" si="3"/>
        <v>0</v>
      </c>
      <c r="R48" s="119">
        <f t="shared" si="12"/>
        <v>2041</v>
      </c>
      <c r="T48" s="119">
        <f t="shared" si="4"/>
        <v>2014</v>
      </c>
      <c r="U48" s="119">
        <f t="shared" si="5"/>
        <v>2013</v>
      </c>
      <c r="V48" s="119">
        <f t="shared" si="6"/>
        <v>0</v>
      </c>
      <c r="W48" s="119">
        <f t="shared" si="7"/>
        <v>0</v>
      </c>
      <c r="Y48" s="121">
        <f t="shared" si="8"/>
        <v>5312.775418232417</v>
      </c>
      <c r="Z48" s="121">
        <f t="shared" si="9"/>
        <v>5312.775418232417</v>
      </c>
    </row>
    <row r="49" spans="1:26" s="119" customFormat="1" ht="11.25">
      <c r="A49" s="122">
        <v>31</v>
      </c>
      <c r="B49" s="111" t="s">
        <v>95</v>
      </c>
      <c r="C49" s="123">
        <v>23756.844625070182</v>
      </c>
      <c r="D49" s="124">
        <v>5358.1553749298182</v>
      </c>
      <c r="E49" s="123">
        <v>2775930.9714625552</v>
      </c>
      <c r="F49" s="125">
        <v>0.10249999999999999</v>
      </c>
      <c r="G49" s="126">
        <v>29115</v>
      </c>
      <c r="H49" s="127"/>
      <c r="I49" s="128"/>
      <c r="J49" s="129"/>
      <c r="K49" s="182"/>
      <c r="L49" s="119">
        <f t="shared" si="0"/>
        <v>2775930.97</v>
      </c>
      <c r="M49" s="119" t="str">
        <f t="shared" si="1"/>
        <v>August</v>
      </c>
      <c r="N49" s="120">
        <f t="shared" si="10"/>
        <v>8</v>
      </c>
      <c r="O49" s="119">
        <f t="shared" si="11"/>
        <v>2013</v>
      </c>
      <c r="P49" s="119" t="str">
        <f t="shared" si="2"/>
        <v>August</v>
      </c>
      <c r="Q49" s="119">
        <f t="shared" si="3"/>
        <v>0</v>
      </c>
      <c r="R49" s="119">
        <f t="shared" si="12"/>
        <v>2042</v>
      </c>
      <c r="T49" s="119">
        <f t="shared" si="4"/>
        <v>2014</v>
      </c>
      <c r="U49" s="119">
        <f t="shared" si="5"/>
        <v>2013</v>
      </c>
      <c r="V49" s="119">
        <f t="shared" si="6"/>
        <v>0</v>
      </c>
      <c r="W49" s="119">
        <f t="shared" si="7"/>
        <v>0</v>
      </c>
      <c r="Y49" s="121">
        <f t="shared" si="8"/>
        <v>5358.1553749298182</v>
      </c>
      <c r="Z49" s="121">
        <f t="shared" si="9"/>
        <v>5358.1553749298182</v>
      </c>
    </row>
    <row r="50" spans="1:26" s="119" customFormat="1" ht="11.25">
      <c r="A50" s="122">
        <v>32</v>
      </c>
      <c r="B50" s="111" t="s">
        <v>96</v>
      </c>
      <c r="C50" s="123">
        <v>23711.077047909323</v>
      </c>
      <c r="D50" s="124">
        <v>5403.9229520906774</v>
      </c>
      <c r="E50" s="123">
        <v>2770527.0485104644</v>
      </c>
      <c r="F50" s="125">
        <v>0.10249999999999999</v>
      </c>
      <c r="G50" s="126">
        <v>29115</v>
      </c>
      <c r="H50" s="127"/>
      <c r="I50" s="128"/>
      <c r="J50" s="129"/>
      <c r="K50" s="182"/>
      <c r="L50" s="119">
        <f t="shared" si="0"/>
        <v>2770527.05</v>
      </c>
      <c r="M50" s="119" t="str">
        <f t="shared" si="1"/>
        <v>September</v>
      </c>
      <c r="N50" s="120">
        <f t="shared" si="10"/>
        <v>9</v>
      </c>
      <c r="O50" s="119">
        <f t="shared" si="11"/>
        <v>2013</v>
      </c>
      <c r="P50" s="119">
        <f t="shared" si="2"/>
        <v>0</v>
      </c>
      <c r="Q50" s="119" t="str">
        <f t="shared" si="3"/>
        <v>September</v>
      </c>
      <c r="R50" s="119">
        <f t="shared" si="12"/>
        <v>2043</v>
      </c>
      <c r="T50" s="119">
        <f t="shared" si="4"/>
        <v>2014</v>
      </c>
      <c r="U50" s="119">
        <f t="shared" si="5"/>
        <v>2013</v>
      </c>
      <c r="V50" s="119">
        <f t="shared" si="6"/>
        <v>0</v>
      </c>
      <c r="W50" s="119">
        <f t="shared" si="7"/>
        <v>0</v>
      </c>
      <c r="Y50" s="121">
        <f t="shared" si="8"/>
        <v>5403.9229520906774</v>
      </c>
      <c r="Z50" s="121">
        <f t="shared" si="9"/>
        <v>5403.9229520906774</v>
      </c>
    </row>
    <row r="51" spans="1:26" s="119" customFormat="1" ht="11.25">
      <c r="A51" s="122">
        <v>33</v>
      </c>
      <c r="B51" s="111" t="s">
        <v>97</v>
      </c>
      <c r="C51" s="123">
        <v>23664.918539360213</v>
      </c>
      <c r="D51" s="124">
        <v>5450.0814606397871</v>
      </c>
      <c r="E51" s="123">
        <v>2765076.9670498245</v>
      </c>
      <c r="F51" s="125">
        <v>0.10249999999999999</v>
      </c>
      <c r="G51" s="126">
        <v>29115</v>
      </c>
      <c r="H51" s="127"/>
      <c r="I51" s="128"/>
      <c r="J51" s="129"/>
      <c r="K51" s="182"/>
      <c r="L51" s="119">
        <f t="shared" si="0"/>
        <v>2765076.97</v>
      </c>
      <c r="M51" s="119" t="str">
        <f t="shared" si="1"/>
        <v>October</v>
      </c>
      <c r="N51" s="120">
        <f t="shared" si="10"/>
        <v>10</v>
      </c>
      <c r="O51" s="119">
        <f t="shared" si="11"/>
        <v>2013</v>
      </c>
      <c r="P51" s="119">
        <f t="shared" si="2"/>
        <v>0</v>
      </c>
      <c r="Q51" s="119" t="str">
        <f t="shared" si="3"/>
        <v>October</v>
      </c>
      <c r="R51" s="119">
        <f t="shared" si="12"/>
        <v>2044</v>
      </c>
      <c r="T51" s="119">
        <f t="shared" si="4"/>
        <v>2014</v>
      </c>
      <c r="U51" s="119">
        <f t="shared" si="5"/>
        <v>2013</v>
      </c>
      <c r="V51" s="119">
        <f t="shared" si="6"/>
        <v>0</v>
      </c>
      <c r="W51" s="119">
        <f t="shared" si="7"/>
        <v>0</v>
      </c>
      <c r="Y51" s="121">
        <f t="shared" si="8"/>
        <v>5450.0814606397871</v>
      </c>
      <c r="Z51" s="121">
        <f t="shared" si="9"/>
        <v>5450.0814606397871</v>
      </c>
    </row>
    <row r="52" spans="1:26" s="119" customFormat="1" ht="11.25">
      <c r="A52" s="122">
        <v>34</v>
      </c>
      <c r="B52" s="111" t="s">
        <v>98</v>
      </c>
      <c r="C52" s="123">
        <v>23618.36576021725</v>
      </c>
      <c r="D52" s="124">
        <v>5496.6342397827502</v>
      </c>
      <c r="E52" s="123">
        <v>2759580.332810042</v>
      </c>
      <c r="F52" s="125">
        <v>0.10249999999999999</v>
      </c>
      <c r="G52" s="126">
        <v>29115</v>
      </c>
      <c r="H52" s="127"/>
      <c r="I52" s="128"/>
      <c r="J52" s="129"/>
      <c r="K52" s="182"/>
      <c r="L52" s="119">
        <f t="shared" si="0"/>
        <v>2759580.33</v>
      </c>
      <c r="M52" s="119" t="str">
        <f t="shared" si="1"/>
        <v>November</v>
      </c>
      <c r="N52" s="120">
        <f t="shared" si="10"/>
        <v>11</v>
      </c>
      <c r="O52" s="119">
        <f t="shared" si="11"/>
        <v>2013</v>
      </c>
      <c r="P52" s="119">
        <f t="shared" si="2"/>
        <v>0</v>
      </c>
      <c r="Q52" s="119" t="str">
        <f t="shared" si="3"/>
        <v>November</v>
      </c>
      <c r="R52" s="119">
        <f t="shared" si="12"/>
        <v>2045</v>
      </c>
      <c r="T52" s="119">
        <f t="shared" si="4"/>
        <v>2014</v>
      </c>
      <c r="U52" s="119">
        <f t="shared" si="5"/>
        <v>2013</v>
      </c>
      <c r="V52" s="119">
        <f t="shared" si="6"/>
        <v>0</v>
      </c>
      <c r="W52" s="119">
        <f t="shared" si="7"/>
        <v>0</v>
      </c>
      <c r="Y52" s="121">
        <f t="shared" si="8"/>
        <v>5496.6342397827502</v>
      </c>
      <c r="Z52" s="121">
        <f t="shared" si="9"/>
        <v>5496.6342397827502</v>
      </c>
    </row>
    <row r="53" spans="1:26" s="119" customFormat="1" ht="11.25">
      <c r="A53" s="122">
        <v>35</v>
      </c>
      <c r="B53" s="111" t="s">
        <v>99</v>
      </c>
      <c r="C53" s="123">
        <v>23571.41534275244</v>
      </c>
      <c r="D53" s="124">
        <v>5543.5846572475602</v>
      </c>
      <c r="E53" s="123">
        <v>2754036.7481527943</v>
      </c>
      <c r="F53" s="125">
        <v>0.10249999999999999</v>
      </c>
      <c r="G53" s="126">
        <v>29115</v>
      </c>
      <c r="H53" s="127"/>
      <c r="I53" s="128"/>
      <c r="J53" s="129"/>
      <c r="K53" s="182"/>
      <c r="L53" s="119">
        <f t="shared" si="0"/>
        <v>2754036.75</v>
      </c>
      <c r="M53" s="119" t="str">
        <f t="shared" si="1"/>
        <v>December</v>
      </c>
      <c r="N53" s="120">
        <f t="shared" si="10"/>
        <v>12</v>
      </c>
      <c r="O53" s="119">
        <f t="shared" si="11"/>
        <v>2013</v>
      </c>
      <c r="P53" s="119">
        <f t="shared" si="2"/>
        <v>0</v>
      </c>
      <c r="Q53" s="119" t="str">
        <f t="shared" si="3"/>
        <v>December</v>
      </c>
      <c r="R53" s="119">
        <f t="shared" si="12"/>
        <v>2046</v>
      </c>
      <c r="T53" s="119">
        <f t="shared" si="4"/>
        <v>2014</v>
      </c>
      <c r="U53" s="119">
        <f t="shared" si="5"/>
        <v>2013</v>
      </c>
      <c r="V53" s="119">
        <f t="shared" si="6"/>
        <v>0</v>
      </c>
      <c r="W53" s="119">
        <f t="shared" si="7"/>
        <v>0</v>
      </c>
      <c r="Y53" s="121">
        <f t="shared" si="8"/>
        <v>5543.5846572475602</v>
      </c>
      <c r="Z53" s="121">
        <f t="shared" si="9"/>
        <v>5543.5846572475602</v>
      </c>
    </row>
    <row r="54" spans="1:26" s="119" customFormat="1" ht="11.25">
      <c r="A54" s="122">
        <v>36</v>
      </c>
      <c r="B54" s="111" t="s">
        <v>100</v>
      </c>
      <c r="C54" s="123">
        <v>23524.063890471782</v>
      </c>
      <c r="D54" s="124">
        <v>5590.9361095282184</v>
      </c>
      <c r="E54" s="123">
        <v>2748445.8120432659</v>
      </c>
      <c r="F54" s="125">
        <v>0.10249999999999999</v>
      </c>
      <c r="G54" s="126">
        <v>29115</v>
      </c>
      <c r="H54" s="127"/>
      <c r="I54" s="128"/>
      <c r="J54" s="129"/>
      <c r="K54" s="182"/>
      <c r="L54" s="119">
        <f t="shared" si="0"/>
        <v>2748445.81</v>
      </c>
      <c r="M54" s="119" t="str">
        <f t="shared" si="1"/>
        <v>January</v>
      </c>
      <c r="N54" s="120">
        <f t="shared" si="10"/>
        <v>1</v>
      </c>
      <c r="O54" s="119">
        <f t="shared" si="11"/>
        <v>2014</v>
      </c>
      <c r="P54" s="119" t="str">
        <f t="shared" si="2"/>
        <v>January</v>
      </c>
      <c r="Q54" s="119">
        <f t="shared" si="3"/>
        <v>0</v>
      </c>
      <c r="R54" s="119">
        <f t="shared" si="12"/>
        <v>2047</v>
      </c>
      <c r="T54" s="119">
        <f t="shared" si="4"/>
        <v>2014</v>
      </c>
      <c r="U54" s="119">
        <f t="shared" si="5"/>
        <v>2013</v>
      </c>
      <c r="V54" s="119">
        <f t="shared" si="6"/>
        <v>0</v>
      </c>
      <c r="W54" s="119">
        <f t="shared" si="7"/>
        <v>0</v>
      </c>
      <c r="Y54" s="121">
        <f t="shared" si="8"/>
        <v>5590.9361095282184</v>
      </c>
      <c r="Z54" s="121">
        <f t="shared" si="9"/>
        <v>5590.9361095282184</v>
      </c>
    </row>
    <row r="55" spans="1:26" s="119" customFormat="1" ht="11.25">
      <c r="A55" s="122">
        <v>37</v>
      </c>
      <c r="B55" s="111" t="s">
        <v>101</v>
      </c>
      <c r="C55" s="123">
        <v>23476.307977869565</v>
      </c>
      <c r="D55" s="124">
        <v>5638.6920221304354</v>
      </c>
      <c r="E55" s="123">
        <v>2742807.1200211355</v>
      </c>
      <c r="F55" s="125">
        <v>0.10249999999999999</v>
      </c>
      <c r="G55" s="126">
        <v>29115</v>
      </c>
      <c r="H55" s="127"/>
      <c r="I55" s="128"/>
      <c r="J55" s="129"/>
      <c r="K55" s="182"/>
      <c r="L55" s="119">
        <f t="shared" si="0"/>
        <v>2742807.12</v>
      </c>
      <c r="M55" s="119" t="str">
        <f t="shared" si="1"/>
        <v>February</v>
      </c>
      <c r="N55" s="120">
        <f t="shared" si="10"/>
        <v>2</v>
      </c>
      <c r="O55" s="119">
        <f t="shared" si="11"/>
        <v>2014</v>
      </c>
      <c r="P55" s="119" t="str">
        <f t="shared" si="2"/>
        <v>February</v>
      </c>
      <c r="Q55" s="119">
        <f t="shared" si="3"/>
        <v>0</v>
      </c>
      <c r="R55" s="119">
        <f t="shared" si="12"/>
        <v>2048</v>
      </c>
      <c r="T55" s="119">
        <f t="shared" si="4"/>
        <v>2014</v>
      </c>
      <c r="U55" s="119">
        <f t="shared" si="5"/>
        <v>2013</v>
      </c>
      <c r="V55" s="119">
        <f t="shared" si="6"/>
        <v>0</v>
      </c>
      <c r="W55" s="119">
        <f t="shared" si="7"/>
        <v>0</v>
      </c>
      <c r="Y55" s="121">
        <f t="shared" si="8"/>
        <v>5638.6920221304354</v>
      </c>
      <c r="Z55" s="121">
        <f t="shared" si="9"/>
        <v>5638.6920221304354</v>
      </c>
    </row>
    <row r="56" spans="1:26" s="119" customFormat="1" ht="11.25">
      <c r="A56" s="122">
        <v>38</v>
      </c>
      <c r="B56" s="111" t="s">
        <v>102</v>
      </c>
      <c r="C56" s="123">
        <v>23428.144150180535</v>
      </c>
      <c r="D56" s="124">
        <v>5686.8558498194652</v>
      </c>
      <c r="E56" s="123">
        <v>2737120.2641713163</v>
      </c>
      <c r="F56" s="125">
        <v>0.10249999999999999</v>
      </c>
      <c r="G56" s="126">
        <v>29115</v>
      </c>
      <c r="H56" s="127"/>
      <c r="I56" s="128"/>
      <c r="J56" s="129"/>
      <c r="K56" s="182"/>
      <c r="L56" s="119">
        <f t="shared" si="0"/>
        <v>2737120.26</v>
      </c>
      <c r="M56" s="119" t="str">
        <f t="shared" si="1"/>
        <v>March</v>
      </c>
      <c r="N56" s="120">
        <f t="shared" si="10"/>
        <v>3</v>
      </c>
      <c r="O56" s="119">
        <f t="shared" si="11"/>
        <v>2014</v>
      </c>
      <c r="P56" s="119" t="str">
        <f t="shared" si="2"/>
        <v>March</v>
      </c>
      <c r="Q56" s="119">
        <f t="shared" si="3"/>
        <v>0</v>
      </c>
      <c r="R56" s="119">
        <f t="shared" si="12"/>
        <v>2049</v>
      </c>
      <c r="T56" s="119">
        <f t="shared" si="4"/>
        <v>2014</v>
      </c>
      <c r="U56" s="119">
        <f t="shared" si="5"/>
        <v>2013</v>
      </c>
      <c r="V56" s="119">
        <f t="shared" si="6"/>
        <v>0</v>
      </c>
      <c r="W56" s="119">
        <f t="shared" si="7"/>
        <v>0</v>
      </c>
      <c r="Y56" s="121">
        <f t="shared" si="8"/>
        <v>5686.8558498194652</v>
      </c>
      <c r="Z56" s="121">
        <f t="shared" si="9"/>
        <v>5686.8558498194652</v>
      </c>
    </row>
    <row r="57" spans="1:26" s="119" customFormat="1" ht="11.25">
      <c r="A57" s="122">
        <v>39</v>
      </c>
      <c r="B57" s="111" t="s">
        <v>103</v>
      </c>
      <c r="C57" s="123">
        <v>23379.568923129991</v>
      </c>
      <c r="D57" s="124">
        <v>5735.4310768700088</v>
      </c>
      <c r="E57" s="123">
        <v>2731384.8330944465</v>
      </c>
      <c r="F57" s="125">
        <v>0.10249999999999999</v>
      </c>
      <c r="G57" s="126">
        <v>29115</v>
      </c>
      <c r="H57" s="127"/>
      <c r="I57" s="128"/>
      <c r="J57" s="129"/>
      <c r="K57" s="182"/>
      <c r="L57" s="119">
        <f t="shared" si="0"/>
        <v>2731384.83</v>
      </c>
      <c r="M57" s="119" t="str">
        <f t="shared" si="1"/>
        <v>April</v>
      </c>
      <c r="N57" s="120">
        <f t="shared" si="10"/>
        <v>4</v>
      </c>
      <c r="O57" s="119">
        <f t="shared" si="11"/>
        <v>2014</v>
      </c>
      <c r="P57" s="119" t="str">
        <f t="shared" si="2"/>
        <v>April</v>
      </c>
      <c r="Q57" s="119">
        <f t="shared" si="3"/>
        <v>0</v>
      </c>
      <c r="R57" s="119">
        <f t="shared" si="12"/>
        <v>2050</v>
      </c>
      <c r="T57" s="119">
        <f t="shared" si="4"/>
        <v>2015</v>
      </c>
      <c r="U57" s="119">
        <f t="shared" si="5"/>
        <v>2014</v>
      </c>
      <c r="V57" s="119">
        <f t="shared" si="6"/>
        <v>0</v>
      </c>
      <c r="W57" s="119">
        <f t="shared" si="7"/>
        <v>0</v>
      </c>
      <c r="Y57" s="121">
        <f t="shared" si="8"/>
        <v>5735.4310768700088</v>
      </c>
      <c r="Z57" s="121">
        <f t="shared" si="9"/>
        <v>5735.4310768700088</v>
      </c>
    </row>
    <row r="58" spans="1:26" s="119" customFormat="1" ht="11.25">
      <c r="A58" s="122">
        <v>40</v>
      </c>
      <c r="B58" s="111" t="s">
        <v>104</v>
      </c>
      <c r="C58" s="123">
        <v>23330.578782681729</v>
      </c>
      <c r="D58" s="124">
        <v>5784.4212173182714</v>
      </c>
      <c r="E58" s="123">
        <v>2725600.4118771283</v>
      </c>
      <c r="F58" s="125">
        <v>0.10249999999999999</v>
      </c>
      <c r="G58" s="126">
        <v>29115</v>
      </c>
      <c r="H58" s="127"/>
      <c r="I58" s="128"/>
      <c r="J58" s="129"/>
      <c r="K58" s="182"/>
      <c r="L58" s="119">
        <f t="shared" si="0"/>
        <v>2725600.41</v>
      </c>
      <c r="M58" s="119" t="str">
        <f t="shared" si="1"/>
        <v>May</v>
      </c>
      <c r="N58" s="120">
        <f t="shared" si="10"/>
        <v>5</v>
      </c>
      <c r="O58" s="119">
        <f t="shared" si="11"/>
        <v>2014</v>
      </c>
      <c r="P58" s="119" t="str">
        <f t="shared" si="2"/>
        <v>May</v>
      </c>
      <c r="Q58" s="119">
        <f t="shared" si="3"/>
        <v>0</v>
      </c>
      <c r="R58" s="119">
        <f t="shared" si="12"/>
        <v>2051</v>
      </c>
      <c r="T58" s="119">
        <f t="shared" si="4"/>
        <v>2015</v>
      </c>
      <c r="U58" s="119">
        <f t="shared" si="5"/>
        <v>2014</v>
      </c>
      <c r="V58" s="119">
        <f t="shared" si="6"/>
        <v>0</v>
      </c>
      <c r="W58" s="119">
        <f t="shared" si="7"/>
        <v>0</v>
      </c>
      <c r="Y58" s="121">
        <f t="shared" si="8"/>
        <v>5784.4212173182714</v>
      </c>
      <c r="Z58" s="121">
        <f t="shared" si="9"/>
        <v>5784.4212173182714</v>
      </c>
    </row>
    <row r="59" spans="1:26" s="119" customFormat="1" ht="11.25">
      <c r="A59" s="122">
        <v>41</v>
      </c>
      <c r="B59" s="111" t="s">
        <v>105</v>
      </c>
      <c r="C59" s="123">
        <v>23281.170184783801</v>
      </c>
      <c r="D59" s="124">
        <v>5833.8298152161988</v>
      </c>
      <c r="E59" s="123">
        <v>2719766.5820619119</v>
      </c>
      <c r="F59" s="125">
        <v>0.10249999999999999</v>
      </c>
      <c r="G59" s="126">
        <v>29115</v>
      </c>
      <c r="H59" s="127"/>
      <c r="I59" s="128"/>
      <c r="J59" s="129"/>
      <c r="K59" s="182"/>
      <c r="L59" s="119">
        <f t="shared" si="0"/>
        <v>2719766.58</v>
      </c>
      <c r="M59" s="119" t="str">
        <f t="shared" si="1"/>
        <v>June</v>
      </c>
      <c r="N59" s="120">
        <f t="shared" si="10"/>
        <v>6</v>
      </c>
      <c r="O59" s="119">
        <f t="shared" si="11"/>
        <v>2014</v>
      </c>
      <c r="P59" s="119" t="str">
        <f t="shared" si="2"/>
        <v>June</v>
      </c>
      <c r="Q59" s="119">
        <f t="shared" si="3"/>
        <v>0</v>
      </c>
      <c r="R59" s="119">
        <f t="shared" si="12"/>
        <v>2052</v>
      </c>
      <c r="T59" s="119">
        <f t="shared" si="4"/>
        <v>2015</v>
      </c>
      <c r="U59" s="119">
        <f t="shared" si="5"/>
        <v>2014</v>
      </c>
      <c r="V59" s="119">
        <f t="shared" si="6"/>
        <v>0</v>
      </c>
      <c r="W59" s="119">
        <f t="shared" si="7"/>
        <v>0</v>
      </c>
      <c r="Y59" s="121">
        <f t="shared" si="8"/>
        <v>5833.8298152161988</v>
      </c>
      <c r="Z59" s="121">
        <f t="shared" si="9"/>
        <v>5833.8298152161988</v>
      </c>
    </row>
    <row r="60" spans="1:26" s="119" customFormat="1" ht="11.25">
      <c r="A60" s="122">
        <v>42</v>
      </c>
      <c r="B60" s="111" t="s">
        <v>106</v>
      </c>
      <c r="C60" s="123">
        <v>23231.339555112165</v>
      </c>
      <c r="D60" s="124">
        <v>5883.6604448878352</v>
      </c>
      <c r="E60" s="123">
        <v>2713882.9216170241</v>
      </c>
      <c r="F60" s="125">
        <v>0.10249999999999999</v>
      </c>
      <c r="G60" s="126">
        <v>29115</v>
      </c>
      <c r="H60" s="127"/>
      <c r="I60" s="128"/>
      <c r="J60" s="129"/>
      <c r="K60" s="182"/>
      <c r="L60" s="119">
        <f t="shared" si="0"/>
        <v>2713882.92</v>
      </c>
      <c r="M60" s="119" t="str">
        <f t="shared" si="1"/>
        <v>July</v>
      </c>
      <c r="N60" s="120">
        <f t="shared" si="10"/>
        <v>7</v>
      </c>
      <c r="O60" s="119">
        <f t="shared" si="11"/>
        <v>2014</v>
      </c>
      <c r="P60" s="119" t="str">
        <f t="shared" si="2"/>
        <v>July</v>
      </c>
      <c r="Q60" s="119">
        <f t="shared" si="3"/>
        <v>0</v>
      </c>
      <c r="T60" s="119">
        <f t="shared" si="4"/>
        <v>2015</v>
      </c>
      <c r="U60" s="119">
        <f t="shared" si="5"/>
        <v>2014</v>
      </c>
      <c r="V60" s="119">
        <f t="shared" si="6"/>
        <v>0</v>
      </c>
      <c r="W60" s="119">
        <f t="shared" si="7"/>
        <v>0</v>
      </c>
      <c r="Y60" s="121">
        <f t="shared" si="8"/>
        <v>5883.6604448878352</v>
      </c>
      <c r="Z60" s="121">
        <f t="shared" si="9"/>
        <v>5883.6604448878352</v>
      </c>
    </row>
    <row r="61" spans="1:26" s="119" customFormat="1" ht="11.25">
      <c r="A61" s="122">
        <v>43</v>
      </c>
      <c r="B61" s="111" t="s">
        <v>107</v>
      </c>
      <c r="C61" s="123">
        <v>23181.083288812079</v>
      </c>
      <c r="D61" s="124">
        <v>5933.9167111879215</v>
      </c>
      <c r="E61" s="123">
        <v>2707949.0049058362</v>
      </c>
      <c r="F61" s="125">
        <v>0.10249999999999999</v>
      </c>
      <c r="G61" s="126">
        <v>29115</v>
      </c>
      <c r="H61" s="127"/>
      <c r="I61" s="128"/>
      <c r="J61" s="129"/>
      <c r="K61" s="182"/>
      <c r="L61" s="119">
        <f t="shared" si="0"/>
        <v>2707949</v>
      </c>
      <c r="M61" s="119" t="str">
        <f t="shared" si="1"/>
        <v>August</v>
      </c>
      <c r="N61" s="120">
        <f t="shared" si="10"/>
        <v>8</v>
      </c>
      <c r="O61" s="119">
        <f t="shared" si="11"/>
        <v>2014</v>
      </c>
      <c r="P61" s="119" t="str">
        <f t="shared" si="2"/>
        <v>August</v>
      </c>
      <c r="Q61" s="119">
        <f t="shared" si="3"/>
        <v>0</v>
      </c>
      <c r="T61" s="119">
        <f t="shared" si="4"/>
        <v>2015</v>
      </c>
      <c r="U61" s="119">
        <f t="shared" si="5"/>
        <v>2014</v>
      </c>
      <c r="V61" s="119">
        <f t="shared" si="6"/>
        <v>0</v>
      </c>
      <c r="W61" s="119">
        <f t="shared" si="7"/>
        <v>0</v>
      </c>
      <c r="Y61" s="121">
        <f t="shared" si="8"/>
        <v>5933.9167111879215</v>
      </c>
      <c r="Z61" s="121">
        <f t="shared" si="9"/>
        <v>5933.9167111879215</v>
      </c>
    </row>
    <row r="62" spans="1:26" s="119" customFormat="1" ht="11.25">
      <c r="A62" s="122">
        <v>44</v>
      </c>
      <c r="B62" s="111" t="s">
        <v>108</v>
      </c>
      <c r="C62" s="123">
        <v>23130.397750237349</v>
      </c>
      <c r="D62" s="124">
        <v>5984.6022497626509</v>
      </c>
      <c r="E62" s="123">
        <v>2701964.4026560737</v>
      </c>
      <c r="F62" s="125">
        <v>0.10249999999999999</v>
      </c>
      <c r="G62" s="126">
        <v>29115</v>
      </c>
      <c r="H62" s="127"/>
      <c r="I62" s="128"/>
      <c r="J62" s="129"/>
      <c r="K62" s="182"/>
      <c r="L62" s="119">
        <f t="shared" si="0"/>
        <v>2701964.4</v>
      </c>
      <c r="M62" s="119" t="str">
        <f t="shared" si="1"/>
        <v>September</v>
      </c>
      <c r="N62" s="120">
        <f t="shared" si="10"/>
        <v>9</v>
      </c>
      <c r="O62" s="119">
        <f t="shared" si="11"/>
        <v>2014</v>
      </c>
      <c r="P62" s="119">
        <f t="shared" si="2"/>
        <v>0</v>
      </c>
      <c r="Q62" s="119" t="str">
        <f t="shared" si="3"/>
        <v>September</v>
      </c>
      <c r="T62" s="119">
        <f t="shared" si="4"/>
        <v>2015</v>
      </c>
      <c r="U62" s="119">
        <f t="shared" si="5"/>
        <v>2014</v>
      </c>
      <c r="V62" s="119">
        <f t="shared" si="6"/>
        <v>0</v>
      </c>
      <c r="W62" s="119">
        <f t="shared" si="7"/>
        <v>0</v>
      </c>
      <c r="Y62" s="121">
        <f t="shared" si="8"/>
        <v>5984.6022497626509</v>
      </c>
      <c r="Z62" s="121">
        <f t="shared" si="9"/>
        <v>5984.6022497626509</v>
      </c>
    </row>
    <row r="63" spans="1:26" s="119" customFormat="1" ht="11.25">
      <c r="A63" s="122">
        <v>45</v>
      </c>
      <c r="B63" s="111" t="s">
        <v>109</v>
      </c>
      <c r="C63" s="123">
        <v>23079.279272687298</v>
      </c>
      <c r="D63" s="124">
        <v>6035.7207273127024</v>
      </c>
      <c r="E63" s="123">
        <v>2695928.6819287608</v>
      </c>
      <c r="F63" s="125">
        <v>0.10249999999999999</v>
      </c>
      <c r="G63" s="126">
        <v>29115</v>
      </c>
      <c r="H63" s="127"/>
      <c r="I63" s="128"/>
      <c r="J63" s="129"/>
      <c r="K63" s="182"/>
      <c r="L63" s="119">
        <f t="shared" si="0"/>
        <v>2695928.68</v>
      </c>
      <c r="M63" s="119" t="str">
        <f t="shared" si="1"/>
        <v>October</v>
      </c>
      <c r="N63" s="120">
        <f t="shared" si="10"/>
        <v>10</v>
      </c>
      <c r="O63" s="119">
        <f t="shared" si="11"/>
        <v>2014</v>
      </c>
      <c r="P63" s="119">
        <f t="shared" si="2"/>
        <v>0</v>
      </c>
      <c r="Q63" s="119" t="str">
        <f t="shared" si="3"/>
        <v>October</v>
      </c>
      <c r="T63" s="119">
        <f t="shared" si="4"/>
        <v>2015</v>
      </c>
      <c r="U63" s="119">
        <f t="shared" si="5"/>
        <v>2014</v>
      </c>
      <c r="V63" s="119">
        <f t="shared" si="6"/>
        <v>0</v>
      </c>
      <c r="W63" s="119">
        <f t="shared" si="7"/>
        <v>0</v>
      </c>
      <c r="Y63" s="121">
        <f t="shared" si="8"/>
        <v>6035.7207273127024</v>
      </c>
      <c r="Z63" s="121">
        <f t="shared" si="9"/>
        <v>6035.7207273127024</v>
      </c>
    </row>
    <row r="64" spans="1:26" s="119" customFormat="1" ht="11.25">
      <c r="A64" s="122">
        <v>46</v>
      </c>
      <c r="B64" s="111" t="s">
        <v>110</v>
      </c>
      <c r="C64" s="123">
        <v>23027.724158141496</v>
      </c>
      <c r="D64" s="124">
        <v>6087.2758418585036</v>
      </c>
      <c r="E64" s="123">
        <v>2689841.4060869021</v>
      </c>
      <c r="F64" s="125">
        <v>0.10249999999999999</v>
      </c>
      <c r="G64" s="126">
        <v>29115</v>
      </c>
      <c r="H64" s="127"/>
      <c r="I64" s="128"/>
      <c r="J64" s="129"/>
      <c r="K64" s="182"/>
      <c r="L64" s="119">
        <f t="shared" si="0"/>
        <v>2689841.41</v>
      </c>
      <c r="M64" s="119" t="str">
        <f t="shared" si="1"/>
        <v>November</v>
      </c>
      <c r="N64" s="120">
        <f t="shared" si="10"/>
        <v>11</v>
      </c>
      <c r="O64" s="119">
        <f t="shared" si="11"/>
        <v>2014</v>
      </c>
      <c r="P64" s="119">
        <f t="shared" si="2"/>
        <v>0</v>
      </c>
      <c r="Q64" s="119" t="str">
        <f t="shared" si="3"/>
        <v>November</v>
      </c>
      <c r="T64" s="119">
        <f t="shared" si="4"/>
        <v>2015</v>
      </c>
      <c r="U64" s="119">
        <f t="shared" si="5"/>
        <v>2014</v>
      </c>
      <c r="V64" s="119">
        <f t="shared" si="6"/>
        <v>0</v>
      </c>
      <c r="W64" s="119">
        <f t="shared" si="7"/>
        <v>0</v>
      </c>
      <c r="Y64" s="121">
        <f t="shared" si="8"/>
        <v>6087.2758418585036</v>
      </c>
      <c r="Z64" s="121">
        <f t="shared" si="9"/>
        <v>6087.2758418585036</v>
      </c>
    </row>
    <row r="65" spans="1:26" s="119" customFormat="1" ht="11.25">
      <c r="A65" s="122">
        <v>47</v>
      </c>
      <c r="B65" s="111" t="s">
        <v>111</v>
      </c>
      <c r="C65" s="123">
        <v>22975.72867699229</v>
      </c>
      <c r="D65" s="124">
        <v>6139.2713230077097</v>
      </c>
      <c r="E65" s="123">
        <v>2683702.1347638946</v>
      </c>
      <c r="F65" s="125">
        <v>0.10249999999999999</v>
      </c>
      <c r="G65" s="126">
        <v>29115</v>
      </c>
      <c r="H65" s="127"/>
      <c r="I65" s="128"/>
      <c r="J65" s="129"/>
      <c r="K65" s="182"/>
      <c r="L65" s="119">
        <f t="shared" si="0"/>
        <v>2683702.13</v>
      </c>
      <c r="M65" s="119" t="str">
        <f t="shared" si="1"/>
        <v>December</v>
      </c>
      <c r="N65" s="120">
        <f t="shared" si="10"/>
        <v>12</v>
      </c>
      <c r="O65" s="119">
        <f t="shared" si="11"/>
        <v>2014</v>
      </c>
      <c r="P65" s="119">
        <f t="shared" si="2"/>
        <v>0</v>
      </c>
      <c r="Q65" s="119" t="str">
        <f t="shared" si="3"/>
        <v>December</v>
      </c>
      <c r="T65" s="119">
        <f t="shared" si="4"/>
        <v>2015</v>
      </c>
      <c r="U65" s="119">
        <f t="shared" si="5"/>
        <v>2014</v>
      </c>
      <c r="V65" s="119">
        <f t="shared" si="6"/>
        <v>0</v>
      </c>
      <c r="W65" s="119">
        <f t="shared" si="7"/>
        <v>0</v>
      </c>
      <c r="Y65" s="121">
        <f t="shared" si="8"/>
        <v>6139.2713230077097</v>
      </c>
      <c r="Z65" s="121">
        <f t="shared" si="9"/>
        <v>6139.2713230077097</v>
      </c>
    </row>
    <row r="66" spans="1:26" s="119" customFormat="1" ht="11.25">
      <c r="A66" s="122">
        <v>48</v>
      </c>
      <c r="B66" s="111" t="s">
        <v>112</v>
      </c>
      <c r="C66" s="123">
        <v>22923.289067774935</v>
      </c>
      <c r="D66" s="124">
        <v>6191.7109322250653</v>
      </c>
      <c r="E66" s="123">
        <v>2677510.4238316696</v>
      </c>
      <c r="F66" s="125">
        <v>0.10249999999999999</v>
      </c>
      <c r="G66" s="126">
        <v>29115</v>
      </c>
      <c r="H66" s="127"/>
      <c r="I66" s="128"/>
      <c r="J66" s="129"/>
      <c r="K66" s="182"/>
      <c r="L66" s="119">
        <f t="shared" si="0"/>
        <v>2677510.42</v>
      </c>
      <c r="M66" s="119" t="str">
        <f t="shared" si="1"/>
        <v>January</v>
      </c>
      <c r="N66" s="120">
        <f t="shared" si="10"/>
        <v>1</v>
      </c>
      <c r="O66" s="119">
        <f t="shared" si="11"/>
        <v>2015</v>
      </c>
      <c r="P66" s="119" t="str">
        <f t="shared" si="2"/>
        <v>January</v>
      </c>
      <c r="Q66" s="119">
        <f t="shared" si="3"/>
        <v>0</v>
      </c>
      <c r="T66" s="119">
        <f t="shared" si="4"/>
        <v>2015</v>
      </c>
      <c r="U66" s="119">
        <f t="shared" si="5"/>
        <v>2014</v>
      </c>
      <c r="V66" s="119">
        <f t="shared" si="6"/>
        <v>0</v>
      </c>
      <c r="W66" s="119">
        <f t="shared" si="7"/>
        <v>0</v>
      </c>
      <c r="Y66" s="121">
        <f t="shared" si="8"/>
        <v>6191.7109322250653</v>
      </c>
      <c r="Z66" s="121">
        <f t="shared" si="9"/>
        <v>6191.7109322250653</v>
      </c>
    </row>
    <row r="67" spans="1:26" s="119" customFormat="1" ht="11.25">
      <c r="A67" s="122">
        <v>49</v>
      </c>
      <c r="B67" s="111" t="s">
        <v>113</v>
      </c>
      <c r="C67" s="123">
        <v>22870.401536895512</v>
      </c>
      <c r="D67" s="124">
        <v>6244.5984631044885</v>
      </c>
      <c r="E67" s="123">
        <v>2671265.825368565</v>
      </c>
      <c r="F67" s="125">
        <v>0.10249999999999999</v>
      </c>
      <c r="G67" s="126">
        <v>29115</v>
      </c>
      <c r="H67" s="127"/>
      <c r="I67" s="128"/>
      <c r="J67" s="129"/>
      <c r="K67" s="182"/>
      <c r="L67" s="119">
        <f t="shared" si="0"/>
        <v>2671265.83</v>
      </c>
      <c r="M67" s="119" t="str">
        <f t="shared" si="1"/>
        <v>February</v>
      </c>
      <c r="N67" s="120">
        <f t="shared" si="10"/>
        <v>2</v>
      </c>
      <c r="O67" s="119">
        <f t="shared" si="11"/>
        <v>2015</v>
      </c>
      <c r="P67" s="119" t="str">
        <f t="shared" si="2"/>
        <v>February</v>
      </c>
      <c r="Q67" s="119">
        <f t="shared" si="3"/>
        <v>0</v>
      </c>
      <c r="T67" s="119">
        <f t="shared" si="4"/>
        <v>2015</v>
      </c>
      <c r="U67" s="119">
        <f t="shared" si="5"/>
        <v>2014</v>
      </c>
      <c r="V67" s="119">
        <f t="shared" si="6"/>
        <v>0</v>
      </c>
      <c r="W67" s="119">
        <f t="shared" si="7"/>
        <v>0</v>
      </c>
      <c r="Y67" s="121">
        <f t="shared" si="8"/>
        <v>6244.5984631044885</v>
      </c>
      <c r="Z67" s="121">
        <f t="shared" si="9"/>
        <v>6244.5984631044885</v>
      </c>
    </row>
    <row r="68" spans="1:26" s="119" customFormat="1" ht="11.25">
      <c r="A68" s="122">
        <v>50</v>
      </c>
      <c r="B68" s="111" t="s">
        <v>114</v>
      </c>
      <c r="C68" s="123">
        <v>22817.062258356495</v>
      </c>
      <c r="D68" s="124">
        <v>6297.9377416435054</v>
      </c>
      <c r="E68" s="123">
        <v>2664967.8876269218</v>
      </c>
      <c r="F68" s="125">
        <v>0.10249999999999999</v>
      </c>
      <c r="G68" s="126">
        <v>29115</v>
      </c>
      <c r="H68" s="127"/>
      <c r="I68" s="128"/>
      <c r="J68" s="129"/>
      <c r="K68" s="182"/>
      <c r="L68" s="119">
        <f t="shared" si="0"/>
        <v>2664967.89</v>
      </c>
      <c r="M68" s="119" t="str">
        <f t="shared" si="1"/>
        <v>March</v>
      </c>
      <c r="N68" s="120">
        <f t="shared" si="10"/>
        <v>3</v>
      </c>
      <c r="O68" s="119">
        <f t="shared" si="11"/>
        <v>2015</v>
      </c>
      <c r="P68" s="119" t="str">
        <f t="shared" si="2"/>
        <v>March</v>
      </c>
      <c r="Q68" s="119">
        <f t="shared" si="3"/>
        <v>0</v>
      </c>
      <c r="T68" s="119">
        <f t="shared" si="4"/>
        <v>2015</v>
      </c>
      <c r="U68" s="119">
        <f t="shared" si="5"/>
        <v>2014</v>
      </c>
      <c r="V68" s="119">
        <f t="shared" si="6"/>
        <v>0</v>
      </c>
      <c r="W68" s="119">
        <f t="shared" si="7"/>
        <v>0</v>
      </c>
      <c r="Y68" s="121">
        <f t="shared" si="8"/>
        <v>6297.9377416435054</v>
      </c>
      <c r="Z68" s="121">
        <f t="shared" si="9"/>
        <v>6297.9377416435054</v>
      </c>
    </row>
    <row r="69" spans="1:26" s="119" customFormat="1" ht="11.25">
      <c r="A69" s="122">
        <v>51</v>
      </c>
      <c r="B69" s="111" t="s">
        <v>115</v>
      </c>
      <c r="C69" s="123">
        <v>22763.267373479957</v>
      </c>
      <c r="D69" s="124">
        <v>6351.7326265200427</v>
      </c>
      <c r="E69" s="123">
        <v>2658616.1550004017</v>
      </c>
      <c r="F69" s="125">
        <v>0.10249999999999999</v>
      </c>
      <c r="G69" s="126">
        <v>29115</v>
      </c>
      <c r="H69" s="127"/>
      <c r="I69" s="128"/>
      <c r="J69" s="129"/>
      <c r="K69" s="182"/>
      <c r="L69" s="119">
        <f t="shared" si="0"/>
        <v>2658616.16</v>
      </c>
      <c r="M69" s="119" t="str">
        <f t="shared" si="1"/>
        <v>April</v>
      </c>
      <c r="N69" s="120">
        <f t="shared" si="10"/>
        <v>4</v>
      </c>
      <c r="O69" s="119">
        <f t="shared" si="11"/>
        <v>2015</v>
      </c>
      <c r="P69" s="119" t="str">
        <f t="shared" si="2"/>
        <v>April</v>
      </c>
      <c r="Q69" s="119">
        <f t="shared" si="3"/>
        <v>0</v>
      </c>
      <c r="T69" s="119">
        <f t="shared" si="4"/>
        <v>2016</v>
      </c>
      <c r="U69" s="119">
        <f t="shared" si="5"/>
        <v>2015</v>
      </c>
      <c r="V69" s="119">
        <f t="shared" si="6"/>
        <v>0</v>
      </c>
      <c r="W69" s="119">
        <f t="shared" si="7"/>
        <v>0</v>
      </c>
      <c r="Y69" s="121">
        <f t="shared" si="8"/>
        <v>6351.7326265200427</v>
      </c>
      <c r="Z69" s="121">
        <f t="shared" si="9"/>
        <v>6351.7326265200427</v>
      </c>
    </row>
    <row r="70" spans="1:26" s="119" customFormat="1" ht="11.25">
      <c r="A70" s="122">
        <v>52</v>
      </c>
      <c r="B70" s="111" t="s">
        <v>116</v>
      </c>
      <c r="C70" s="123">
        <v>22709.012990628427</v>
      </c>
      <c r="D70" s="124">
        <v>6405.9870093715726</v>
      </c>
      <c r="E70" s="123">
        <v>2652210.16799103</v>
      </c>
      <c r="F70" s="125">
        <v>0.10249999999999999</v>
      </c>
      <c r="G70" s="126">
        <v>29115</v>
      </c>
      <c r="H70" s="127"/>
      <c r="I70" s="128"/>
      <c r="J70" s="129"/>
      <c r="K70" s="182"/>
      <c r="L70" s="119">
        <f t="shared" si="0"/>
        <v>2652210.17</v>
      </c>
      <c r="M70" s="119" t="str">
        <f t="shared" si="1"/>
        <v>May</v>
      </c>
      <c r="N70" s="120">
        <f t="shared" si="10"/>
        <v>5</v>
      </c>
      <c r="O70" s="119">
        <f t="shared" si="11"/>
        <v>2015</v>
      </c>
      <c r="P70" s="119" t="str">
        <f t="shared" si="2"/>
        <v>May</v>
      </c>
      <c r="Q70" s="119">
        <f t="shared" si="3"/>
        <v>0</v>
      </c>
      <c r="T70" s="119">
        <f t="shared" si="4"/>
        <v>2016</v>
      </c>
      <c r="U70" s="119">
        <f t="shared" si="5"/>
        <v>2015</v>
      </c>
      <c r="V70" s="119">
        <f t="shared" si="6"/>
        <v>0</v>
      </c>
      <c r="W70" s="119">
        <f t="shared" si="7"/>
        <v>0</v>
      </c>
      <c r="Y70" s="121">
        <f t="shared" si="8"/>
        <v>6405.9870093715726</v>
      </c>
      <c r="Z70" s="121">
        <f t="shared" si="9"/>
        <v>6405.9870093715726</v>
      </c>
    </row>
    <row r="71" spans="1:26" s="119" customFormat="1" ht="11.25">
      <c r="A71" s="122">
        <v>53</v>
      </c>
      <c r="B71" s="111" t="s">
        <v>117</v>
      </c>
      <c r="C71" s="123">
        <v>22654.29518492338</v>
      </c>
      <c r="D71" s="124">
        <v>6460.7048150766204</v>
      </c>
      <c r="E71" s="123">
        <v>2645749.4631759534</v>
      </c>
      <c r="F71" s="125">
        <v>0.10249999999999999</v>
      </c>
      <c r="G71" s="126">
        <v>29115</v>
      </c>
      <c r="H71" s="127"/>
      <c r="I71" s="128"/>
      <c r="J71" s="129"/>
      <c r="K71" s="182"/>
      <c r="L71" s="119">
        <f t="shared" si="0"/>
        <v>2645749.46</v>
      </c>
      <c r="M71" s="119" t="str">
        <f t="shared" si="1"/>
        <v>June</v>
      </c>
      <c r="N71" s="120">
        <f t="shared" si="10"/>
        <v>6</v>
      </c>
      <c r="O71" s="119">
        <f t="shared" si="11"/>
        <v>2015</v>
      </c>
      <c r="P71" s="119" t="str">
        <f t="shared" si="2"/>
        <v>June</v>
      </c>
      <c r="Q71" s="119">
        <f t="shared" si="3"/>
        <v>0</v>
      </c>
      <c r="T71" s="119">
        <f t="shared" si="4"/>
        <v>2016</v>
      </c>
      <c r="U71" s="119">
        <f t="shared" si="5"/>
        <v>2015</v>
      </c>
      <c r="V71" s="119">
        <f t="shared" si="6"/>
        <v>0</v>
      </c>
      <c r="W71" s="119">
        <f t="shared" si="7"/>
        <v>0</v>
      </c>
      <c r="Y71" s="121">
        <f t="shared" si="8"/>
        <v>6460.7048150766204</v>
      </c>
      <c r="Z71" s="121">
        <f t="shared" si="9"/>
        <v>6460.7048150766204</v>
      </c>
    </row>
    <row r="72" spans="1:26" s="119" customFormat="1" ht="11.25">
      <c r="A72" s="122">
        <v>54</v>
      </c>
      <c r="B72" s="111" t="s">
        <v>118</v>
      </c>
      <c r="C72" s="123">
        <v>22599.109997961266</v>
      </c>
      <c r="D72" s="124">
        <v>6515.8900020387337</v>
      </c>
      <c r="E72" s="123">
        <v>2639233.5731739146</v>
      </c>
      <c r="F72" s="125">
        <v>0.10249999999999999</v>
      </c>
      <c r="G72" s="126">
        <v>29115</v>
      </c>
      <c r="H72" s="127"/>
      <c r="I72" s="128"/>
      <c r="J72" s="129"/>
      <c r="K72" s="182"/>
      <c r="L72" s="119">
        <f t="shared" si="0"/>
        <v>2639233.5699999998</v>
      </c>
      <c r="M72" s="119" t="str">
        <f t="shared" si="1"/>
        <v>July</v>
      </c>
      <c r="N72" s="120">
        <f t="shared" si="10"/>
        <v>7</v>
      </c>
      <c r="O72" s="119">
        <f t="shared" si="11"/>
        <v>2015</v>
      </c>
      <c r="P72" s="119" t="str">
        <f t="shared" si="2"/>
        <v>July</v>
      </c>
      <c r="Q72" s="119">
        <f t="shared" si="3"/>
        <v>0</v>
      </c>
      <c r="T72" s="119">
        <f t="shared" si="4"/>
        <v>2016</v>
      </c>
      <c r="U72" s="119">
        <f t="shared" si="5"/>
        <v>2015</v>
      </c>
      <c r="V72" s="119">
        <f t="shared" si="6"/>
        <v>0</v>
      </c>
      <c r="W72" s="119">
        <f t="shared" si="7"/>
        <v>0</v>
      </c>
      <c r="Y72" s="121">
        <f t="shared" si="8"/>
        <v>6515.8900020387337</v>
      </c>
      <c r="Z72" s="121">
        <f t="shared" si="9"/>
        <v>6515.8900020387337</v>
      </c>
    </row>
    <row r="73" spans="1:26" s="119" customFormat="1" ht="11.25">
      <c r="A73" s="122">
        <v>55</v>
      </c>
      <c r="B73" s="111" t="s">
        <v>119</v>
      </c>
      <c r="C73" s="123">
        <v>22543.453437527187</v>
      </c>
      <c r="D73" s="124">
        <v>6571.5465624728131</v>
      </c>
      <c r="E73" s="123">
        <v>2632662.0266114417</v>
      </c>
      <c r="F73" s="125">
        <v>0.10249999999999999</v>
      </c>
      <c r="G73" s="126">
        <v>29115</v>
      </c>
      <c r="H73" s="127"/>
      <c r="I73" s="128"/>
      <c r="J73" s="129"/>
      <c r="K73" s="182"/>
      <c r="L73" s="119">
        <f t="shared" si="0"/>
        <v>2632662.0299999998</v>
      </c>
      <c r="M73" s="119" t="str">
        <f t="shared" si="1"/>
        <v>August</v>
      </c>
      <c r="N73" s="120">
        <f t="shared" si="10"/>
        <v>8</v>
      </c>
      <c r="O73" s="119">
        <f t="shared" si="11"/>
        <v>2015</v>
      </c>
      <c r="P73" s="119" t="str">
        <f t="shared" si="2"/>
        <v>August</v>
      </c>
      <c r="Q73" s="119">
        <f t="shared" si="3"/>
        <v>0</v>
      </c>
      <c r="T73" s="119">
        <f t="shared" si="4"/>
        <v>2016</v>
      </c>
      <c r="U73" s="119">
        <f t="shared" si="5"/>
        <v>2015</v>
      </c>
      <c r="V73" s="119">
        <f t="shared" si="6"/>
        <v>0</v>
      </c>
      <c r="W73" s="119">
        <f t="shared" si="7"/>
        <v>0</v>
      </c>
      <c r="Y73" s="121">
        <f t="shared" si="8"/>
        <v>6571.5465624728131</v>
      </c>
      <c r="Z73" s="121">
        <f t="shared" si="9"/>
        <v>6571.5465624728131</v>
      </c>
    </row>
    <row r="74" spans="1:26" s="119" customFormat="1" ht="11.25">
      <c r="A74" s="122">
        <v>56</v>
      </c>
      <c r="B74" s="111" t="s">
        <v>120</v>
      </c>
      <c r="C74" s="123">
        <v>22487.321477306064</v>
      </c>
      <c r="D74" s="124">
        <v>6627.6785226939355</v>
      </c>
      <c r="E74" s="123">
        <v>2626034.3480887478</v>
      </c>
      <c r="F74" s="125">
        <v>0.10249999999999999</v>
      </c>
      <c r="G74" s="126">
        <v>29115</v>
      </c>
      <c r="H74" s="127"/>
      <c r="I74" s="128"/>
      <c r="J74" s="129"/>
      <c r="K74" s="182"/>
      <c r="L74" s="119">
        <f t="shared" si="0"/>
        <v>2626034.35</v>
      </c>
      <c r="M74" s="119" t="str">
        <f t="shared" si="1"/>
        <v>September</v>
      </c>
      <c r="N74" s="120">
        <f t="shared" si="10"/>
        <v>9</v>
      </c>
      <c r="O74" s="119">
        <f t="shared" si="11"/>
        <v>2015</v>
      </c>
      <c r="P74" s="119">
        <f t="shared" si="2"/>
        <v>0</v>
      </c>
      <c r="Q74" s="119" t="str">
        <f t="shared" si="3"/>
        <v>September</v>
      </c>
      <c r="T74" s="119">
        <f t="shared" si="4"/>
        <v>2016</v>
      </c>
      <c r="U74" s="119">
        <f t="shared" si="5"/>
        <v>2015</v>
      </c>
      <c r="V74" s="119">
        <f t="shared" si="6"/>
        <v>0</v>
      </c>
      <c r="W74" s="119">
        <f t="shared" si="7"/>
        <v>0</v>
      </c>
      <c r="Y74" s="121">
        <f t="shared" si="8"/>
        <v>6627.6785226939355</v>
      </c>
      <c r="Z74" s="121">
        <f t="shared" si="9"/>
        <v>6627.6785226939355</v>
      </c>
    </row>
    <row r="75" spans="1:26" s="119" customFormat="1" ht="11.25">
      <c r="A75" s="122">
        <v>57</v>
      </c>
      <c r="B75" s="111" t="s">
        <v>121</v>
      </c>
      <c r="C75" s="123">
        <v>22430.710056591386</v>
      </c>
      <c r="D75" s="124">
        <v>6684.2899434086139</v>
      </c>
      <c r="E75" s="123">
        <v>2619350.0581453391</v>
      </c>
      <c r="F75" s="125">
        <v>0.10249999999999999</v>
      </c>
      <c r="G75" s="126">
        <v>29115</v>
      </c>
      <c r="H75" s="127"/>
      <c r="I75" s="128"/>
      <c r="J75" s="129"/>
      <c r="K75" s="182"/>
      <c r="L75" s="119">
        <f t="shared" si="0"/>
        <v>2619350.06</v>
      </c>
      <c r="M75" s="119" t="str">
        <f t="shared" si="1"/>
        <v>October</v>
      </c>
      <c r="N75" s="120">
        <f t="shared" si="10"/>
        <v>10</v>
      </c>
      <c r="O75" s="119">
        <f t="shared" si="11"/>
        <v>2015</v>
      </c>
      <c r="P75" s="119">
        <f t="shared" si="2"/>
        <v>0</v>
      </c>
      <c r="Q75" s="119" t="str">
        <f t="shared" si="3"/>
        <v>October</v>
      </c>
      <c r="T75" s="119">
        <f t="shared" si="4"/>
        <v>2016</v>
      </c>
      <c r="U75" s="119">
        <f t="shared" si="5"/>
        <v>2015</v>
      </c>
      <c r="V75" s="119">
        <f t="shared" si="6"/>
        <v>0</v>
      </c>
      <c r="W75" s="119">
        <f t="shared" si="7"/>
        <v>0</v>
      </c>
      <c r="Y75" s="121">
        <f t="shared" si="8"/>
        <v>6684.2899434086139</v>
      </c>
      <c r="Z75" s="121">
        <f t="shared" si="9"/>
        <v>6684.2899434086139</v>
      </c>
    </row>
    <row r="76" spans="1:26" s="119" customFormat="1" ht="11.25">
      <c r="A76" s="122">
        <v>58</v>
      </c>
      <c r="B76" s="111" t="s">
        <v>122</v>
      </c>
      <c r="C76" s="123">
        <v>22373.615079991436</v>
      </c>
      <c r="D76" s="124">
        <v>6741.3849200085642</v>
      </c>
      <c r="E76" s="123">
        <v>2612608.6732253307</v>
      </c>
      <c r="F76" s="125">
        <v>0.10249999999999999</v>
      </c>
      <c r="G76" s="126">
        <v>29115</v>
      </c>
      <c r="H76" s="127"/>
      <c r="I76" s="128"/>
      <c r="J76" s="129"/>
      <c r="K76" s="182"/>
      <c r="L76" s="119">
        <f t="shared" si="0"/>
        <v>2612608.67</v>
      </c>
      <c r="M76" s="119" t="str">
        <f t="shared" si="1"/>
        <v>November</v>
      </c>
      <c r="N76" s="120">
        <f t="shared" si="10"/>
        <v>11</v>
      </c>
      <c r="O76" s="119">
        <f t="shared" si="11"/>
        <v>2015</v>
      </c>
      <c r="P76" s="119">
        <f t="shared" si="2"/>
        <v>0</v>
      </c>
      <c r="Q76" s="119" t="str">
        <f t="shared" si="3"/>
        <v>November</v>
      </c>
      <c r="T76" s="119">
        <f t="shared" si="4"/>
        <v>2016</v>
      </c>
      <c r="U76" s="119">
        <f t="shared" si="5"/>
        <v>2015</v>
      </c>
      <c r="V76" s="119">
        <f t="shared" si="6"/>
        <v>0</v>
      </c>
      <c r="W76" s="119">
        <f t="shared" si="7"/>
        <v>0</v>
      </c>
      <c r="Y76" s="121">
        <f t="shared" si="8"/>
        <v>6741.3849200085642</v>
      </c>
      <c r="Z76" s="121">
        <f t="shared" si="9"/>
        <v>6741.3849200085642</v>
      </c>
    </row>
    <row r="77" spans="1:26" s="119" customFormat="1" ht="11.25">
      <c r="A77" s="122">
        <v>59</v>
      </c>
      <c r="B77" s="111" t="s">
        <v>123</v>
      </c>
      <c r="C77" s="123">
        <v>22316.032417133032</v>
      </c>
      <c r="D77" s="124">
        <v>6798.9675828669679</v>
      </c>
      <c r="E77" s="123">
        <v>2605809.7056424636</v>
      </c>
      <c r="F77" s="125">
        <v>0.10249999999999999</v>
      </c>
      <c r="G77" s="126">
        <v>29115</v>
      </c>
      <c r="H77" s="127"/>
      <c r="I77" s="128"/>
      <c r="J77" s="129"/>
      <c r="K77" s="182"/>
      <c r="L77" s="119">
        <f t="shared" si="0"/>
        <v>2605809.71</v>
      </c>
      <c r="M77" s="119" t="str">
        <f t="shared" si="1"/>
        <v>December</v>
      </c>
      <c r="N77" s="120">
        <f t="shared" si="10"/>
        <v>12</v>
      </c>
      <c r="O77" s="119">
        <f t="shared" si="11"/>
        <v>2015</v>
      </c>
      <c r="P77" s="119">
        <f t="shared" si="2"/>
        <v>0</v>
      </c>
      <c r="Q77" s="119" t="str">
        <f t="shared" si="3"/>
        <v>December</v>
      </c>
      <c r="T77" s="119">
        <f t="shared" si="4"/>
        <v>2016</v>
      </c>
      <c r="U77" s="119">
        <f t="shared" si="5"/>
        <v>2015</v>
      </c>
      <c r="V77" s="119">
        <f t="shared" si="6"/>
        <v>0</v>
      </c>
      <c r="W77" s="119">
        <f t="shared" si="7"/>
        <v>0</v>
      </c>
      <c r="Y77" s="121">
        <f t="shared" si="8"/>
        <v>6798.9675828669679</v>
      </c>
      <c r="Z77" s="121">
        <f t="shared" si="9"/>
        <v>6798.9675828669679</v>
      </c>
    </row>
    <row r="78" spans="1:26" s="119" customFormat="1" ht="11.25">
      <c r="A78" s="122">
        <v>60</v>
      </c>
      <c r="B78" s="111" t="s">
        <v>124</v>
      </c>
      <c r="C78" s="123">
        <v>22257.957902362712</v>
      </c>
      <c r="D78" s="124">
        <v>6857.042097637288</v>
      </c>
      <c r="E78" s="123">
        <v>2598952.6635448262</v>
      </c>
      <c r="F78" s="125">
        <v>0.10249999999999999</v>
      </c>
      <c r="G78" s="126">
        <v>29115</v>
      </c>
      <c r="H78" s="127"/>
      <c r="I78" s="128"/>
      <c r="J78" s="129"/>
      <c r="K78" s="182"/>
      <c r="L78" s="119">
        <f t="shared" si="0"/>
        <v>2598952.66</v>
      </c>
      <c r="M78" s="119" t="str">
        <f t="shared" si="1"/>
        <v>January</v>
      </c>
      <c r="N78" s="120">
        <f t="shared" si="10"/>
        <v>1</v>
      </c>
      <c r="O78" s="119">
        <f t="shared" si="11"/>
        <v>2016</v>
      </c>
      <c r="P78" s="119" t="str">
        <f t="shared" si="2"/>
        <v>January</v>
      </c>
      <c r="Q78" s="119">
        <f t="shared" si="3"/>
        <v>0</v>
      </c>
      <c r="T78" s="119">
        <f t="shared" si="4"/>
        <v>2016</v>
      </c>
      <c r="U78" s="119">
        <f t="shared" si="5"/>
        <v>2015</v>
      </c>
      <c r="V78" s="119">
        <f t="shared" si="6"/>
        <v>0</v>
      </c>
      <c r="W78" s="119">
        <f t="shared" si="7"/>
        <v>0</v>
      </c>
      <c r="Y78" s="121">
        <f t="shared" si="8"/>
        <v>6857.042097637288</v>
      </c>
      <c r="Z78" s="121">
        <f t="shared" si="9"/>
        <v>6857.042097637288</v>
      </c>
    </row>
    <row r="79" spans="1:26" s="119" customFormat="1" ht="11.25">
      <c r="A79" s="122">
        <v>61</v>
      </c>
      <c r="B79" s="111" t="s">
        <v>125</v>
      </c>
      <c r="C79" s="123">
        <v>22199.38733444539</v>
      </c>
      <c r="D79" s="124">
        <v>6915.6126655546104</v>
      </c>
      <c r="E79" s="123">
        <v>2592037.0508792717</v>
      </c>
      <c r="F79" s="125">
        <v>0.10249999999999999</v>
      </c>
      <c r="G79" s="126">
        <v>29115</v>
      </c>
      <c r="H79" s="127"/>
      <c r="I79" s="128"/>
      <c r="J79" s="129"/>
      <c r="K79" s="182"/>
      <c r="L79" s="119">
        <f t="shared" si="0"/>
        <v>2592037.0499999998</v>
      </c>
      <c r="M79" s="119" t="str">
        <f t="shared" si="1"/>
        <v>February</v>
      </c>
      <c r="N79" s="120">
        <f t="shared" si="10"/>
        <v>2</v>
      </c>
      <c r="O79" s="119">
        <f t="shared" si="11"/>
        <v>2016</v>
      </c>
      <c r="P79" s="119" t="str">
        <f t="shared" si="2"/>
        <v>February</v>
      </c>
      <c r="Q79" s="119">
        <f t="shared" si="3"/>
        <v>0</v>
      </c>
      <c r="T79" s="119">
        <f t="shared" si="4"/>
        <v>2016</v>
      </c>
      <c r="U79" s="119">
        <f t="shared" si="5"/>
        <v>2015</v>
      </c>
      <c r="V79" s="119">
        <f t="shared" si="6"/>
        <v>0</v>
      </c>
      <c r="W79" s="119">
        <f t="shared" si="7"/>
        <v>0</v>
      </c>
      <c r="Y79" s="121">
        <f t="shared" si="8"/>
        <v>6915.6126655546104</v>
      </c>
      <c r="Z79" s="121">
        <f t="shared" si="9"/>
        <v>6915.6126655546104</v>
      </c>
    </row>
    <row r="80" spans="1:26" s="119" customFormat="1" ht="11.25">
      <c r="A80" s="122">
        <v>62</v>
      </c>
      <c r="B80" s="111" t="s">
        <v>126</v>
      </c>
      <c r="C80" s="123">
        <v>22140.316476260443</v>
      </c>
      <c r="D80" s="124">
        <v>6974.6835237395571</v>
      </c>
      <c r="E80" s="123">
        <v>2585062.367355532</v>
      </c>
      <c r="F80" s="125">
        <v>0.10249999999999999</v>
      </c>
      <c r="G80" s="126">
        <v>29115</v>
      </c>
      <c r="H80" s="127"/>
      <c r="I80" s="128"/>
      <c r="J80" s="129"/>
      <c r="K80" s="182"/>
      <c r="L80" s="119">
        <f t="shared" si="0"/>
        <v>2585062.37</v>
      </c>
      <c r="M80" s="119" t="str">
        <f t="shared" si="1"/>
        <v>March</v>
      </c>
      <c r="N80" s="120">
        <f t="shared" si="10"/>
        <v>3</v>
      </c>
      <c r="O80" s="119">
        <f t="shared" si="11"/>
        <v>2016</v>
      </c>
      <c r="P80" s="119" t="str">
        <f t="shared" si="2"/>
        <v>March</v>
      </c>
      <c r="Q80" s="119">
        <f t="shared" si="3"/>
        <v>0</v>
      </c>
      <c r="T80" s="119">
        <f t="shared" si="4"/>
        <v>2016</v>
      </c>
      <c r="U80" s="119">
        <f t="shared" si="5"/>
        <v>2015</v>
      </c>
      <c r="V80" s="119">
        <f t="shared" si="6"/>
        <v>0</v>
      </c>
      <c r="W80" s="119">
        <f t="shared" si="7"/>
        <v>0</v>
      </c>
      <c r="Y80" s="121">
        <f t="shared" si="8"/>
        <v>6974.6835237395571</v>
      </c>
      <c r="Z80" s="121">
        <f t="shared" si="9"/>
        <v>6974.6835237395571</v>
      </c>
    </row>
    <row r="81" spans="1:26" s="119" customFormat="1" ht="11.25">
      <c r="A81" s="122">
        <v>63</v>
      </c>
      <c r="B81" s="111" t="s">
        <v>127</v>
      </c>
      <c r="C81" s="123">
        <v>22080.741054495167</v>
      </c>
      <c r="D81" s="124">
        <v>7034.2589455048328</v>
      </c>
      <c r="E81" s="123">
        <v>2578028.1084100273</v>
      </c>
      <c r="F81" s="125">
        <v>0.10249999999999999</v>
      </c>
      <c r="G81" s="126">
        <v>29115</v>
      </c>
      <c r="H81" s="127"/>
      <c r="I81" s="128"/>
      <c r="J81" s="129"/>
      <c r="K81" s="182"/>
      <c r="L81" s="119">
        <f t="shared" si="0"/>
        <v>2578028.11</v>
      </c>
      <c r="M81" s="119" t="str">
        <f t="shared" si="1"/>
        <v>April</v>
      </c>
      <c r="N81" s="120">
        <f t="shared" si="10"/>
        <v>4</v>
      </c>
      <c r="O81" s="119">
        <f t="shared" si="11"/>
        <v>2016</v>
      </c>
      <c r="P81" s="119" t="str">
        <f t="shared" si="2"/>
        <v>April</v>
      </c>
      <c r="Q81" s="119">
        <f t="shared" si="3"/>
        <v>0</v>
      </c>
      <c r="T81" s="119">
        <f t="shared" si="4"/>
        <v>2017</v>
      </c>
      <c r="U81" s="119">
        <f t="shared" si="5"/>
        <v>2016</v>
      </c>
      <c r="V81" s="119">
        <f t="shared" si="6"/>
        <v>0</v>
      </c>
      <c r="W81" s="119">
        <f t="shared" si="7"/>
        <v>0</v>
      </c>
      <c r="Y81" s="121">
        <f t="shared" si="8"/>
        <v>7034.2589455048328</v>
      </c>
      <c r="Z81" s="121">
        <f t="shared" si="9"/>
        <v>7034.2589455048328</v>
      </c>
    </row>
    <row r="82" spans="1:26" s="119" customFormat="1" ht="11.25">
      <c r="A82" s="122">
        <v>64</v>
      </c>
      <c r="B82" s="111" t="s">
        <v>128</v>
      </c>
      <c r="C82" s="123">
        <v>22020.656759335649</v>
      </c>
      <c r="D82" s="124">
        <v>7094.3432406643515</v>
      </c>
      <c r="E82" s="123">
        <v>2570933.765169363</v>
      </c>
      <c r="F82" s="125">
        <v>0.10249999999999999</v>
      </c>
      <c r="G82" s="126">
        <v>29115</v>
      </c>
      <c r="H82" s="127"/>
      <c r="I82" s="128"/>
      <c r="J82" s="129"/>
      <c r="K82" s="182"/>
      <c r="L82" s="119">
        <f t="shared" si="0"/>
        <v>2570933.77</v>
      </c>
      <c r="M82" s="119" t="str">
        <f t="shared" si="1"/>
        <v>May</v>
      </c>
      <c r="N82" s="120">
        <f t="shared" si="10"/>
        <v>5</v>
      </c>
      <c r="O82" s="119">
        <f t="shared" si="11"/>
        <v>2016</v>
      </c>
      <c r="P82" s="119" t="str">
        <f t="shared" si="2"/>
        <v>May</v>
      </c>
      <c r="Q82" s="119">
        <f t="shared" si="3"/>
        <v>0</v>
      </c>
      <c r="T82" s="119">
        <f t="shared" si="4"/>
        <v>2017</v>
      </c>
      <c r="U82" s="119">
        <f t="shared" si="5"/>
        <v>2016</v>
      </c>
      <c r="V82" s="119">
        <f t="shared" si="6"/>
        <v>0</v>
      </c>
      <c r="W82" s="119">
        <f t="shared" si="7"/>
        <v>0</v>
      </c>
      <c r="Y82" s="121">
        <f t="shared" si="8"/>
        <v>7094.3432406643515</v>
      </c>
      <c r="Z82" s="121">
        <f t="shared" si="9"/>
        <v>7094.3432406643515</v>
      </c>
    </row>
    <row r="83" spans="1:26" s="119" customFormat="1" ht="11.25">
      <c r="A83" s="122">
        <v>65</v>
      </c>
      <c r="B83" s="111" t="s">
        <v>129</v>
      </c>
      <c r="C83" s="123">
        <v>21960.059244154978</v>
      </c>
      <c r="D83" s="124">
        <v>7154.9407558450221</v>
      </c>
      <c r="E83" s="123">
        <v>2563778.824413518</v>
      </c>
      <c r="F83" s="125">
        <v>0.10249999999999999</v>
      </c>
      <c r="G83" s="126">
        <v>29115</v>
      </c>
      <c r="H83" s="127"/>
      <c r="I83" s="128"/>
      <c r="J83" s="129"/>
      <c r="K83" s="182"/>
      <c r="L83" s="119">
        <f t="shared" si="0"/>
        <v>2563778.8199999998</v>
      </c>
      <c r="M83" s="119" t="str">
        <f t="shared" si="1"/>
        <v>June</v>
      </c>
      <c r="N83" s="120">
        <f t="shared" si="10"/>
        <v>6</v>
      </c>
      <c r="O83" s="119">
        <f t="shared" si="11"/>
        <v>2016</v>
      </c>
      <c r="P83" s="119" t="str">
        <f t="shared" si="2"/>
        <v>June</v>
      </c>
      <c r="Q83" s="119">
        <f t="shared" si="3"/>
        <v>0</v>
      </c>
      <c r="T83" s="119">
        <f t="shared" si="4"/>
        <v>2017</v>
      </c>
      <c r="U83" s="119">
        <f t="shared" si="5"/>
        <v>2016</v>
      </c>
      <c r="V83" s="119">
        <f t="shared" si="6"/>
        <v>0</v>
      </c>
      <c r="W83" s="119">
        <f t="shared" si="7"/>
        <v>0</v>
      </c>
      <c r="Y83" s="121">
        <f t="shared" si="8"/>
        <v>7154.9407558450221</v>
      </c>
      <c r="Z83" s="121">
        <f t="shared" si="9"/>
        <v>7154.9407558450221</v>
      </c>
    </row>
    <row r="84" spans="1:26" s="119" customFormat="1" ht="11.25">
      <c r="A84" s="122">
        <v>66</v>
      </c>
      <c r="B84" s="111" t="s">
        <v>130</v>
      </c>
      <c r="C84" s="123">
        <v>21898.944125198799</v>
      </c>
      <c r="D84" s="124">
        <v>7216.0558748012008</v>
      </c>
      <c r="E84" s="123">
        <v>2556562.7685387167</v>
      </c>
      <c r="F84" s="125">
        <v>0.10249999999999999</v>
      </c>
      <c r="G84" s="126">
        <v>29115</v>
      </c>
      <c r="H84" s="127"/>
      <c r="I84" s="128"/>
      <c r="J84" s="129"/>
      <c r="K84" s="182"/>
      <c r="L84" s="119">
        <f t="shared" ref="L84:L147" si="13">IF(OR(E84="Loan Paid",E84="Need to Change EMI"),0,ROUND(VALUE(E84),2))</f>
        <v>2556562.77</v>
      </c>
      <c r="M84" s="119" t="str">
        <f t="shared" ref="M84:M147" si="14">IF(P84&lt;&gt;0,P84,Q84)</f>
        <v>July</v>
      </c>
      <c r="N84" s="120">
        <f t="shared" si="10"/>
        <v>7</v>
      </c>
      <c r="O84" s="119">
        <f t="shared" si="11"/>
        <v>2016</v>
      </c>
      <c r="P84" s="119" t="str">
        <f t="shared" ref="P84:P147" si="15">IF(N84=1,"January",IF(N84=2,"February",IF(N84=3,"March",IF(N84=4,"April",IF(N84=5,"May",IF(N84=6,"June",IF(N84=7,"July",IF(N84=8,"August",0))))))))</f>
        <v>July</v>
      </c>
      <c r="Q84" s="119">
        <f t="shared" ref="Q84:Q147" si="16">IF(P84=0,IF(N84=9,"September",IF(N84=10,"October",IF(N84=11,"November",IF(N84=12,"December",0)))),0)</f>
        <v>0</v>
      </c>
      <c r="T84" s="119">
        <f t="shared" ref="T84:T147" si="17">IF(N84&gt;3,O84+1,O84)</f>
        <v>2017</v>
      </c>
      <c r="U84" s="119">
        <f t="shared" ref="U84:U147" si="18">T84-1</f>
        <v>2016</v>
      </c>
      <c r="V84" s="119">
        <f t="shared" ref="V84:V147" si="19">IF($E$13=$T84,C84,0)</f>
        <v>0</v>
      </c>
      <c r="W84" s="119">
        <f t="shared" ref="W84:W147" si="20">IF($E$13=$T84,D84+I84,0)</f>
        <v>0</v>
      </c>
      <c r="Y84" s="121">
        <f t="shared" ref="Y84:Y147" si="21">IF(E83="Need to Change EMI","Need to Change EMI",IF(OR(L83=0,L83&lt;0),"Loan Paid",IF(E83&lt;$L$1,E83,G83-C84)))</f>
        <v>7216.0558748012008</v>
      </c>
      <c r="Z84" s="121">
        <f t="shared" ref="Z84:Z147" si="22">IF(OR(Y84="Loan Paid",Y84="Need to Change EMI"),0,(G84-C84))</f>
        <v>7216.0558748012008</v>
      </c>
    </row>
    <row r="85" spans="1:26" s="119" customFormat="1" ht="11.25">
      <c r="A85" s="122">
        <v>67</v>
      </c>
      <c r="B85" s="111" t="s">
        <v>131</v>
      </c>
      <c r="C85" s="123">
        <v>21837.306981268204</v>
      </c>
      <c r="D85" s="124">
        <v>7277.6930187317957</v>
      </c>
      <c r="E85" s="123">
        <v>2549285.0755199851</v>
      </c>
      <c r="F85" s="125">
        <v>0.10249999999999999</v>
      </c>
      <c r="G85" s="126">
        <v>29115</v>
      </c>
      <c r="H85" s="127"/>
      <c r="I85" s="128"/>
      <c r="J85" s="129"/>
      <c r="K85" s="182"/>
      <c r="L85" s="119">
        <f t="shared" si="13"/>
        <v>2549285.08</v>
      </c>
      <c r="M85" s="119" t="str">
        <f t="shared" si="14"/>
        <v>August</v>
      </c>
      <c r="N85" s="120">
        <f t="shared" ref="N85:N148" si="23">IF(N84=12,1,N84+1)</f>
        <v>8</v>
      </c>
      <c r="O85" s="119">
        <f t="shared" ref="O85:O148" si="24">IF(N84=12,O84+1,O84)</f>
        <v>2016</v>
      </c>
      <c r="P85" s="119" t="str">
        <f t="shared" si="15"/>
        <v>August</v>
      </c>
      <c r="Q85" s="119">
        <f t="shared" si="16"/>
        <v>0</v>
      </c>
      <c r="T85" s="119">
        <f t="shared" si="17"/>
        <v>2017</v>
      </c>
      <c r="U85" s="119">
        <f t="shared" si="18"/>
        <v>2016</v>
      </c>
      <c r="V85" s="119">
        <f t="shared" si="19"/>
        <v>0</v>
      </c>
      <c r="W85" s="119">
        <f t="shared" si="20"/>
        <v>0</v>
      </c>
      <c r="Y85" s="121">
        <f t="shared" si="21"/>
        <v>7277.6930187317957</v>
      </c>
      <c r="Z85" s="121">
        <f t="shared" si="22"/>
        <v>7277.6930187317957</v>
      </c>
    </row>
    <row r="86" spans="1:26" s="119" customFormat="1" ht="11.25">
      <c r="A86" s="122">
        <v>68</v>
      </c>
      <c r="B86" s="111" t="s">
        <v>132</v>
      </c>
      <c r="C86" s="123">
        <v>21775.143353399872</v>
      </c>
      <c r="D86" s="124">
        <v>7339.8566466001284</v>
      </c>
      <c r="E86" s="123">
        <v>2541945.2188733849</v>
      </c>
      <c r="F86" s="125">
        <v>0.10249999999999999</v>
      </c>
      <c r="G86" s="126">
        <v>29115</v>
      </c>
      <c r="H86" s="127"/>
      <c r="I86" s="128"/>
      <c r="J86" s="129"/>
      <c r="K86" s="182"/>
      <c r="L86" s="119">
        <f t="shared" si="13"/>
        <v>2541945.2200000002</v>
      </c>
      <c r="M86" s="119" t="str">
        <f t="shared" si="14"/>
        <v>September</v>
      </c>
      <c r="N86" s="120">
        <f t="shared" si="23"/>
        <v>9</v>
      </c>
      <c r="O86" s="119">
        <f t="shared" si="24"/>
        <v>2016</v>
      </c>
      <c r="P86" s="119">
        <f t="shared" si="15"/>
        <v>0</v>
      </c>
      <c r="Q86" s="119" t="str">
        <f t="shared" si="16"/>
        <v>September</v>
      </c>
      <c r="T86" s="119">
        <f t="shared" si="17"/>
        <v>2017</v>
      </c>
      <c r="U86" s="119">
        <f t="shared" si="18"/>
        <v>2016</v>
      </c>
      <c r="V86" s="119">
        <f t="shared" si="19"/>
        <v>0</v>
      </c>
      <c r="W86" s="119">
        <f t="shared" si="20"/>
        <v>0</v>
      </c>
      <c r="Y86" s="121">
        <f t="shared" si="21"/>
        <v>7339.8566466001284</v>
      </c>
      <c r="Z86" s="121">
        <f t="shared" si="22"/>
        <v>7339.8566466001284</v>
      </c>
    </row>
    <row r="87" spans="1:26" s="119" customFormat="1" ht="11.25">
      <c r="A87" s="122">
        <v>69</v>
      </c>
      <c r="B87" s="111" t="s">
        <v>133</v>
      </c>
      <c r="C87" s="123">
        <v>21712.448744543493</v>
      </c>
      <c r="D87" s="124">
        <v>7402.5512554565066</v>
      </c>
      <c r="E87" s="123">
        <v>2534542.6676179282</v>
      </c>
      <c r="F87" s="125">
        <v>0.10249999999999999</v>
      </c>
      <c r="G87" s="126">
        <v>29115</v>
      </c>
      <c r="H87" s="127"/>
      <c r="I87" s="128"/>
      <c r="J87" s="129"/>
      <c r="K87" s="182"/>
      <c r="L87" s="119">
        <f t="shared" si="13"/>
        <v>2534542.67</v>
      </c>
      <c r="M87" s="119" t="str">
        <f t="shared" si="14"/>
        <v>October</v>
      </c>
      <c r="N87" s="120">
        <f t="shared" si="23"/>
        <v>10</v>
      </c>
      <c r="O87" s="119">
        <f t="shared" si="24"/>
        <v>2016</v>
      </c>
      <c r="P87" s="119">
        <f t="shared" si="15"/>
        <v>0</v>
      </c>
      <c r="Q87" s="119" t="str">
        <f t="shared" si="16"/>
        <v>October</v>
      </c>
      <c r="T87" s="119">
        <f t="shared" si="17"/>
        <v>2017</v>
      </c>
      <c r="U87" s="119">
        <f t="shared" si="18"/>
        <v>2016</v>
      </c>
      <c r="V87" s="119">
        <f t="shared" si="19"/>
        <v>0</v>
      </c>
      <c r="W87" s="119">
        <f t="shared" si="20"/>
        <v>0</v>
      </c>
      <c r="Y87" s="121">
        <f t="shared" si="21"/>
        <v>7402.5512554565066</v>
      </c>
      <c r="Z87" s="121">
        <f t="shared" si="22"/>
        <v>7402.5512554565066</v>
      </c>
    </row>
    <row r="88" spans="1:26" s="119" customFormat="1" ht="11.25">
      <c r="A88" s="122">
        <v>70</v>
      </c>
      <c r="B88" s="111" t="s">
        <v>134</v>
      </c>
      <c r="C88" s="123">
        <v>21649.218619236468</v>
      </c>
      <c r="D88" s="124">
        <v>7465.7813807635321</v>
      </c>
      <c r="E88" s="123">
        <v>2527076.8862371645</v>
      </c>
      <c r="F88" s="125">
        <v>0.10249999999999999</v>
      </c>
      <c r="G88" s="126">
        <v>29115</v>
      </c>
      <c r="H88" s="127"/>
      <c r="I88" s="128"/>
      <c r="J88" s="129"/>
      <c r="K88" s="182"/>
      <c r="L88" s="119">
        <f t="shared" si="13"/>
        <v>2527076.89</v>
      </c>
      <c r="M88" s="119" t="str">
        <f t="shared" si="14"/>
        <v>November</v>
      </c>
      <c r="N88" s="120">
        <f t="shared" si="23"/>
        <v>11</v>
      </c>
      <c r="O88" s="119">
        <f t="shared" si="24"/>
        <v>2016</v>
      </c>
      <c r="P88" s="119">
        <f t="shared" si="15"/>
        <v>0</v>
      </c>
      <c r="Q88" s="119" t="str">
        <f t="shared" si="16"/>
        <v>November</v>
      </c>
      <c r="T88" s="119">
        <f t="shared" si="17"/>
        <v>2017</v>
      </c>
      <c r="U88" s="119">
        <f t="shared" si="18"/>
        <v>2016</v>
      </c>
      <c r="V88" s="119">
        <f t="shared" si="19"/>
        <v>0</v>
      </c>
      <c r="W88" s="119">
        <f t="shared" si="20"/>
        <v>0</v>
      </c>
      <c r="Y88" s="121">
        <f t="shared" si="21"/>
        <v>7465.7813807635321</v>
      </c>
      <c r="Z88" s="121">
        <f t="shared" si="22"/>
        <v>7465.7813807635321</v>
      </c>
    </row>
    <row r="89" spans="1:26" s="119" customFormat="1" ht="11.25">
      <c r="A89" s="122">
        <v>71</v>
      </c>
      <c r="B89" s="111" t="s">
        <v>135</v>
      </c>
      <c r="C89" s="123">
        <v>21585.448403275779</v>
      </c>
      <c r="D89" s="124">
        <v>7529.5515967242209</v>
      </c>
      <c r="E89" s="123">
        <v>2519547.3346404401</v>
      </c>
      <c r="F89" s="125">
        <v>0.10249999999999999</v>
      </c>
      <c r="G89" s="126">
        <v>29115</v>
      </c>
      <c r="H89" s="127"/>
      <c r="I89" s="128"/>
      <c r="J89" s="129"/>
      <c r="K89" s="182"/>
      <c r="L89" s="119">
        <f t="shared" si="13"/>
        <v>2519547.33</v>
      </c>
      <c r="M89" s="119" t="str">
        <f t="shared" si="14"/>
        <v>December</v>
      </c>
      <c r="N89" s="120">
        <f t="shared" si="23"/>
        <v>12</v>
      </c>
      <c r="O89" s="119">
        <f t="shared" si="24"/>
        <v>2016</v>
      </c>
      <c r="P89" s="119">
        <f t="shared" si="15"/>
        <v>0</v>
      </c>
      <c r="Q89" s="119" t="str">
        <f t="shared" si="16"/>
        <v>December</v>
      </c>
      <c r="T89" s="119">
        <f t="shared" si="17"/>
        <v>2017</v>
      </c>
      <c r="U89" s="119">
        <f t="shared" si="18"/>
        <v>2016</v>
      </c>
      <c r="V89" s="119">
        <f t="shared" si="19"/>
        <v>0</v>
      </c>
      <c r="W89" s="119">
        <f t="shared" si="20"/>
        <v>0</v>
      </c>
      <c r="Y89" s="121">
        <f t="shared" si="21"/>
        <v>7529.5515967242209</v>
      </c>
      <c r="Z89" s="121">
        <f t="shared" si="22"/>
        <v>7529.5515967242209</v>
      </c>
    </row>
    <row r="90" spans="1:26" s="119" customFormat="1" ht="11.25">
      <c r="A90" s="122">
        <v>72</v>
      </c>
      <c r="B90" s="111" t="s">
        <v>136</v>
      </c>
      <c r="C90" s="123">
        <v>21521.13348338709</v>
      </c>
      <c r="D90" s="124">
        <v>7593.8665166129103</v>
      </c>
      <c r="E90" s="123">
        <v>2511953.4681238271</v>
      </c>
      <c r="F90" s="125">
        <v>0.10249999999999999</v>
      </c>
      <c r="G90" s="126">
        <v>29115</v>
      </c>
      <c r="H90" s="127"/>
      <c r="I90" s="128"/>
      <c r="J90" s="129"/>
      <c r="K90" s="182"/>
      <c r="L90" s="119">
        <f t="shared" si="13"/>
        <v>2511953.4700000002</v>
      </c>
      <c r="M90" s="119" t="str">
        <f t="shared" si="14"/>
        <v>January</v>
      </c>
      <c r="N90" s="120">
        <f t="shared" si="23"/>
        <v>1</v>
      </c>
      <c r="O90" s="119">
        <f t="shared" si="24"/>
        <v>2017</v>
      </c>
      <c r="P90" s="119" t="str">
        <f t="shared" si="15"/>
        <v>January</v>
      </c>
      <c r="Q90" s="119">
        <f t="shared" si="16"/>
        <v>0</v>
      </c>
      <c r="T90" s="119">
        <f t="shared" si="17"/>
        <v>2017</v>
      </c>
      <c r="U90" s="119">
        <f t="shared" si="18"/>
        <v>2016</v>
      </c>
      <c r="V90" s="119">
        <f t="shared" si="19"/>
        <v>0</v>
      </c>
      <c r="W90" s="119">
        <f t="shared" si="20"/>
        <v>0</v>
      </c>
      <c r="Y90" s="121">
        <f t="shared" si="21"/>
        <v>7593.8665166129103</v>
      </c>
      <c r="Z90" s="121">
        <f t="shared" si="22"/>
        <v>7593.8665166129103</v>
      </c>
    </row>
    <row r="91" spans="1:26" s="119" customFormat="1" ht="11.25">
      <c r="A91" s="122">
        <v>73</v>
      </c>
      <c r="B91" s="111" t="s">
        <v>137</v>
      </c>
      <c r="C91" s="123">
        <v>21456.269206891022</v>
      </c>
      <c r="D91" s="124">
        <v>7658.7307931089781</v>
      </c>
      <c r="E91" s="123">
        <v>2504294.737330718</v>
      </c>
      <c r="F91" s="125">
        <v>0.10249999999999999</v>
      </c>
      <c r="G91" s="126">
        <v>29115</v>
      </c>
      <c r="H91" s="127"/>
      <c r="I91" s="128"/>
      <c r="J91" s="129"/>
      <c r="K91" s="182"/>
      <c r="L91" s="119">
        <f t="shared" si="13"/>
        <v>2504294.7400000002</v>
      </c>
      <c r="M91" s="119" t="str">
        <f t="shared" si="14"/>
        <v>February</v>
      </c>
      <c r="N91" s="120">
        <f t="shared" si="23"/>
        <v>2</v>
      </c>
      <c r="O91" s="119">
        <f t="shared" si="24"/>
        <v>2017</v>
      </c>
      <c r="P91" s="119" t="str">
        <f t="shared" si="15"/>
        <v>February</v>
      </c>
      <c r="Q91" s="119">
        <f t="shared" si="16"/>
        <v>0</v>
      </c>
      <c r="T91" s="119">
        <f t="shared" si="17"/>
        <v>2017</v>
      </c>
      <c r="U91" s="119">
        <f t="shared" si="18"/>
        <v>2016</v>
      </c>
      <c r="V91" s="119">
        <f t="shared" si="19"/>
        <v>0</v>
      </c>
      <c r="W91" s="119">
        <f t="shared" si="20"/>
        <v>0</v>
      </c>
      <c r="Y91" s="121">
        <f t="shared" si="21"/>
        <v>7658.7307931089781</v>
      </c>
      <c r="Z91" s="121">
        <f t="shared" si="22"/>
        <v>7658.7307931089781</v>
      </c>
    </row>
    <row r="92" spans="1:26" s="119" customFormat="1" ht="11.25">
      <c r="A92" s="122">
        <v>74</v>
      </c>
      <c r="B92" s="111" t="s">
        <v>138</v>
      </c>
      <c r="C92" s="123">
        <v>21390.85088136655</v>
      </c>
      <c r="D92" s="124">
        <v>7724.1491186334497</v>
      </c>
      <c r="E92" s="123">
        <v>2496570.5882120845</v>
      </c>
      <c r="F92" s="125">
        <v>0.10249999999999999</v>
      </c>
      <c r="G92" s="126">
        <v>29115</v>
      </c>
      <c r="H92" s="127"/>
      <c r="I92" s="128"/>
      <c r="J92" s="129"/>
      <c r="K92" s="182"/>
      <c r="L92" s="119">
        <f t="shared" si="13"/>
        <v>2496570.59</v>
      </c>
      <c r="M92" s="119" t="str">
        <f t="shared" si="14"/>
        <v>March</v>
      </c>
      <c r="N92" s="120">
        <f t="shared" si="23"/>
        <v>3</v>
      </c>
      <c r="O92" s="119">
        <f t="shared" si="24"/>
        <v>2017</v>
      </c>
      <c r="P92" s="119" t="str">
        <f t="shared" si="15"/>
        <v>March</v>
      </c>
      <c r="Q92" s="119">
        <f t="shared" si="16"/>
        <v>0</v>
      </c>
      <c r="T92" s="119">
        <f t="shared" si="17"/>
        <v>2017</v>
      </c>
      <c r="U92" s="119">
        <f t="shared" si="18"/>
        <v>2016</v>
      </c>
      <c r="V92" s="119">
        <f t="shared" si="19"/>
        <v>0</v>
      </c>
      <c r="W92" s="119">
        <f t="shared" si="20"/>
        <v>0</v>
      </c>
      <c r="Y92" s="121">
        <f t="shared" si="21"/>
        <v>7724.1491186334497</v>
      </c>
      <c r="Z92" s="121">
        <f t="shared" si="22"/>
        <v>7724.1491186334497</v>
      </c>
    </row>
    <row r="93" spans="1:26" s="119" customFormat="1" ht="11.25">
      <c r="A93" s="122">
        <v>75</v>
      </c>
      <c r="B93" s="111" t="s">
        <v>139</v>
      </c>
      <c r="C93" s="123">
        <v>21324.873774311553</v>
      </c>
      <c r="D93" s="124">
        <v>7790.1262256884474</v>
      </c>
      <c r="E93" s="123">
        <v>2488780.461986396</v>
      </c>
      <c r="F93" s="125">
        <v>0.10249999999999999</v>
      </c>
      <c r="G93" s="126">
        <v>29115</v>
      </c>
      <c r="H93" s="127"/>
      <c r="I93" s="128"/>
      <c r="J93" s="129"/>
      <c r="K93" s="182"/>
      <c r="L93" s="119">
        <f t="shared" si="13"/>
        <v>2488780.46</v>
      </c>
      <c r="M93" s="119" t="str">
        <f t="shared" si="14"/>
        <v>April</v>
      </c>
      <c r="N93" s="120">
        <f t="shared" si="23"/>
        <v>4</v>
      </c>
      <c r="O93" s="119">
        <f t="shared" si="24"/>
        <v>2017</v>
      </c>
      <c r="P93" s="119" t="str">
        <f t="shared" si="15"/>
        <v>April</v>
      </c>
      <c r="Q93" s="119">
        <f t="shared" si="16"/>
        <v>0</v>
      </c>
      <c r="T93" s="119">
        <f t="shared" si="17"/>
        <v>2018</v>
      </c>
      <c r="U93" s="119">
        <f t="shared" si="18"/>
        <v>2017</v>
      </c>
      <c r="V93" s="119">
        <f t="shared" si="19"/>
        <v>0</v>
      </c>
      <c r="W93" s="119">
        <f t="shared" si="20"/>
        <v>0</v>
      </c>
      <c r="Y93" s="121">
        <f t="shared" si="21"/>
        <v>7790.1262256884474</v>
      </c>
      <c r="Z93" s="121">
        <f t="shared" si="22"/>
        <v>7790.1262256884474</v>
      </c>
    </row>
    <row r="94" spans="1:26" s="119" customFormat="1" ht="11.25">
      <c r="A94" s="122">
        <v>76</v>
      </c>
      <c r="B94" s="111" t="s">
        <v>140</v>
      </c>
      <c r="C94" s="123">
        <v>21258.333112800465</v>
      </c>
      <c r="D94" s="124">
        <v>7856.6668871995353</v>
      </c>
      <c r="E94" s="123">
        <v>2480923.7950991965</v>
      </c>
      <c r="F94" s="125">
        <v>0.10249999999999999</v>
      </c>
      <c r="G94" s="126">
        <v>29115</v>
      </c>
      <c r="H94" s="127"/>
      <c r="I94" s="128"/>
      <c r="J94" s="129"/>
      <c r="K94" s="182"/>
      <c r="L94" s="119">
        <f t="shared" si="13"/>
        <v>2480923.7999999998</v>
      </c>
      <c r="M94" s="119" t="str">
        <f t="shared" si="14"/>
        <v>May</v>
      </c>
      <c r="N94" s="120">
        <f t="shared" si="23"/>
        <v>5</v>
      </c>
      <c r="O94" s="119">
        <f t="shared" si="24"/>
        <v>2017</v>
      </c>
      <c r="P94" s="119" t="str">
        <f t="shared" si="15"/>
        <v>May</v>
      </c>
      <c r="Q94" s="119">
        <f t="shared" si="16"/>
        <v>0</v>
      </c>
      <c r="T94" s="119">
        <f t="shared" si="17"/>
        <v>2018</v>
      </c>
      <c r="U94" s="119">
        <f t="shared" si="18"/>
        <v>2017</v>
      </c>
      <c r="V94" s="119">
        <f t="shared" si="19"/>
        <v>0</v>
      </c>
      <c r="W94" s="119">
        <f t="shared" si="20"/>
        <v>0</v>
      </c>
      <c r="Y94" s="121">
        <f t="shared" si="21"/>
        <v>7856.6668871995353</v>
      </c>
      <c r="Z94" s="121">
        <f t="shared" si="22"/>
        <v>7856.6668871995353</v>
      </c>
    </row>
    <row r="95" spans="1:26" s="119" customFormat="1" ht="11.25">
      <c r="A95" s="122">
        <v>77</v>
      </c>
      <c r="B95" s="111" t="s">
        <v>141</v>
      </c>
      <c r="C95" s="123">
        <v>21191.224083138968</v>
      </c>
      <c r="D95" s="124">
        <v>7923.7759168610319</v>
      </c>
      <c r="E95" s="123">
        <v>2473000.0191823356</v>
      </c>
      <c r="F95" s="125">
        <v>0.10249999999999999</v>
      </c>
      <c r="G95" s="126">
        <v>29115</v>
      </c>
      <c r="H95" s="127"/>
      <c r="I95" s="128"/>
      <c r="J95" s="129"/>
      <c r="K95" s="182"/>
      <c r="L95" s="119">
        <f t="shared" si="13"/>
        <v>2473000.02</v>
      </c>
      <c r="M95" s="119" t="str">
        <f t="shared" si="14"/>
        <v>June</v>
      </c>
      <c r="N95" s="120">
        <f t="shared" si="23"/>
        <v>6</v>
      </c>
      <c r="O95" s="119">
        <f t="shared" si="24"/>
        <v>2017</v>
      </c>
      <c r="P95" s="119" t="str">
        <f t="shared" si="15"/>
        <v>June</v>
      </c>
      <c r="Q95" s="119">
        <f t="shared" si="16"/>
        <v>0</v>
      </c>
      <c r="T95" s="119">
        <f t="shared" si="17"/>
        <v>2018</v>
      </c>
      <c r="U95" s="119">
        <f t="shared" si="18"/>
        <v>2017</v>
      </c>
      <c r="V95" s="119">
        <f t="shared" si="19"/>
        <v>0</v>
      </c>
      <c r="W95" s="119">
        <f t="shared" si="20"/>
        <v>0</v>
      </c>
      <c r="Y95" s="121">
        <f t="shared" si="21"/>
        <v>7923.7759168610319</v>
      </c>
      <c r="Z95" s="121">
        <f t="shared" si="22"/>
        <v>7923.7759168610319</v>
      </c>
    </row>
    <row r="96" spans="1:26" s="119" customFormat="1" ht="11.25">
      <c r="A96" s="122">
        <v>78</v>
      </c>
      <c r="B96" s="111" t="s">
        <v>142</v>
      </c>
      <c r="C96" s="123">
        <v>21123.541830515784</v>
      </c>
      <c r="D96" s="124">
        <v>7991.4581694842163</v>
      </c>
      <c r="E96" s="123">
        <v>2465008.5610128515</v>
      </c>
      <c r="F96" s="125">
        <v>0.10249999999999999</v>
      </c>
      <c r="G96" s="126">
        <v>29115</v>
      </c>
      <c r="H96" s="127"/>
      <c r="I96" s="128"/>
      <c r="J96" s="129"/>
      <c r="K96" s="182"/>
      <c r="L96" s="119">
        <f t="shared" si="13"/>
        <v>2465008.56</v>
      </c>
      <c r="M96" s="119" t="str">
        <f t="shared" si="14"/>
        <v>July</v>
      </c>
      <c r="N96" s="120">
        <f t="shared" si="23"/>
        <v>7</v>
      </c>
      <c r="O96" s="119">
        <f t="shared" si="24"/>
        <v>2017</v>
      </c>
      <c r="P96" s="119" t="str">
        <f t="shared" si="15"/>
        <v>July</v>
      </c>
      <c r="Q96" s="119">
        <f t="shared" si="16"/>
        <v>0</v>
      </c>
      <c r="T96" s="119">
        <f t="shared" si="17"/>
        <v>2018</v>
      </c>
      <c r="U96" s="119">
        <f t="shared" si="18"/>
        <v>2017</v>
      </c>
      <c r="V96" s="119">
        <f t="shared" si="19"/>
        <v>0</v>
      </c>
      <c r="W96" s="119">
        <f t="shared" si="20"/>
        <v>0</v>
      </c>
      <c r="Y96" s="121">
        <f t="shared" si="21"/>
        <v>7991.4581694842163</v>
      </c>
      <c r="Z96" s="121">
        <f t="shared" si="22"/>
        <v>7991.4581694842163</v>
      </c>
    </row>
    <row r="97" spans="1:26" s="119" customFormat="1" ht="11.25">
      <c r="A97" s="122">
        <v>79</v>
      </c>
      <c r="B97" s="111" t="s">
        <v>143</v>
      </c>
      <c r="C97" s="123">
        <v>21055.28145865144</v>
      </c>
      <c r="D97" s="124">
        <v>8059.7185413485604</v>
      </c>
      <c r="E97" s="123">
        <v>2456948.8424715032</v>
      </c>
      <c r="F97" s="125">
        <v>0.10249999999999999</v>
      </c>
      <c r="G97" s="126">
        <v>29115</v>
      </c>
      <c r="H97" s="127"/>
      <c r="I97" s="128"/>
      <c r="J97" s="129"/>
      <c r="K97" s="182"/>
      <c r="L97" s="119">
        <f t="shared" si="13"/>
        <v>2456948.84</v>
      </c>
      <c r="M97" s="119" t="str">
        <f t="shared" si="14"/>
        <v>August</v>
      </c>
      <c r="N97" s="120">
        <f t="shared" si="23"/>
        <v>8</v>
      </c>
      <c r="O97" s="119">
        <f t="shared" si="24"/>
        <v>2017</v>
      </c>
      <c r="P97" s="119" t="str">
        <f t="shared" si="15"/>
        <v>August</v>
      </c>
      <c r="Q97" s="119">
        <f t="shared" si="16"/>
        <v>0</v>
      </c>
      <c r="T97" s="119">
        <f t="shared" si="17"/>
        <v>2018</v>
      </c>
      <c r="U97" s="119">
        <f t="shared" si="18"/>
        <v>2017</v>
      </c>
      <c r="V97" s="119">
        <f t="shared" si="19"/>
        <v>0</v>
      </c>
      <c r="W97" s="119">
        <f t="shared" si="20"/>
        <v>0</v>
      </c>
      <c r="Y97" s="121">
        <f t="shared" si="21"/>
        <v>8059.7185413485604</v>
      </c>
      <c r="Z97" s="121">
        <f t="shared" si="22"/>
        <v>8059.7185413485604</v>
      </c>
    </row>
    <row r="98" spans="1:26" s="119" customFormat="1" ht="11.25">
      <c r="A98" s="122">
        <v>80</v>
      </c>
      <c r="B98" s="111" t="s">
        <v>144</v>
      </c>
      <c r="C98" s="123">
        <v>20986.438029444089</v>
      </c>
      <c r="D98" s="124">
        <v>8128.5619705559111</v>
      </c>
      <c r="E98" s="123">
        <v>2448820.2805009475</v>
      </c>
      <c r="F98" s="125">
        <v>0.10249999999999999</v>
      </c>
      <c r="G98" s="126">
        <v>29115</v>
      </c>
      <c r="H98" s="127"/>
      <c r="I98" s="128"/>
      <c r="J98" s="129"/>
      <c r="K98" s="182"/>
      <c r="L98" s="119">
        <f t="shared" si="13"/>
        <v>2448820.2799999998</v>
      </c>
      <c r="M98" s="119" t="str">
        <f t="shared" si="14"/>
        <v>September</v>
      </c>
      <c r="N98" s="120">
        <f t="shared" si="23"/>
        <v>9</v>
      </c>
      <c r="O98" s="119">
        <f t="shared" si="24"/>
        <v>2017</v>
      </c>
      <c r="P98" s="119">
        <f t="shared" si="15"/>
        <v>0</v>
      </c>
      <c r="Q98" s="119" t="str">
        <f t="shared" si="16"/>
        <v>September</v>
      </c>
      <c r="T98" s="119">
        <f t="shared" si="17"/>
        <v>2018</v>
      </c>
      <c r="U98" s="119">
        <f t="shared" si="18"/>
        <v>2017</v>
      </c>
      <c r="V98" s="119">
        <f t="shared" si="19"/>
        <v>0</v>
      </c>
      <c r="W98" s="119">
        <f t="shared" si="20"/>
        <v>0</v>
      </c>
      <c r="Y98" s="121">
        <f t="shared" si="21"/>
        <v>8128.5619705559111</v>
      </c>
      <c r="Z98" s="121">
        <f t="shared" si="22"/>
        <v>8128.5619705559111</v>
      </c>
    </row>
    <row r="99" spans="1:26" s="119" customFormat="1" ht="11.25">
      <c r="A99" s="122">
        <v>81</v>
      </c>
      <c r="B99" s="111" t="s">
        <v>145</v>
      </c>
      <c r="C99" s="123">
        <v>20917.00656261226</v>
      </c>
      <c r="D99" s="124">
        <v>8197.9934373877404</v>
      </c>
      <c r="E99" s="123">
        <v>2440622.28706356</v>
      </c>
      <c r="F99" s="125">
        <v>0.10249999999999999</v>
      </c>
      <c r="G99" s="126">
        <v>29115</v>
      </c>
      <c r="H99" s="127"/>
      <c r="I99" s="128"/>
      <c r="J99" s="129"/>
      <c r="K99" s="182"/>
      <c r="L99" s="119">
        <f t="shared" si="13"/>
        <v>2440622.29</v>
      </c>
      <c r="M99" s="119" t="str">
        <f t="shared" si="14"/>
        <v>October</v>
      </c>
      <c r="N99" s="120">
        <f t="shared" si="23"/>
        <v>10</v>
      </c>
      <c r="O99" s="119">
        <f t="shared" si="24"/>
        <v>2017</v>
      </c>
      <c r="P99" s="119">
        <f t="shared" si="15"/>
        <v>0</v>
      </c>
      <c r="Q99" s="119" t="str">
        <f t="shared" si="16"/>
        <v>October</v>
      </c>
      <c r="T99" s="119">
        <f t="shared" si="17"/>
        <v>2018</v>
      </c>
      <c r="U99" s="119">
        <f t="shared" si="18"/>
        <v>2017</v>
      </c>
      <c r="V99" s="119">
        <f t="shared" si="19"/>
        <v>0</v>
      </c>
      <c r="W99" s="119">
        <f t="shared" si="20"/>
        <v>0</v>
      </c>
      <c r="Y99" s="121">
        <f t="shared" si="21"/>
        <v>8197.9934373877404</v>
      </c>
      <c r="Z99" s="121">
        <f t="shared" si="22"/>
        <v>8197.9934373877404</v>
      </c>
    </row>
    <row r="100" spans="1:26" s="119" customFormat="1" ht="11.25">
      <c r="A100" s="122">
        <v>82</v>
      </c>
      <c r="B100" s="111" t="s">
        <v>146</v>
      </c>
      <c r="C100" s="123">
        <v>20846.982035334575</v>
      </c>
      <c r="D100" s="124">
        <v>8268.0179646654251</v>
      </c>
      <c r="E100" s="123">
        <v>2432354.2690988947</v>
      </c>
      <c r="F100" s="125">
        <v>0.10249999999999999</v>
      </c>
      <c r="G100" s="126">
        <v>29115</v>
      </c>
      <c r="H100" s="127"/>
      <c r="I100" s="128"/>
      <c r="J100" s="129"/>
      <c r="K100" s="182"/>
      <c r="L100" s="119">
        <f t="shared" si="13"/>
        <v>2432354.27</v>
      </c>
      <c r="M100" s="119" t="str">
        <f t="shared" si="14"/>
        <v>November</v>
      </c>
      <c r="N100" s="120">
        <f t="shared" si="23"/>
        <v>11</v>
      </c>
      <c r="O100" s="119">
        <f t="shared" si="24"/>
        <v>2017</v>
      </c>
      <c r="P100" s="119">
        <f t="shared" si="15"/>
        <v>0</v>
      </c>
      <c r="Q100" s="119" t="str">
        <f t="shared" si="16"/>
        <v>November</v>
      </c>
      <c r="T100" s="119">
        <f t="shared" si="17"/>
        <v>2018</v>
      </c>
      <c r="U100" s="119">
        <f t="shared" si="18"/>
        <v>2017</v>
      </c>
      <c r="V100" s="119">
        <f t="shared" si="19"/>
        <v>0</v>
      </c>
      <c r="W100" s="119">
        <f t="shared" si="20"/>
        <v>0</v>
      </c>
      <c r="Y100" s="121">
        <f t="shared" si="21"/>
        <v>8268.0179646654251</v>
      </c>
      <c r="Z100" s="121">
        <f t="shared" si="22"/>
        <v>8268.0179646654251</v>
      </c>
    </row>
    <row r="101" spans="1:26" s="119" customFormat="1" ht="11.25">
      <c r="A101" s="122">
        <v>83</v>
      </c>
      <c r="B101" s="111" t="s">
        <v>147</v>
      </c>
      <c r="C101" s="123">
        <v>20776.359381886392</v>
      </c>
      <c r="D101" s="124">
        <v>8338.6406181136081</v>
      </c>
      <c r="E101" s="123">
        <v>2424015.6284807809</v>
      </c>
      <c r="F101" s="125">
        <v>0.10249999999999999</v>
      </c>
      <c r="G101" s="126">
        <v>29115</v>
      </c>
      <c r="H101" s="127"/>
      <c r="I101" s="128"/>
      <c r="J101" s="129"/>
      <c r="K101" s="182"/>
      <c r="L101" s="119">
        <f t="shared" si="13"/>
        <v>2424015.63</v>
      </c>
      <c r="M101" s="119" t="str">
        <f t="shared" si="14"/>
        <v>December</v>
      </c>
      <c r="N101" s="120">
        <f t="shared" si="23"/>
        <v>12</v>
      </c>
      <c r="O101" s="119">
        <f t="shared" si="24"/>
        <v>2017</v>
      </c>
      <c r="P101" s="119">
        <f t="shared" si="15"/>
        <v>0</v>
      </c>
      <c r="Q101" s="119" t="str">
        <f t="shared" si="16"/>
        <v>December</v>
      </c>
      <c r="T101" s="119">
        <f t="shared" si="17"/>
        <v>2018</v>
      </c>
      <c r="U101" s="119">
        <f t="shared" si="18"/>
        <v>2017</v>
      </c>
      <c r="V101" s="119">
        <f t="shared" si="19"/>
        <v>0</v>
      </c>
      <c r="W101" s="119">
        <f t="shared" si="20"/>
        <v>0</v>
      </c>
      <c r="Y101" s="121">
        <f t="shared" si="21"/>
        <v>8338.6406181136081</v>
      </c>
      <c r="Z101" s="121">
        <f t="shared" si="22"/>
        <v>8338.6406181136081</v>
      </c>
    </row>
    <row r="102" spans="1:26" s="119" customFormat="1" ht="11.25">
      <c r="A102" s="122">
        <v>84</v>
      </c>
      <c r="B102" s="111" t="s">
        <v>148</v>
      </c>
      <c r="C102" s="123">
        <v>20705.133493273333</v>
      </c>
      <c r="D102" s="124">
        <v>8409.8665067266666</v>
      </c>
      <c r="E102" s="123">
        <v>2415605.7619740544</v>
      </c>
      <c r="F102" s="125">
        <v>0.10249999999999999</v>
      </c>
      <c r="G102" s="126">
        <v>29115</v>
      </c>
      <c r="H102" s="127"/>
      <c r="I102" s="128"/>
      <c r="J102" s="129"/>
      <c r="K102" s="182"/>
      <c r="L102" s="119">
        <f t="shared" si="13"/>
        <v>2415605.7599999998</v>
      </c>
      <c r="M102" s="119" t="str">
        <f t="shared" si="14"/>
        <v>January</v>
      </c>
      <c r="N102" s="120">
        <f t="shared" si="23"/>
        <v>1</v>
      </c>
      <c r="O102" s="119">
        <f t="shared" si="24"/>
        <v>2018</v>
      </c>
      <c r="P102" s="119" t="str">
        <f t="shared" si="15"/>
        <v>January</v>
      </c>
      <c r="Q102" s="119">
        <f t="shared" si="16"/>
        <v>0</v>
      </c>
      <c r="T102" s="119">
        <f t="shared" si="17"/>
        <v>2018</v>
      </c>
      <c r="U102" s="119">
        <f t="shared" si="18"/>
        <v>2017</v>
      </c>
      <c r="V102" s="119">
        <f t="shared" si="19"/>
        <v>0</v>
      </c>
      <c r="W102" s="119">
        <f t="shared" si="20"/>
        <v>0</v>
      </c>
      <c r="Y102" s="121">
        <f t="shared" si="21"/>
        <v>8409.8665067266666</v>
      </c>
      <c r="Z102" s="121">
        <f t="shared" si="22"/>
        <v>8409.8665067266666</v>
      </c>
    </row>
    <row r="103" spans="1:26" s="119" customFormat="1" ht="11.25">
      <c r="A103" s="122">
        <v>85</v>
      </c>
      <c r="B103" s="111" t="s">
        <v>149</v>
      </c>
      <c r="C103" s="123">
        <v>20633.299216861713</v>
      </c>
      <c r="D103" s="124">
        <v>8481.7007831382871</v>
      </c>
      <c r="E103" s="123">
        <v>2407124.0611909162</v>
      </c>
      <c r="F103" s="125">
        <v>0.10249999999999999</v>
      </c>
      <c r="G103" s="126">
        <v>29115</v>
      </c>
      <c r="H103" s="127"/>
      <c r="I103" s="128"/>
      <c r="J103" s="129"/>
      <c r="K103" s="182"/>
      <c r="L103" s="119">
        <f t="shared" si="13"/>
        <v>2407124.06</v>
      </c>
      <c r="M103" s="119" t="str">
        <f t="shared" si="14"/>
        <v>February</v>
      </c>
      <c r="N103" s="120">
        <f t="shared" si="23"/>
        <v>2</v>
      </c>
      <c r="O103" s="119">
        <f t="shared" si="24"/>
        <v>2018</v>
      </c>
      <c r="P103" s="119" t="str">
        <f t="shared" si="15"/>
        <v>February</v>
      </c>
      <c r="Q103" s="119">
        <f t="shared" si="16"/>
        <v>0</v>
      </c>
      <c r="T103" s="119">
        <f t="shared" si="17"/>
        <v>2018</v>
      </c>
      <c r="U103" s="119">
        <f t="shared" si="18"/>
        <v>2017</v>
      </c>
      <c r="V103" s="119">
        <f t="shared" si="19"/>
        <v>0</v>
      </c>
      <c r="W103" s="119">
        <f t="shared" si="20"/>
        <v>0</v>
      </c>
      <c r="Y103" s="121">
        <f t="shared" si="21"/>
        <v>8481.7007831382871</v>
      </c>
      <c r="Z103" s="121">
        <f t="shared" si="22"/>
        <v>8481.7007831382871</v>
      </c>
    </row>
    <row r="104" spans="1:26" s="119" customFormat="1" ht="11.25">
      <c r="A104" s="122">
        <v>86</v>
      </c>
      <c r="B104" s="111" t="s">
        <v>150</v>
      </c>
      <c r="C104" s="123">
        <v>20560.851356005744</v>
      </c>
      <c r="D104" s="124">
        <v>8554.1486439942564</v>
      </c>
      <c r="E104" s="123">
        <v>2398569.912546922</v>
      </c>
      <c r="F104" s="125">
        <v>0.10249999999999999</v>
      </c>
      <c r="G104" s="126">
        <v>29115</v>
      </c>
      <c r="H104" s="127"/>
      <c r="I104" s="128"/>
      <c r="J104" s="129"/>
      <c r="K104" s="182"/>
      <c r="L104" s="119">
        <f t="shared" si="13"/>
        <v>2398569.91</v>
      </c>
      <c r="M104" s="119" t="str">
        <f t="shared" si="14"/>
        <v>March</v>
      </c>
      <c r="N104" s="120">
        <f t="shared" si="23"/>
        <v>3</v>
      </c>
      <c r="O104" s="119">
        <f t="shared" si="24"/>
        <v>2018</v>
      </c>
      <c r="P104" s="119" t="str">
        <f t="shared" si="15"/>
        <v>March</v>
      </c>
      <c r="Q104" s="119">
        <f t="shared" si="16"/>
        <v>0</v>
      </c>
      <c r="T104" s="119">
        <f t="shared" si="17"/>
        <v>2018</v>
      </c>
      <c r="U104" s="119">
        <f t="shared" si="18"/>
        <v>2017</v>
      </c>
      <c r="V104" s="119">
        <f t="shared" si="19"/>
        <v>0</v>
      </c>
      <c r="W104" s="119">
        <f t="shared" si="20"/>
        <v>0</v>
      </c>
      <c r="Y104" s="121">
        <f t="shared" si="21"/>
        <v>8554.1486439942564</v>
      </c>
      <c r="Z104" s="121">
        <f t="shared" si="22"/>
        <v>8554.1486439942564</v>
      </c>
    </row>
    <row r="105" spans="1:26" s="119" customFormat="1" ht="11.25">
      <c r="A105" s="122">
        <v>87</v>
      </c>
      <c r="B105" s="111" t="s">
        <v>151</v>
      </c>
      <c r="C105" s="123">
        <v>20487.784669671626</v>
      </c>
      <c r="D105" s="124">
        <v>8627.215330328374</v>
      </c>
      <c r="E105" s="123">
        <v>2389942.6972165937</v>
      </c>
      <c r="F105" s="125">
        <v>0.10249999999999999</v>
      </c>
      <c r="G105" s="126">
        <v>29115</v>
      </c>
      <c r="H105" s="127"/>
      <c r="I105" s="128"/>
      <c r="J105" s="129"/>
      <c r="K105" s="182"/>
      <c r="L105" s="119">
        <f t="shared" si="13"/>
        <v>2389942.7000000002</v>
      </c>
      <c r="M105" s="119" t="str">
        <f t="shared" si="14"/>
        <v>April</v>
      </c>
      <c r="N105" s="120">
        <f t="shared" si="23"/>
        <v>4</v>
      </c>
      <c r="O105" s="119">
        <f t="shared" si="24"/>
        <v>2018</v>
      </c>
      <c r="P105" s="119" t="str">
        <f t="shared" si="15"/>
        <v>April</v>
      </c>
      <c r="Q105" s="119">
        <f t="shared" si="16"/>
        <v>0</v>
      </c>
      <c r="T105" s="119">
        <f t="shared" si="17"/>
        <v>2019</v>
      </c>
      <c r="U105" s="119">
        <f t="shared" si="18"/>
        <v>2018</v>
      </c>
      <c r="V105" s="119">
        <f t="shared" si="19"/>
        <v>0</v>
      </c>
      <c r="W105" s="119">
        <f t="shared" si="20"/>
        <v>0</v>
      </c>
      <c r="Y105" s="121">
        <f t="shared" si="21"/>
        <v>8627.215330328374</v>
      </c>
      <c r="Z105" s="121">
        <f t="shared" si="22"/>
        <v>8627.215330328374</v>
      </c>
    </row>
    <row r="106" spans="1:26" s="119" customFormat="1" ht="11.25">
      <c r="A106" s="122">
        <v>88</v>
      </c>
      <c r="B106" s="111" t="s">
        <v>152</v>
      </c>
      <c r="C106" s="123">
        <v>20414.093872058402</v>
      </c>
      <c r="D106" s="124">
        <v>8700.9061279415982</v>
      </c>
      <c r="E106" s="123">
        <v>2381241.7910886519</v>
      </c>
      <c r="F106" s="125">
        <v>0.10249999999999999</v>
      </c>
      <c r="G106" s="126">
        <v>29115</v>
      </c>
      <c r="H106" s="127"/>
      <c r="I106" s="128"/>
      <c r="J106" s="129"/>
      <c r="K106" s="182"/>
      <c r="L106" s="119">
        <f t="shared" si="13"/>
        <v>2381241.79</v>
      </c>
      <c r="M106" s="119" t="str">
        <f t="shared" si="14"/>
        <v>May</v>
      </c>
      <c r="N106" s="120">
        <f t="shared" si="23"/>
        <v>5</v>
      </c>
      <c r="O106" s="119">
        <f t="shared" si="24"/>
        <v>2018</v>
      </c>
      <c r="P106" s="119" t="str">
        <f t="shared" si="15"/>
        <v>May</v>
      </c>
      <c r="Q106" s="119">
        <f t="shared" si="16"/>
        <v>0</v>
      </c>
      <c r="T106" s="119">
        <f t="shared" si="17"/>
        <v>2019</v>
      </c>
      <c r="U106" s="119">
        <f t="shared" si="18"/>
        <v>2018</v>
      </c>
      <c r="V106" s="119">
        <f t="shared" si="19"/>
        <v>0</v>
      </c>
      <c r="W106" s="119">
        <f t="shared" si="20"/>
        <v>0</v>
      </c>
      <c r="Y106" s="121">
        <f t="shared" si="21"/>
        <v>8700.9061279415982</v>
      </c>
      <c r="Z106" s="121">
        <f t="shared" si="22"/>
        <v>8700.9061279415982</v>
      </c>
    </row>
    <row r="107" spans="1:26" s="119" customFormat="1" ht="11.25">
      <c r="A107" s="122">
        <v>89</v>
      </c>
      <c r="B107" s="111" t="s">
        <v>153</v>
      </c>
      <c r="C107" s="123">
        <v>20339.773632215565</v>
      </c>
      <c r="D107" s="124">
        <v>8775.2263677844348</v>
      </c>
      <c r="E107" s="123">
        <v>2372466.5647208672</v>
      </c>
      <c r="F107" s="125">
        <v>0.10249999999999999</v>
      </c>
      <c r="G107" s="126">
        <v>29115</v>
      </c>
      <c r="H107" s="127"/>
      <c r="I107" s="128"/>
      <c r="J107" s="129"/>
      <c r="K107" s="182"/>
      <c r="L107" s="119">
        <f t="shared" si="13"/>
        <v>2372466.56</v>
      </c>
      <c r="M107" s="119" t="str">
        <f t="shared" si="14"/>
        <v>June</v>
      </c>
      <c r="N107" s="120">
        <f t="shared" si="23"/>
        <v>6</v>
      </c>
      <c r="O107" s="119">
        <f t="shared" si="24"/>
        <v>2018</v>
      </c>
      <c r="P107" s="119" t="str">
        <f t="shared" si="15"/>
        <v>June</v>
      </c>
      <c r="Q107" s="119">
        <f t="shared" si="16"/>
        <v>0</v>
      </c>
      <c r="T107" s="119">
        <f t="shared" si="17"/>
        <v>2019</v>
      </c>
      <c r="U107" s="119">
        <f t="shared" si="18"/>
        <v>2018</v>
      </c>
      <c r="V107" s="119">
        <f t="shared" si="19"/>
        <v>0</v>
      </c>
      <c r="W107" s="119">
        <f t="shared" si="20"/>
        <v>0</v>
      </c>
      <c r="Y107" s="121">
        <f t="shared" si="21"/>
        <v>8775.2263677844348</v>
      </c>
      <c r="Z107" s="121">
        <f t="shared" si="22"/>
        <v>8775.2263677844348</v>
      </c>
    </row>
    <row r="108" spans="1:26" s="119" customFormat="1" ht="11.25">
      <c r="A108" s="122">
        <v>90</v>
      </c>
      <c r="B108" s="111" t="s">
        <v>154</v>
      </c>
      <c r="C108" s="123">
        <v>20264.818573657405</v>
      </c>
      <c r="D108" s="124">
        <v>8850.1814263425949</v>
      </c>
      <c r="E108" s="123">
        <v>2363616.3832945246</v>
      </c>
      <c r="F108" s="125">
        <v>0.10249999999999999</v>
      </c>
      <c r="G108" s="126">
        <v>29115</v>
      </c>
      <c r="H108" s="127"/>
      <c r="I108" s="128"/>
      <c r="J108" s="129"/>
      <c r="K108" s="182"/>
      <c r="L108" s="119">
        <f t="shared" si="13"/>
        <v>2363616.38</v>
      </c>
      <c r="M108" s="119" t="str">
        <f t="shared" si="14"/>
        <v>July</v>
      </c>
      <c r="N108" s="120">
        <f t="shared" si="23"/>
        <v>7</v>
      </c>
      <c r="O108" s="119">
        <f t="shared" si="24"/>
        <v>2018</v>
      </c>
      <c r="P108" s="119" t="str">
        <f t="shared" si="15"/>
        <v>July</v>
      </c>
      <c r="Q108" s="119">
        <f t="shared" si="16"/>
        <v>0</v>
      </c>
      <c r="T108" s="119">
        <f t="shared" si="17"/>
        <v>2019</v>
      </c>
      <c r="U108" s="119">
        <f t="shared" si="18"/>
        <v>2018</v>
      </c>
      <c r="V108" s="119">
        <f t="shared" si="19"/>
        <v>0</v>
      </c>
      <c r="W108" s="119">
        <f t="shared" si="20"/>
        <v>0</v>
      </c>
      <c r="Y108" s="121">
        <f t="shared" si="21"/>
        <v>8850.1814263425949</v>
      </c>
      <c r="Z108" s="121">
        <f t="shared" si="22"/>
        <v>8850.1814263425949</v>
      </c>
    </row>
    <row r="109" spans="1:26" s="119" customFormat="1" ht="11.25">
      <c r="A109" s="122">
        <v>91</v>
      </c>
      <c r="B109" s="111" t="s">
        <v>155</v>
      </c>
      <c r="C109" s="123">
        <v>20189.223273974061</v>
      </c>
      <c r="D109" s="124">
        <v>8925.7767260259388</v>
      </c>
      <c r="E109" s="123">
        <v>2354690.6065684985</v>
      </c>
      <c r="F109" s="125">
        <v>0.10249999999999999</v>
      </c>
      <c r="G109" s="126">
        <v>29115</v>
      </c>
      <c r="H109" s="127"/>
      <c r="I109" s="128"/>
      <c r="J109" s="129"/>
      <c r="K109" s="182"/>
      <c r="L109" s="119">
        <f t="shared" si="13"/>
        <v>2354690.61</v>
      </c>
      <c r="M109" s="119" t="str">
        <f t="shared" si="14"/>
        <v>August</v>
      </c>
      <c r="N109" s="120">
        <f t="shared" si="23"/>
        <v>8</v>
      </c>
      <c r="O109" s="119">
        <f t="shared" si="24"/>
        <v>2018</v>
      </c>
      <c r="P109" s="119" t="str">
        <f t="shared" si="15"/>
        <v>August</v>
      </c>
      <c r="Q109" s="119">
        <f t="shared" si="16"/>
        <v>0</v>
      </c>
      <c r="T109" s="119">
        <f t="shared" si="17"/>
        <v>2019</v>
      </c>
      <c r="U109" s="119">
        <f t="shared" si="18"/>
        <v>2018</v>
      </c>
      <c r="V109" s="119">
        <f t="shared" si="19"/>
        <v>0</v>
      </c>
      <c r="W109" s="119">
        <f t="shared" si="20"/>
        <v>0</v>
      </c>
      <c r="Y109" s="121">
        <f t="shared" si="21"/>
        <v>8925.7767260259388</v>
      </c>
      <c r="Z109" s="121">
        <f t="shared" si="22"/>
        <v>8925.7767260259388</v>
      </c>
    </row>
    <row r="110" spans="1:26" s="119" customFormat="1" ht="11.25">
      <c r="A110" s="122">
        <v>92</v>
      </c>
      <c r="B110" s="111" t="s">
        <v>156</v>
      </c>
      <c r="C110" s="123">
        <v>20112.982264439259</v>
      </c>
      <c r="D110" s="124">
        <v>9002.0177355607411</v>
      </c>
      <c r="E110" s="123">
        <v>2345688.5888329376</v>
      </c>
      <c r="F110" s="125">
        <v>0.10249999999999999</v>
      </c>
      <c r="G110" s="126">
        <v>29115</v>
      </c>
      <c r="H110" s="127"/>
      <c r="I110" s="128"/>
      <c r="J110" s="129"/>
      <c r="K110" s="182"/>
      <c r="L110" s="119">
        <f t="shared" si="13"/>
        <v>2345688.59</v>
      </c>
      <c r="M110" s="119" t="str">
        <f t="shared" si="14"/>
        <v>September</v>
      </c>
      <c r="N110" s="120">
        <f t="shared" si="23"/>
        <v>9</v>
      </c>
      <c r="O110" s="119">
        <f t="shared" si="24"/>
        <v>2018</v>
      </c>
      <c r="P110" s="119">
        <f t="shared" si="15"/>
        <v>0</v>
      </c>
      <c r="Q110" s="119" t="str">
        <f t="shared" si="16"/>
        <v>September</v>
      </c>
      <c r="T110" s="119">
        <f t="shared" si="17"/>
        <v>2019</v>
      </c>
      <c r="U110" s="119">
        <f t="shared" si="18"/>
        <v>2018</v>
      </c>
      <c r="V110" s="119">
        <f t="shared" si="19"/>
        <v>0</v>
      </c>
      <c r="W110" s="119">
        <f t="shared" si="20"/>
        <v>0</v>
      </c>
      <c r="Y110" s="121">
        <f t="shared" si="21"/>
        <v>9002.0177355607411</v>
      </c>
      <c r="Z110" s="121">
        <f t="shared" si="22"/>
        <v>9002.0177355607411</v>
      </c>
    </row>
    <row r="111" spans="1:26" s="119" customFormat="1" ht="11.25">
      <c r="A111" s="122">
        <v>93</v>
      </c>
      <c r="B111" s="111" t="s">
        <v>157</v>
      </c>
      <c r="C111" s="123">
        <v>20036.090029614676</v>
      </c>
      <c r="D111" s="124">
        <v>9078.9099703853244</v>
      </c>
      <c r="E111" s="123">
        <v>2336609.6788625522</v>
      </c>
      <c r="F111" s="125">
        <v>0.10249999999999999</v>
      </c>
      <c r="G111" s="126">
        <v>29115</v>
      </c>
      <c r="H111" s="127"/>
      <c r="I111" s="128"/>
      <c r="J111" s="129"/>
      <c r="K111" s="182"/>
      <c r="L111" s="119">
        <f t="shared" si="13"/>
        <v>2336609.6800000002</v>
      </c>
      <c r="M111" s="119" t="str">
        <f t="shared" si="14"/>
        <v>October</v>
      </c>
      <c r="N111" s="120">
        <f t="shared" si="23"/>
        <v>10</v>
      </c>
      <c r="O111" s="119">
        <f t="shared" si="24"/>
        <v>2018</v>
      </c>
      <c r="P111" s="119">
        <f t="shared" si="15"/>
        <v>0</v>
      </c>
      <c r="Q111" s="119" t="str">
        <f t="shared" si="16"/>
        <v>October</v>
      </c>
      <c r="T111" s="119">
        <f t="shared" si="17"/>
        <v>2019</v>
      </c>
      <c r="U111" s="119">
        <f t="shared" si="18"/>
        <v>2018</v>
      </c>
      <c r="V111" s="119">
        <f t="shared" si="19"/>
        <v>0</v>
      </c>
      <c r="W111" s="119">
        <f t="shared" si="20"/>
        <v>0</v>
      </c>
      <c r="Y111" s="121">
        <f t="shared" si="21"/>
        <v>9078.9099703853244</v>
      </c>
      <c r="Z111" s="121">
        <f t="shared" si="22"/>
        <v>9078.9099703853244</v>
      </c>
    </row>
    <row r="112" spans="1:26" s="119" customFormat="1" ht="11.25">
      <c r="A112" s="122">
        <v>94</v>
      </c>
      <c r="B112" s="111" t="s">
        <v>158</v>
      </c>
      <c r="C112" s="123">
        <v>19958.541006950963</v>
      </c>
      <c r="D112" s="124">
        <v>9156.4589930490365</v>
      </c>
      <c r="E112" s="123">
        <v>2327453.2198695033</v>
      </c>
      <c r="F112" s="125">
        <v>0.10249999999999999</v>
      </c>
      <c r="G112" s="126">
        <v>29115</v>
      </c>
      <c r="H112" s="127"/>
      <c r="I112" s="128"/>
      <c r="J112" s="129"/>
      <c r="K112" s="182"/>
      <c r="L112" s="119">
        <f t="shared" si="13"/>
        <v>2327453.2200000002</v>
      </c>
      <c r="M112" s="119" t="str">
        <f t="shared" si="14"/>
        <v>November</v>
      </c>
      <c r="N112" s="120">
        <f t="shared" si="23"/>
        <v>11</v>
      </c>
      <c r="O112" s="119">
        <f t="shared" si="24"/>
        <v>2018</v>
      </c>
      <c r="P112" s="119">
        <f t="shared" si="15"/>
        <v>0</v>
      </c>
      <c r="Q112" s="119" t="str">
        <f t="shared" si="16"/>
        <v>November</v>
      </c>
      <c r="T112" s="119">
        <f t="shared" si="17"/>
        <v>2019</v>
      </c>
      <c r="U112" s="119">
        <f t="shared" si="18"/>
        <v>2018</v>
      </c>
      <c r="V112" s="119">
        <f t="shared" si="19"/>
        <v>0</v>
      </c>
      <c r="W112" s="119">
        <f t="shared" si="20"/>
        <v>0</v>
      </c>
      <c r="Y112" s="121">
        <f t="shared" si="21"/>
        <v>9156.4589930490365</v>
      </c>
      <c r="Z112" s="121">
        <f t="shared" si="22"/>
        <v>9156.4589930490365</v>
      </c>
    </row>
    <row r="113" spans="1:26" s="119" customFormat="1" ht="11.25">
      <c r="A113" s="122">
        <v>95</v>
      </c>
      <c r="B113" s="111" t="s">
        <v>159</v>
      </c>
      <c r="C113" s="123">
        <v>19880.329586385338</v>
      </c>
      <c r="D113" s="124">
        <v>9234.6704136146618</v>
      </c>
      <c r="E113" s="123">
        <v>2318218.5494558886</v>
      </c>
      <c r="F113" s="125">
        <v>0.10249999999999999</v>
      </c>
      <c r="G113" s="126">
        <v>29115</v>
      </c>
      <c r="H113" s="127"/>
      <c r="I113" s="128"/>
      <c r="J113" s="129"/>
      <c r="K113" s="182"/>
      <c r="L113" s="119">
        <f t="shared" si="13"/>
        <v>2318218.5499999998</v>
      </c>
      <c r="M113" s="119" t="str">
        <f t="shared" si="14"/>
        <v>December</v>
      </c>
      <c r="N113" s="120">
        <f t="shared" si="23"/>
        <v>12</v>
      </c>
      <c r="O113" s="119">
        <f t="shared" si="24"/>
        <v>2018</v>
      </c>
      <c r="P113" s="119">
        <f t="shared" si="15"/>
        <v>0</v>
      </c>
      <c r="Q113" s="119" t="str">
        <f t="shared" si="16"/>
        <v>December</v>
      </c>
      <c r="T113" s="119">
        <f t="shared" si="17"/>
        <v>2019</v>
      </c>
      <c r="U113" s="119">
        <f t="shared" si="18"/>
        <v>2018</v>
      </c>
      <c r="V113" s="119">
        <f t="shared" si="19"/>
        <v>0</v>
      </c>
      <c r="W113" s="119">
        <f t="shared" si="20"/>
        <v>0</v>
      </c>
      <c r="Y113" s="121">
        <f t="shared" si="21"/>
        <v>9234.6704136146618</v>
      </c>
      <c r="Z113" s="121">
        <f t="shared" si="22"/>
        <v>9234.6704136146618</v>
      </c>
    </row>
    <row r="114" spans="1:26" s="119" customFormat="1" ht="11.25">
      <c r="A114" s="122">
        <v>96</v>
      </c>
      <c r="B114" s="111" t="s">
        <v>160</v>
      </c>
      <c r="C114" s="123">
        <v>19801.450109935715</v>
      </c>
      <c r="D114" s="124">
        <v>9313.5498900642851</v>
      </c>
      <c r="E114" s="123">
        <v>2308904.9995658244</v>
      </c>
      <c r="F114" s="125">
        <v>0.10249999999999999</v>
      </c>
      <c r="G114" s="126">
        <v>29115</v>
      </c>
      <c r="H114" s="127"/>
      <c r="I114" s="128"/>
      <c r="J114" s="129"/>
      <c r="K114" s="182"/>
      <c r="L114" s="119">
        <f t="shared" si="13"/>
        <v>2308905</v>
      </c>
      <c r="M114" s="119" t="str">
        <f t="shared" si="14"/>
        <v>January</v>
      </c>
      <c r="N114" s="120">
        <f t="shared" si="23"/>
        <v>1</v>
      </c>
      <c r="O114" s="119">
        <f t="shared" si="24"/>
        <v>2019</v>
      </c>
      <c r="P114" s="119" t="str">
        <f t="shared" si="15"/>
        <v>January</v>
      </c>
      <c r="Q114" s="119">
        <f t="shared" si="16"/>
        <v>0</v>
      </c>
      <c r="T114" s="119">
        <f t="shared" si="17"/>
        <v>2019</v>
      </c>
      <c r="U114" s="119">
        <f t="shared" si="18"/>
        <v>2018</v>
      </c>
      <c r="V114" s="119">
        <f t="shared" si="19"/>
        <v>0</v>
      </c>
      <c r="W114" s="119">
        <f t="shared" si="20"/>
        <v>0</v>
      </c>
      <c r="Y114" s="121">
        <f t="shared" si="21"/>
        <v>9313.5498900642851</v>
      </c>
      <c r="Z114" s="121">
        <f t="shared" si="22"/>
        <v>9313.5498900642851</v>
      </c>
    </row>
    <row r="115" spans="1:26" s="119" customFormat="1" ht="11.25">
      <c r="A115" s="122">
        <v>97</v>
      </c>
      <c r="B115" s="111" t="s">
        <v>161</v>
      </c>
      <c r="C115" s="123">
        <v>19721.896871291417</v>
      </c>
      <c r="D115" s="124">
        <v>9393.1031287085825</v>
      </c>
      <c r="E115" s="123">
        <v>2299511.896437116</v>
      </c>
      <c r="F115" s="125">
        <v>0.10249999999999999</v>
      </c>
      <c r="G115" s="126">
        <v>29115</v>
      </c>
      <c r="H115" s="127"/>
      <c r="I115" s="128"/>
      <c r="J115" s="129"/>
      <c r="K115" s="182"/>
      <c r="L115" s="119">
        <f t="shared" si="13"/>
        <v>2299511.9</v>
      </c>
      <c r="M115" s="119" t="str">
        <f t="shared" si="14"/>
        <v>February</v>
      </c>
      <c r="N115" s="120">
        <f t="shared" si="23"/>
        <v>2</v>
      </c>
      <c r="O115" s="119">
        <f t="shared" si="24"/>
        <v>2019</v>
      </c>
      <c r="P115" s="119" t="str">
        <f t="shared" si="15"/>
        <v>February</v>
      </c>
      <c r="Q115" s="119">
        <f t="shared" si="16"/>
        <v>0</v>
      </c>
      <c r="T115" s="119">
        <f t="shared" si="17"/>
        <v>2019</v>
      </c>
      <c r="U115" s="119">
        <f t="shared" si="18"/>
        <v>2018</v>
      </c>
      <c r="V115" s="119">
        <f t="shared" si="19"/>
        <v>0</v>
      </c>
      <c r="W115" s="119">
        <f t="shared" si="20"/>
        <v>0</v>
      </c>
      <c r="Y115" s="121">
        <f t="shared" si="21"/>
        <v>9393.1031287085825</v>
      </c>
      <c r="Z115" s="121">
        <f t="shared" si="22"/>
        <v>9393.1031287085825</v>
      </c>
    </row>
    <row r="116" spans="1:26" s="119" customFormat="1" ht="11.25">
      <c r="A116" s="122">
        <v>98</v>
      </c>
      <c r="B116" s="111" t="s">
        <v>162</v>
      </c>
      <c r="C116" s="123">
        <v>19641.664115400363</v>
      </c>
      <c r="D116" s="124">
        <v>9473.3358845996372</v>
      </c>
      <c r="E116" s="123">
        <v>2290038.5605525165</v>
      </c>
      <c r="F116" s="125">
        <v>0.10249999999999999</v>
      </c>
      <c r="G116" s="126">
        <v>29115</v>
      </c>
      <c r="H116" s="127"/>
      <c r="I116" s="128"/>
      <c r="J116" s="129"/>
      <c r="K116" s="182"/>
      <c r="L116" s="119">
        <f t="shared" si="13"/>
        <v>2290038.56</v>
      </c>
      <c r="M116" s="119" t="str">
        <f t="shared" si="14"/>
        <v>March</v>
      </c>
      <c r="N116" s="120">
        <f t="shared" si="23"/>
        <v>3</v>
      </c>
      <c r="O116" s="119">
        <f t="shared" si="24"/>
        <v>2019</v>
      </c>
      <c r="P116" s="119" t="str">
        <f t="shared" si="15"/>
        <v>March</v>
      </c>
      <c r="Q116" s="119">
        <f t="shared" si="16"/>
        <v>0</v>
      </c>
      <c r="T116" s="119">
        <f t="shared" si="17"/>
        <v>2019</v>
      </c>
      <c r="U116" s="119">
        <f t="shared" si="18"/>
        <v>2018</v>
      </c>
      <c r="V116" s="119">
        <f t="shared" si="19"/>
        <v>0</v>
      </c>
      <c r="W116" s="119">
        <f t="shared" si="20"/>
        <v>0</v>
      </c>
      <c r="Y116" s="121">
        <f t="shared" si="21"/>
        <v>9473.3358845996372</v>
      </c>
      <c r="Z116" s="121">
        <f t="shared" si="22"/>
        <v>9473.3358845996372</v>
      </c>
    </row>
    <row r="117" spans="1:26" s="119" customFormat="1" ht="11.25">
      <c r="A117" s="122">
        <v>99</v>
      </c>
      <c r="B117" s="111" t="s">
        <v>163</v>
      </c>
      <c r="C117" s="123">
        <v>19560.746038052745</v>
      </c>
      <c r="D117" s="124">
        <v>9554.2539619472554</v>
      </c>
      <c r="E117" s="123">
        <v>2280484.3065905692</v>
      </c>
      <c r="F117" s="125">
        <v>0.10249999999999999</v>
      </c>
      <c r="G117" s="126">
        <v>29115</v>
      </c>
      <c r="H117" s="127"/>
      <c r="I117" s="128"/>
      <c r="J117" s="129"/>
      <c r="K117" s="182"/>
      <c r="L117" s="119">
        <f t="shared" si="13"/>
        <v>2280484.31</v>
      </c>
      <c r="M117" s="119" t="str">
        <f t="shared" si="14"/>
        <v>April</v>
      </c>
      <c r="N117" s="120">
        <f t="shared" si="23"/>
        <v>4</v>
      </c>
      <c r="O117" s="119">
        <f t="shared" si="24"/>
        <v>2019</v>
      </c>
      <c r="P117" s="119" t="str">
        <f t="shared" si="15"/>
        <v>April</v>
      </c>
      <c r="Q117" s="119">
        <f t="shared" si="16"/>
        <v>0</v>
      </c>
      <c r="T117" s="119">
        <f t="shared" si="17"/>
        <v>2020</v>
      </c>
      <c r="U117" s="119">
        <f t="shared" si="18"/>
        <v>2019</v>
      </c>
      <c r="V117" s="119">
        <f t="shared" si="19"/>
        <v>0</v>
      </c>
      <c r="W117" s="119">
        <f t="shared" si="20"/>
        <v>0</v>
      </c>
      <c r="Y117" s="121">
        <f t="shared" si="21"/>
        <v>9554.2539619472554</v>
      </c>
      <c r="Z117" s="121">
        <f t="shared" si="22"/>
        <v>9554.2539619472554</v>
      </c>
    </row>
    <row r="118" spans="1:26" s="119" customFormat="1" ht="11.25">
      <c r="A118" s="122">
        <v>100</v>
      </c>
      <c r="B118" s="111" t="s">
        <v>164</v>
      </c>
      <c r="C118" s="123">
        <v>19479.136785461113</v>
      </c>
      <c r="D118" s="124">
        <v>9635.8632145388874</v>
      </c>
      <c r="E118" s="123">
        <v>2270848.4433760303</v>
      </c>
      <c r="F118" s="125">
        <v>0.10249999999999999</v>
      </c>
      <c r="G118" s="126">
        <v>29115</v>
      </c>
      <c r="H118" s="127"/>
      <c r="I118" s="128"/>
      <c r="J118" s="129"/>
      <c r="K118" s="182"/>
      <c r="L118" s="119">
        <f t="shared" si="13"/>
        <v>2270848.44</v>
      </c>
      <c r="M118" s="119" t="str">
        <f t="shared" si="14"/>
        <v>May</v>
      </c>
      <c r="N118" s="120">
        <f t="shared" si="23"/>
        <v>5</v>
      </c>
      <c r="O118" s="119">
        <f t="shared" si="24"/>
        <v>2019</v>
      </c>
      <c r="P118" s="119" t="str">
        <f t="shared" si="15"/>
        <v>May</v>
      </c>
      <c r="Q118" s="119">
        <f t="shared" si="16"/>
        <v>0</v>
      </c>
      <c r="T118" s="119">
        <f t="shared" si="17"/>
        <v>2020</v>
      </c>
      <c r="U118" s="119">
        <f t="shared" si="18"/>
        <v>2019</v>
      </c>
      <c r="V118" s="119">
        <f t="shared" si="19"/>
        <v>0</v>
      </c>
      <c r="W118" s="119">
        <f t="shared" si="20"/>
        <v>0</v>
      </c>
      <c r="Y118" s="121">
        <f t="shared" si="21"/>
        <v>9635.8632145388874</v>
      </c>
      <c r="Z118" s="121">
        <f t="shared" si="22"/>
        <v>9635.8632145388874</v>
      </c>
    </row>
    <row r="119" spans="1:26" s="119" customFormat="1" ht="11.25">
      <c r="A119" s="122">
        <v>101</v>
      </c>
      <c r="B119" s="111" t="s">
        <v>165</v>
      </c>
      <c r="C119" s="123">
        <v>19396.830453836923</v>
      </c>
      <c r="D119" s="124">
        <v>9718.169546163077</v>
      </c>
      <c r="E119" s="123">
        <v>2261130.2738298671</v>
      </c>
      <c r="F119" s="125">
        <v>0.10249999999999999</v>
      </c>
      <c r="G119" s="126">
        <v>29115</v>
      </c>
      <c r="H119" s="127"/>
      <c r="I119" s="128"/>
      <c r="J119" s="129"/>
      <c r="K119" s="182"/>
      <c r="L119" s="119">
        <f t="shared" si="13"/>
        <v>2261130.27</v>
      </c>
      <c r="M119" s="119" t="str">
        <f t="shared" si="14"/>
        <v>June</v>
      </c>
      <c r="N119" s="120">
        <f t="shared" si="23"/>
        <v>6</v>
      </c>
      <c r="O119" s="119">
        <f t="shared" si="24"/>
        <v>2019</v>
      </c>
      <c r="P119" s="119" t="str">
        <f t="shared" si="15"/>
        <v>June</v>
      </c>
      <c r="Q119" s="119">
        <f t="shared" si="16"/>
        <v>0</v>
      </c>
      <c r="T119" s="119">
        <f t="shared" si="17"/>
        <v>2020</v>
      </c>
      <c r="U119" s="119">
        <f t="shared" si="18"/>
        <v>2019</v>
      </c>
      <c r="V119" s="119">
        <f t="shared" si="19"/>
        <v>0</v>
      </c>
      <c r="W119" s="119">
        <f t="shared" si="20"/>
        <v>0</v>
      </c>
      <c r="Y119" s="121">
        <f t="shared" si="21"/>
        <v>9718.169546163077</v>
      </c>
      <c r="Z119" s="121">
        <f t="shared" si="22"/>
        <v>9718.169546163077</v>
      </c>
    </row>
    <row r="120" spans="1:26" s="119" customFormat="1" ht="11.25">
      <c r="A120" s="122">
        <v>102</v>
      </c>
      <c r="B120" s="111" t="s">
        <v>166</v>
      </c>
      <c r="C120" s="123">
        <v>19313.821088963447</v>
      </c>
      <c r="D120" s="124">
        <v>9801.1789110365535</v>
      </c>
      <c r="E120" s="123">
        <v>2251329.0949188308</v>
      </c>
      <c r="F120" s="125">
        <v>0.10249999999999999</v>
      </c>
      <c r="G120" s="126">
        <v>29115</v>
      </c>
      <c r="H120" s="127"/>
      <c r="I120" s="128"/>
      <c r="J120" s="129"/>
      <c r="K120" s="182"/>
      <c r="L120" s="119">
        <f t="shared" si="13"/>
        <v>2251329.09</v>
      </c>
      <c r="M120" s="119" t="str">
        <f t="shared" si="14"/>
        <v>July</v>
      </c>
      <c r="N120" s="120">
        <f t="shared" si="23"/>
        <v>7</v>
      </c>
      <c r="O120" s="119">
        <f t="shared" si="24"/>
        <v>2019</v>
      </c>
      <c r="P120" s="119" t="str">
        <f t="shared" si="15"/>
        <v>July</v>
      </c>
      <c r="Q120" s="119">
        <f t="shared" si="16"/>
        <v>0</v>
      </c>
      <c r="T120" s="119">
        <f t="shared" si="17"/>
        <v>2020</v>
      </c>
      <c r="U120" s="119">
        <f t="shared" si="18"/>
        <v>2019</v>
      </c>
      <c r="V120" s="119">
        <f t="shared" si="19"/>
        <v>0</v>
      </c>
      <c r="W120" s="119">
        <f t="shared" si="20"/>
        <v>0</v>
      </c>
      <c r="Y120" s="121">
        <f t="shared" si="21"/>
        <v>9801.1789110365535</v>
      </c>
      <c r="Z120" s="121">
        <f t="shared" si="22"/>
        <v>9801.1789110365535</v>
      </c>
    </row>
    <row r="121" spans="1:26" s="119" customFormat="1" ht="11.25">
      <c r="A121" s="122">
        <v>103</v>
      </c>
      <c r="B121" s="111" t="s">
        <v>167</v>
      </c>
      <c r="C121" s="123">
        <v>19230.10268576501</v>
      </c>
      <c r="D121" s="124">
        <v>9884.8973142349896</v>
      </c>
      <c r="E121" s="123">
        <v>2241444.1976045957</v>
      </c>
      <c r="F121" s="125">
        <v>0.10249999999999999</v>
      </c>
      <c r="G121" s="126">
        <v>29115</v>
      </c>
      <c r="H121" s="127"/>
      <c r="I121" s="128"/>
      <c r="J121" s="129"/>
      <c r="K121" s="182"/>
      <c r="L121" s="119">
        <f t="shared" si="13"/>
        <v>2241444.2000000002</v>
      </c>
      <c r="M121" s="119" t="str">
        <f t="shared" si="14"/>
        <v>August</v>
      </c>
      <c r="N121" s="120">
        <f t="shared" si="23"/>
        <v>8</v>
      </c>
      <c r="O121" s="119">
        <f t="shared" si="24"/>
        <v>2019</v>
      </c>
      <c r="P121" s="119" t="str">
        <f t="shared" si="15"/>
        <v>August</v>
      </c>
      <c r="Q121" s="119">
        <f t="shared" si="16"/>
        <v>0</v>
      </c>
      <c r="T121" s="119">
        <f t="shared" si="17"/>
        <v>2020</v>
      </c>
      <c r="U121" s="119">
        <f t="shared" si="18"/>
        <v>2019</v>
      </c>
      <c r="V121" s="119">
        <f t="shared" si="19"/>
        <v>0</v>
      </c>
      <c r="W121" s="119">
        <f t="shared" si="20"/>
        <v>0</v>
      </c>
      <c r="Y121" s="121">
        <f t="shared" si="21"/>
        <v>9884.8973142349896</v>
      </c>
      <c r="Z121" s="121">
        <f t="shared" si="22"/>
        <v>9884.8973142349896</v>
      </c>
    </row>
    <row r="122" spans="1:26" s="119" customFormat="1" ht="11.25">
      <c r="A122" s="122">
        <v>104</v>
      </c>
      <c r="B122" s="111" t="s">
        <v>168</v>
      </c>
      <c r="C122" s="123">
        <v>19145.669187872587</v>
      </c>
      <c r="D122" s="124">
        <v>9969.3308121274131</v>
      </c>
      <c r="E122" s="123">
        <v>2231474.8667924684</v>
      </c>
      <c r="F122" s="125">
        <v>0.10249999999999999</v>
      </c>
      <c r="G122" s="126">
        <v>29115</v>
      </c>
      <c r="H122" s="127"/>
      <c r="I122" s="128"/>
      <c r="J122" s="129"/>
      <c r="K122" s="182"/>
      <c r="L122" s="119">
        <f t="shared" si="13"/>
        <v>2231474.87</v>
      </c>
      <c r="M122" s="119" t="str">
        <f t="shared" si="14"/>
        <v>September</v>
      </c>
      <c r="N122" s="120">
        <f t="shared" si="23"/>
        <v>9</v>
      </c>
      <c r="O122" s="119">
        <f t="shared" si="24"/>
        <v>2019</v>
      </c>
      <c r="P122" s="119">
        <f t="shared" si="15"/>
        <v>0</v>
      </c>
      <c r="Q122" s="119" t="str">
        <f t="shared" si="16"/>
        <v>September</v>
      </c>
      <c r="T122" s="119">
        <f t="shared" si="17"/>
        <v>2020</v>
      </c>
      <c r="U122" s="119">
        <f t="shared" si="18"/>
        <v>2019</v>
      </c>
      <c r="V122" s="119">
        <f t="shared" si="19"/>
        <v>0</v>
      </c>
      <c r="W122" s="119">
        <f t="shared" si="20"/>
        <v>0</v>
      </c>
      <c r="Y122" s="121">
        <f t="shared" si="21"/>
        <v>9969.3308121274131</v>
      </c>
      <c r="Z122" s="121">
        <f t="shared" si="22"/>
        <v>9969.3308121274131</v>
      </c>
    </row>
    <row r="123" spans="1:26" s="119" customFormat="1" ht="11.25">
      <c r="A123" s="122">
        <v>105</v>
      </c>
      <c r="B123" s="111" t="s">
        <v>169</v>
      </c>
      <c r="C123" s="123">
        <v>19060.514487185665</v>
      </c>
      <c r="D123" s="124">
        <v>10054.485512814335</v>
      </c>
      <c r="E123" s="123">
        <v>2221420.3812796539</v>
      </c>
      <c r="F123" s="125">
        <v>0.10249999999999999</v>
      </c>
      <c r="G123" s="126">
        <v>29115</v>
      </c>
      <c r="H123" s="127"/>
      <c r="I123" s="128"/>
      <c r="J123" s="129"/>
      <c r="K123" s="182"/>
      <c r="L123" s="119">
        <f t="shared" si="13"/>
        <v>2221420.38</v>
      </c>
      <c r="M123" s="119" t="str">
        <f t="shared" si="14"/>
        <v>October</v>
      </c>
      <c r="N123" s="120">
        <f t="shared" si="23"/>
        <v>10</v>
      </c>
      <c r="O123" s="119">
        <f t="shared" si="24"/>
        <v>2019</v>
      </c>
      <c r="P123" s="119">
        <f t="shared" si="15"/>
        <v>0</v>
      </c>
      <c r="Q123" s="119" t="str">
        <f t="shared" si="16"/>
        <v>October</v>
      </c>
      <c r="T123" s="119">
        <f t="shared" si="17"/>
        <v>2020</v>
      </c>
      <c r="U123" s="119">
        <f t="shared" si="18"/>
        <v>2019</v>
      </c>
      <c r="V123" s="119">
        <f t="shared" si="19"/>
        <v>0</v>
      </c>
      <c r="W123" s="119">
        <f t="shared" si="20"/>
        <v>0</v>
      </c>
      <c r="Y123" s="121">
        <f t="shared" si="21"/>
        <v>10054.485512814335</v>
      </c>
      <c r="Z123" s="121">
        <f t="shared" si="22"/>
        <v>10054.485512814335</v>
      </c>
    </row>
    <row r="124" spans="1:26" s="119" customFormat="1" ht="11.25">
      <c r="A124" s="122">
        <v>106</v>
      </c>
      <c r="B124" s="111" t="s">
        <v>170</v>
      </c>
      <c r="C124" s="123">
        <v>18974.632423430376</v>
      </c>
      <c r="D124" s="124">
        <v>10140.367576569624</v>
      </c>
      <c r="E124" s="123">
        <v>2211280.0137030841</v>
      </c>
      <c r="F124" s="125">
        <v>0.10249999999999999</v>
      </c>
      <c r="G124" s="126">
        <v>29115</v>
      </c>
      <c r="H124" s="127"/>
      <c r="I124" s="128"/>
      <c r="J124" s="129"/>
      <c r="K124" s="182"/>
      <c r="L124" s="119">
        <f t="shared" si="13"/>
        <v>2211280.0099999998</v>
      </c>
      <c r="M124" s="119" t="str">
        <f t="shared" si="14"/>
        <v>November</v>
      </c>
      <c r="N124" s="120">
        <f t="shared" si="23"/>
        <v>11</v>
      </c>
      <c r="O124" s="119">
        <f t="shared" si="24"/>
        <v>2019</v>
      </c>
      <c r="P124" s="119">
        <f t="shared" si="15"/>
        <v>0</v>
      </c>
      <c r="Q124" s="119" t="str">
        <f t="shared" si="16"/>
        <v>November</v>
      </c>
      <c r="T124" s="119">
        <f t="shared" si="17"/>
        <v>2020</v>
      </c>
      <c r="U124" s="119">
        <f t="shared" si="18"/>
        <v>2019</v>
      </c>
      <c r="V124" s="119">
        <f t="shared" si="19"/>
        <v>0</v>
      </c>
      <c r="W124" s="119">
        <f t="shared" si="20"/>
        <v>0</v>
      </c>
      <c r="Y124" s="121">
        <f t="shared" si="21"/>
        <v>10140.367576569624</v>
      </c>
      <c r="Z124" s="121">
        <f t="shared" si="22"/>
        <v>10140.367576569624</v>
      </c>
    </row>
    <row r="125" spans="1:26" s="119" customFormat="1" ht="11.25">
      <c r="A125" s="122">
        <v>107</v>
      </c>
      <c r="B125" s="111" t="s">
        <v>171</v>
      </c>
      <c r="C125" s="123">
        <v>18888.01678371384</v>
      </c>
      <c r="D125" s="124">
        <v>10226.98321628616</v>
      </c>
      <c r="E125" s="123">
        <v>2201053.0304867979</v>
      </c>
      <c r="F125" s="125">
        <v>0.10249999999999999</v>
      </c>
      <c r="G125" s="126">
        <v>29115</v>
      </c>
      <c r="H125" s="127"/>
      <c r="I125" s="128"/>
      <c r="J125" s="129"/>
      <c r="K125" s="182"/>
      <c r="L125" s="119">
        <f t="shared" si="13"/>
        <v>2201053.0299999998</v>
      </c>
      <c r="M125" s="119" t="str">
        <f t="shared" si="14"/>
        <v>December</v>
      </c>
      <c r="N125" s="120">
        <f t="shared" si="23"/>
        <v>12</v>
      </c>
      <c r="O125" s="119">
        <f t="shared" si="24"/>
        <v>2019</v>
      </c>
      <c r="P125" s="119">
        <f t="shared" si="15"/>
        <v>0</v>
      </c>
      <c r="Q125" s="119" t="str">
        <f t="shared" si="16"/>
        <v>December</v>
      </c>
      <c r="T125" s="119">
        <f t="shared" si="17"/>
        <v>2020</v>
      </c>
      <c r="U125" s="119">
        <f t="shared" si="18"/>
        <v>2019</v>
      </c>
      <c r="V125" s="119">
        <f t="shared" si="19"/>
        <v>0</v>
      </c>
      <c r="W125" s="119">
        <f t="shared" si="20"/>
        <v>0</v>
      </c>
      <c r="Y125" s="121">
        <f t="shared" si="21"/>
        <v>10226.98321628616</v>
      </c>
      <c r="Z125" s="121">
        <f t="shared" si="22"/>
        <v>10226.98321628616</v>
      </c>
    </row>
    <row r="126" spans="1:26" s="119" customFormat="1" ht="11.25">
      <c r="A126" s="122">
        <v>108</v>
      </c>
      <c r="B126" s="111" t="s">
        <v>172</v>
      </c>
      <c r="C126" s="123">
        <v>18800.661302074732</v>
      </c>
      <c r="D126" s="124">
        <v>10314.338697925268</v>
      </c>
      <c r="E126" s="123">
        <v>2190738.6917888727</v>
      </c>
      <c r="F126" s="125">
        <v>0.10249999999999999</v>
      </c>
      <c r="G126" s="126">
        <v>29115</v>
      </c>
      <c r="H126" s="127"/>
      <c r="I126" s="128"/>
      <c r="J126" s="129"/>
      <c r="K126" s="182"/>
      <c r="L126" s="119">
        <f t="shared" si="13"/>
        <v>2190738.69</v>
      </c>
      <c r="M126" s="119" t="str">
        <f t="shared" si="14"/>
        <v>January</v>
      </c>
      <c r="N126" s="120">
        <f t="shared" si="23"/>
        <v>1</v>
      </c>
      <c r="O126" s="119">
        <f t="shared" si="24"/>
        <v>2020</v>
      </c>
      <c r="P126" s="119" t="str">
        <f t="shared" si="15"/>
        <v>January</v>
      </c>
      <c r="Q126" s="119">
        <f t="shared" si="16"/>
        <v>0</v>
      </c>
      <c r="T126" s="119">
        <f t="shared" si="17"/>
        <v>2020</v>
      </c>
      <c r="U126" s="119">
        <f t="shared" si="18"/>
        <v>2019</v>
      </c>
      <c r="V126" s="119">
        <f t="shared" si="19"/>
        <v>0</v>
      </c>
      <c r="W126" s="119">
        <f t="shared" si="20"/>
        <v>0</v>
      </c>
      <c r="Y126" s="121">
        <f t="shared" si="21"/>
        <v>10314.338697925268</v>
      </c>
      <c r="Z126" s="121">
        <f t="shared" si="22"/>
        <v>10314.338697925268</v>
      </c>
    </row>
    <row r="127" spans="1:26" s="119" customFormat="1" ht="11.25">
      <c r="A127" s="122">
        <v>109</v>
      </c>
      <c r="B127" s="111" t="s">
        <v>173</v>
      </c>
      <c r="C127" s="123">
        <v>18712.559659029954</v>
      </c>
      <c r="D127" s="124">
        <v>10402.440340970046</v>
      </c>
      <c r="E127" s="123">
        <v>2180336.2514479025</v>
      </c>
      <c r="F127" s="125">
        <v>0.10249999999999999</v>
      </c>
      <c r="G127" s="126">
        <v>29115</v>
      </c>
      <c r="H127" s="127"/>
      <c r="I127" s="128"/>
      <c r="J127" s="129"/>
      <c r="K127" s="182"/>
      <c r="L127" s="119">
        <f t="shared" si="13"/>
        <v>2180336.25</v>
      </c>
      <c r="M127" s="119" t="str">
        <f t="shared" si="14"/>
        <v>February</v>
      </c>
      <c r="N127" s="120">
        <f t="shared" si="23"/>
        <v>2</v>
      </c>
      <c r="O127" s="119">
        <f t="shared" si="24"/>
        <v>2020</v>
      </c>
      <c r="P127" s="119" t="str">
        <f t="shared" si="15"/>
        <v>February</v>
      </c>
      <c r="Q127" s="119">
        <f t="shared" si="16"/>
        <v>0</v>
      </c>
      <c r="T127" s="119">
        <f t="shared" si="17"/>
        <v>2020</v>
      </c>
      <c r="U127" s="119">
        <f t="shared" si="18"/>
        <v>2019</v>
      </c>
      <c r="V127" s="119">
        <f t="shared" si="19"/>
        <v>0</v>
      </c>
      <c r="W127" s="119">
        <f t="shared" si="20"/>
        <v>0</v>
      </c>
      <c r="Y127" s="121">
        <f t="shared" si="21"/>
        <v>10402.440340970046</v>
      </c>
      <c r="Z127" s="121">
        <f t="shared" si="22"/>
        <v>10402.440340970046</v>
      </c>
    </row>
    <row r="128" spans="1:26" s="119" customFormat="1" ht="11.25">
      <c r="A128" s="122">
        <v>110</v>
      </c>
      <c r="B128" s="111" t="s">
        <v>174</v>
      </c>
      <c r="C128" s="123">
        <v>18623.7054811175</v>
      </c>
      <c r="D128" s="124">
        <v>10491.2945188825</v>
      </c>
      <c r="E128" s="123">
        <v>2169844.9569290201</v>
      </c>
      <c r="F128" s="125">
        <v>0.10249999999999999</v>
      </c>
      <c r="G128" s="126">
        <v>29115</v>
      </c>
      <c r="H128" s="127"/>
      <c r="I128" s="128"/>
      <c r="J128" s="129"/>
      <c r="K128" s="182"/>
      <c r="L128" s="119">
        <f t="shared" si="13"/>
        <v>2169844.96</v>
      </c>
      <c r="M128" s="119" t="str">
        <f t="shared" si="14"/>
        <v>March</v>
      </c>
      <c r="N128" s="120">
        <f t="shared" si="23"/>
        <v>3</v>
      </c>
      <c r="O128" s="119">
        <f t="shared" si="24"/>
        <v>2020</v>
      </c>
      <c r="P128" s="119" t="str">
        <f t="shared" si="15"/>
        <v>March</v>
      </c>
      <c r="Q128" s="119">
        <f t="shared" si="16"/>
        <v>0</v>
      </c>
      <c r="T128" s="119">
        <f t="shared" si="17"/>
        <v>2020</v>
      </c>
      <c r="U128" s="119">
        <f t="shared" si="18"/>
        <v>2019</v>
      </c>
      <c r="V128" s="119">
        <f t="shared" si="19"/>
        <v>0</v>
      </c>
      <c r="W128" s="119">
        <f t="shared" si="20"/>
        <v>0</v>
      </c>
      <c r="Y128" s="121">
        <f t="shared" si="21"/>
        <v>10491.2945188825</v>
      </c>
      <c r="Z128" s="121">
        <f t="shared" si="22"/>
        <v>10491.2945188825</v>
      </c>
    </row>
    <row r="129" spans="1:26" s="119" customFormat="1" ht="11.25">
      <c r="A129" s="122">
        <v>111</v>
      </c>
      <c r="B129" s="111" t="s">
        <v>175</v>
      </c>
      <c r="C129" s="123">
        <v>18534.092340435378</v>
      </c>
      <c r="D129" s="124">
        <v>10580.907659564622</v>
      </c>
      <c r="E129" s="123">
        <v>2159264.0492694555</v>
      </c>
      <c r="F129" s="125">
        <v>0.10249999999999999</v>
      </c>
      <c r="G129" s="126">
        <v>29115</v>
      </c>
      <c r="H129" s="127"/>
      <c r="I129" s="128"/>
      <c r="J129" s="129"/>
      <c r="K129" s="182"/>
      <c r="L129" s="119">
        <f t="shared" si="13"/>
        <v>2159264.0499999998</v>
      </c>
      <c r="M129" s="119" t="str">
        <f t="shared" si="14"/>
        <v>April</v>
      </c>
      <c r="N129" s="120">
        <f t="shared" si="23"/>
        <v>4</v>
      </c>
      <c r="O129" s="119">
        <f t="shared" si="24"/>
        <v>2020</v>
      </c>
      <c r="P129" s="119" t="str">
        <f t="shared" si="15"/>
        <v>April</v>
      </c>
      <c r="Q129" s="119">
        <f t="shared" si="16"/>
        <v>0</v>
      </c>
      <c r="T129" s="119">
        <f t="shared" si="17"/>
        <v>2021</v>
      </c>
      <c r="U129" s="119">
        <f t="shared" si="18"/>
        <v>2020</v>
      </c>
      <c r="V129" s="119">
        <f t="shared" si="19"/>
        <v>0</v>
      </c>
      <c r="W129" s="119">
        <f t="shared" si="20"/>
        <v>0</v>
      </c>
      <c r="Y129" s="121">
        <f t="shared" si="21"/>
        <v>10580.907659564622</v>
      </c>
      <c r="Z129" s="121">
        <f t="shared" si="22"/>
        <v>10580.907659564622</v>
      </c>
    </row>
    <row r="130" spans="1:26" s="119" customFormat="1" ht="11.25">
      <c r="A130" s="122">
        <v>112</v>
      </c>
      <c r="B130" s="111" t="s">
        <v>176</v>
      </c>
      <c r="C130" s="123">
        <v>18443.713754176599</v>
      </c>
      <c r="D130" s="124">
        <v>10671.286245823401</v>
      </c>
      <c r="E130" s="123">
        <v>2148592.7630236321</v>
      </c>
      <c r="F130" s="125">
        <v>0.10249999999999999</v>
      </c>
      <c r="G130" s="126">
        <v>29115</v>
      </c>
      <c r="H130" s="127"/>
      <c r="I130" s="128"/>
      <c r="J130" s="129"/>
      <c r="K130" s="182"/>
      <c r="L130" s="119">
        <f t="shared" si="13"/>
        <v>2148592.7599999998</v>
      </c>
      <c r="M130" s="119" t="str">
        <f t="shared" si="14"/>
        <v>May</v>
      </c>
      <c r="N130" s="120">
        <f t="shared" si="23"/>
        <v>5</v>
      </c>
      <c r="O130" s="119">
        <f t="shared" si="24"/>
        <v>2020</v>
      </c>
      <c r="P130" s="119" t="str">
        <f t="shared" si="15"/>
        <v>May</v>
      </c>
      <c r="Q130" s="119">
        <f t="shared" si="16"/>
        <v>0</v>
      </c>
      <c r="T130" s="119">
        <f t="shared" si="17"/>
        <v>2021</v>
      </c>
      <c r="U130" s="119">
        <f t="shared" si="18"/>
        <v>2020</v>
      </c>
      <c r="V130" s="119">
        <f t="shared" si="19"/>
        <v>0</v>
      </c>
      <c r="W130" s="119">
        <f t="shared" si="20"/>
        <v>0</v>
      </c>
      <c r="Y130" s="121">
        <f t="shared" si="21"/>
        <v>10671.286245823401</v>
      </c>
      <c r="Z130" s="121">
        <f t="shared" si="22"/>
        <v>10671.286245823401</v>
      </c>
    </row>
    <row r="131" spans="1:26" s="119" customFormat="1" ht="11.25">
      <c r="A131" s="122">
        <v>113</v>
      </c>
      <c r="B131" s="111" t="s">
        <v>177</v>
      </c>
      <c r="C131" s="123">
        <v>18352.56318416019</v>
      </c>
      <c r="D131" s="124">
        <v>10762.43681583981</v>
      </c>
      <c r="E131" s="123">
        <v>2137830.3262077924</v>
      </c>
      <c r="F131" s="125">
        <v>0.10249999999999999</v>
      </c>
      <c r="G131" s="126">
        <v>29115</v>
      </c>
      <c r="H131" s="127"/>
      <c r="I131" s="128"/>
      <c r="J131" s="129"/>
      <c r="K131" s="182"/>
      <c r="L131" s="119">
        <f t="shared" si="13"/>
        <v>2137830.33</v>
      </c>
      <c r="M131" s="119" t="str">
        <f t="shared" si="14"/>
        <v>June</v>
      </c>
      <c r="N131" s="120">
        <f t="shared" si="23"/>
        <v>6</v>
      </c>
      <c r="O131" s="119">
        <f t="shared" si="24"/>
        <v>2020</v>
      </c>
      <c r="P131" s="119" t="str">
        <f t="shared" si="15"/>
        <v>June</v>
      </c>
      <c r="Q131" s="119">
        <f t="shared" si="16"/>
        <v>0</v>
      </c>
      <c r="T131" s="119">
        <f t="shared" si="17"/>
        <v>2021</v>
      </c>
      <c r="U131" s="119">
        <f t="shared" si="18"/>
        <v>2020</v>
      </c>
      <c r="V131" s="119">
        <f t="shared" si="19"/>
        <v>0</v>
      </c>
      <c r="W131" s="119">
        <f t="shared" si="20"/>
        <v>0</v>
      </c>
      <c r="Y131" s="121">
        <f t="shared" si="21"/>
        <v>10762.43681583981</v>
      </c>
      <c r="Z131" s="121">
        <f t="shared" si="22"/>
        <v>10762.43681583981</v>
      </c>
    </row>
    <row r="132" spans="1:26" s="119" customFormat="1" ht="11.25">
      <c r="A132" s="122">
        <v>114</v>
      </c>
      <c r="B132" s="111" t="s">
        <v>178</v>
      </c>
      <c r="C132" s="123">
        <v>18260.634036358224</v>
      </c>
      <c r="D132" s="124">
        <v>10854.365963641776</v>
      </c>
      <c r="E132" s="123">
        <v>2126975.9602441508</v>
      </c>
      <c r="F132" s="125">
        <v>0.10249999999999999</v>
      </c>
      <c r="G132" s="126">
        <v>29115</v>
      </c>
      <c r="H132" s="127"/>
      <c r="I132" s="128"/>
      <c r="J132" s="129"/>
      <c r="K132" s="182"/>
      <c r="L132" s="119">
        <f t="shared" si="13"/>
        <v>2126975.96</v>
      </c>
      <c r="M132" s="119" t="str">
        <f t="shared" si="14"/>
        <v>July</v>
      </c>
      <c r="N132" s="120">
        <f t="shared" si="23"/>
        <v>7</v>
      </c>
      <c r="O132" s="119">
        <f t="shared" si="24"/>
        <v>2020</v>
      </c>
      <c r="P132" s="119" t="str">
        <f t="shared" si="15"/>
        <v>July</v>
      </c>
      <c r="Q132" s="119">
        <f t="shared" si="16"/>
        <v>0</v>
      </c>
      <c r="T132" s="119">
        <f t="shared" si="17"/>
        <v>2021</v>
      </c>
      <c r="U132" s="119">
        <f t="shared" si="18"/>
        <v>2020</v>
      </c>
      <c r="V132" s="119">
        <f t="shared" si="19"/>
        <v>0</v>
      </c>
      <c r="W132" s="119">
        <f t="shared" si="20"/>
        <v>0</v>
      </c>
      <c r="Y132" s="121">
        <f t="shared" si="21"/>
        <v>10854.365963641776</v>
      </c>
      <c r="Z132" s="121">
        <f t="shared" si="22"/>
        <v>10854.365963641776</v>
      </c>
    </row>
    <row r="133" spans="1:26" s="119" customFormat="1" ht="11.25">
      <c r="A133" s="122">
        <v>115</v>
      </c>
      <c r="B133" s="111" t="s">
        <v>179</v>
      </c>
      <c r="C133" s="123">
        <v>18167.919660418785</v>
      </c>
      <c r="D133" s="124">
        <v>10947.080339581215</v>
      </c>
      <c r="E133" s="123">
        <v>2116028.8799045696</v>
      </c>
      <c r="F133" s="125">
        <v>0.10249999999999999</v>
      </c>
      <c r="G133" s="126">
        <v>29115</v>
      </c>
      <c r="H133" s="127"/>
      <c r="I133" s="128"/>
      <c r="J133" s="129"/>
      <c r="K133" s="182"/>
      <c r="L133" s="119">
        <f t="shared" si="13"/>
        <v>2116028.88</v>
      </c>
      <c r="M133" s="119" t="str">
        <f t="shared" si="14"/>
        <v>August</v>
      </c>
      <c r="N133" s="120">
        <f t="shared" si="23"/>
        <v>8</v>
      </c>
      <c r="O133" s="119">
        <f t="shared" si="24"/>
        <v>2020</v>
      </c>
      <c r="P133" s="119" t="str">
        <f t="shared" si="15"/>
        <v>August</v>
      </c>
      <c r="Q133" s="119">
        <f t="shared" si="16"/>
        <v>0</v>
      </c>
      <c r="T133" s="119">
        <f t="shared" si="17"/>
        <v>2021</v>
      </c>
      <c r="U133" s="119">
        <f t="shared" si="18"/>
        <v>2020</v>
      </c>
      <c r="V133" s="119">
        <f t="shared" si="19"/>
        <v>0</v>
      </c>
      <c r="W133" s="119">
        <f t="shared" si="20"/>
        <v>0</v>
      </c>
      <c r="Y133" s="121">
        <f t="shared" si="21"/>
        <v>10947.080339581215</v>
      </c>
      <c r="Z133" s="121">
        <f t="shared" si="22"/>
        <v>10947.080339581215</v>
      </c>
    </row>
    <row r="134" spans="1:26" s="119" customFormat="1" ht="11.25">
      <c r="A134" s="122">
        <v>116</v>
      </c>
      <c r="B134" s="111" t="s">
        <v>180</v>
      </c>
      <c r="C134" s="123">
        <v>18074.413349184866</v>
      </c>
      <c r="D134" s="124">
        <v>11040.586650815134</v>
      </c>
      <c r="E134" s="123">
        <v>2104988.2932537543</v>
      </c>
      <c r="F134" s="125">
        <v>0.10249999999999999</v>
      </c>
      <c r="G134" s="126">
        <v>29115</v>
      </c>
      <c r="H134" s="127"/>
      <c r="I134" s="128"/>
      <c r="J134" s="129"/>
      <c r="K134" s="182"/>
      <c r="L134" s="119">
        <f t="shared" si="13"/>
        <v>2104988.29</v>
      </c>
      <c r="M134" s="119" t="str">
        <f t="shared" si="14"/>
        <v>September</v>
      </c>
      <c r="N134" s="120">
        <f t="shared" si="23"/>
        <v>9</v>
      </c>
      <c r="O134" s="119">
        <f t="shared" si="24"/>
        <v>2020</v>
      </c>
      <c r="P134" s="119">
        <f t="shared" si="15"/>
        <v>0</v>
      </c>
      <c r="Q134" s="119" t="str">
        <f t="shared" si="16"/>
        <v>September</v>
      </c>
      <c r="T134" s="119">
        <f t="shared" si="17"/>
        <v>2021</v>
      </c>
      <c r="U134" s="119">
        <f t="shared" si="18"/>
        <v>2020</v>
      </c>
      <c r="V134" s="119">
        <f t="shared" si="19"/>
        <v>0</v>
      </c>
      <c r="W134" s="119">
        <f t="shared" si="20"/>
        <v>0</v>
      </c>
      <c r="Y134" s="121">
        <f t="shared" si="21"/>
        <v>11040.586650815134</v>
      </c>
      <c r="Z134" s="121">
        <f t="shared" si="22"/>
        <v>11040.586650815134</v>
      </c>
    </row>
    <row r="135" spans="1:26" s="119" customFormat="1" ht="11.25">
      <c r="A135" s="122">
        <v>117</v>
      </c>
      <c r="B135" s="111" t="s">
        <v>181</v>
      </c>
      <c r="C135" s="123">
        <v>17980.108338209149</v>
      </c>
      <c r="D135" s="124">
        <v>11134.891661790851</v>
      </c>
      <c r="E135" s="123">
        <v>2093853.4015919634</v>
      </c>
      <c r="F135" s="125">
        <v>0.10249999999999999</v>
      </c>
      <c r="G135" s="126">
        <v>29115</v>
      </c>
      <c r="H135" s="127"/>
      <c r="I135" s="128"/>
      <c r="J135" s="129"/>
      <c r="K135" s="182"/>
      <c r="L135" s="119">
        <f t="shared" si="13"/>
        <v>2093853.4</v>
      </c>
      <c r="M135" s="119" t="str">
        <f t="shared" si="14"/>
        <v>October</v>
      </c>
      <c r="N135" s="120">
        <f t="shared" si="23"/>
        <v>10</v>
      </c>
      <c r="O135" s="119">
        <f t="shared" si="24"/>
        <v>2020</v>
      </c>
      <c r="P135" s="119">
        <f t="shared" si="15"/>
        <v>0</v>
      </c>
      <c r="Q135" s="119" t="str">
        <f t="shared" si="16"/>
        <v>October</v>
      </c>
      <c r="T135" s="119">
        <f t="shared" si="17"/>
        <v>2021</v>
      </c>
      <c r="U135" s="119">
        <f t="shared" si="18"/>
        <v>2020</v>
      </c>
      <c r="V135" s="119">
        <f t="shared" si="19"/>
        <v>0</v>
      </c>
      <c r="W135" s="119">
        <f t="shared" si="20"/>
        <v>0</v>
      </c>
      <c r="Y135" s="121">
        <f t="shared" si="21"/>
        <v>11134.891661790851</v>
      </c>
      <c r="Z135" s="121">
        <f t="shared" si="22"/>
        <v>11134.891661790851</v>
      </c>
    </row>
    <row r="136" spans="1:26" s="119" customFormat="1" ht="11.25">
      <c r="A136" s="122">
        <v>118</v>
      </c>
      <c r="B136" s="111" t="s">
        <v>182</v>
      </c>
      <c r="C136" s="123">
        <v>17884.997805264687</v>
      </c>
      <c r="D136" s="124">
        <v>11230.002194735313</v>
      </c>
      <c r="E136" s="123">
        <v>2082623.3993972281</v>
      </c>
      <c r="F136" s="125">
        <v>0.10249999999999999</v>
      </c>
      <c r="G136" s="126">
        <v>29115</v>
      </c>
      <c r="H136" s="127"/>
      <c r="I136" s="128"/>
      <c r="J136" s="129"/>
      <c r="K136" s="182"/>
      <c r="L136" s="119">
        <f t="shared" si="13"/>
        <v>2082623.4</v>
      </c>
      <c r="M136" s="119" t="str">
        <f t="shared" si="14"/>
        <v>November</v>
      </c>
      <c r="N136" s="120">
        <f t="shared" si="23"/>
        <v>11</v>
      </c>
      <c r="O136" s="119">
        <f t="shared" si="24"/>
        <v>2020</v>
      </c>
      <c r="P136" s="119">
        <f t="shared" si="15"/>
        <v>0</v>
      </c>
      <c r="Q136" s="119" t="str">
        <f t="shared" si="16"/>
        <v>November</v>
      </c>
      <c r="T136" s="119">
        <f t="shared" si="17"/>
        <v>2021</v>
      </c>
      <c r="U136" s="119">
        <f t="shared" si="18"/>
        <v>2020</v>
      </c>
      <c r="V136" s="119">
        <f t="shared" si="19"/>
        <v>0</v>
      </c>
      <c r="W136" s="119">
        <f t="shared" si="20"/>
        <v>0</v>
      </c>
      <c r="Y136" s="121">
        <f t="shared" si="21"/>
        <v>11230.002194735313</v>
      </c>
      <c r="Z136" s="121">
        <f t="shared" si="22"/>
        <v>11230.002194735313</v>
      </c>
    </row>
    <row r="137" spans="1:26" s="119" customFormat="1" ht="11.25">
      <c r="A137" s="122">
        <v>119</v>
      </c>
      <c r="B137" s="111" t="s">
        <v>183</v>
      </c>
      <c r="C137" s="123">
        <v>17789.074869851323</v>
      </c>
      <c r="D137" s="124">
        <v>11325.925130148677</v>
      </c>
      <c r="E137" s="123">
        <v>2071297.4742670795</v>
      </c>
      <c r="F137" s="125">
        <v>0.10249999999999999</v>
      </c>
      <c r="G137" s="126">
        <v>29115</v>
      </c>
      <c r="H137" s="127"/>
      <c r="I137" s="128"/>
      <c r="J137" s="129"/>
      <c r="K137" s="182"/>
      <c r="L137" s="119">
        <f t="shared" si="13"/>
        <v>2071297.47</v>
      </c>
      <c r="M137" s="119" t="str">
        <f t="shared" si="14"/>
        <v>December</v>
      </c>
      <c r="N137" s="120">
        <f t="shared" si="23"/>
        <v>12</v>
      </c>
      <c r="O137" s="119">
        <f t="shared" si="24"/>
        <v>2020</v>
      </c>
      <c r="P137" s="119">
        <f t="shared" si="15"/>
        <v>0</v>
      </c>
      <c r="Q137" s="119" t="str">
        <f t="shared" si="16"/>
        <v>December</v>
      </c>
      <c r="T137" s="119">
        <f t="shared" si="17"/>
        <v>2021</v>
      </c>
      <c r="U137" s="119">
        <f t="shared" si="18"/>
        <v>2020</v>
      </c>
      <c r="V137" s="119">
        <f t="shared" si="19"/>
        <v>0</v>
      </c>
      <c r="W137" s="119">
        <f t="shared" si="20"/>
        <v>0</v>
      </c>
      <c r="Y137" s="121">
        <f t="shared" si="21"/>
        <v>11325.925130148677</v>
      </c>
      <c r="Z137" s="121">
        <f t="shared" si="22"/>
        <v>11325.925130148677</v>
      </c>
    </row>
    <row r="138" spans="1:26" s="119" customFormat="1" ht="11.25">
      <c r="A138" s="122">
        <v>120</v>
      </c>
      <c r="B138" s="111" t="s">
        <v>184</v>
      </c>
      <c r="C138" s="123">
        <v>17692.332592697971</v>
      </c>
      <c r="D138" s="124">
        <v>11422.667407302029</v>
      </c>
      <c r="E138" s="123">
        <v>2059874.8068597775</v>
      </c>
      <c r="F138" s="125">
        <v>0.10249999999999999</v>
      </c>
      <c r="G138" s="126">
        <v>29115</v>
      </c>
      <c r="H138" s="127"/>
      <c r="I138" s="128"/>
      <c r="J138" s="129"/>
      <c r="K138" s="182"/>
      <c r="L138" s="119">
        <f t="shared" si="13"/>
        <v>2059874.81</v>
      </c>
      <c r="M138" s="119" t="str">
        <f t="shared" si="14"/>
        <v>January</v>
      </c>
      <c r="N138" s="120">
        <f t="shared" si="23"/>
        <v>1</v>
      </c>
      <c r="O138" s="119">
        <f t="shared" si="24"/>
        <v>2021</v>
      </c>
      <c r="P138" s="119" t="str">
        <f t="shared" si="15"/>
        <v>January</v>
      </c>
      <c r="Q138" s="119">
        <f t="shared" si="16"/>
        <v>0</v>
      </c>
      <c r="T138" s="119">
        <f t="shared" si="17"/>
        <v>2021</v>
      </c>
      <c r="U138" s="119">
        <f t="shared" si="18"/>
        <v>2020</v>
      </c>
      <c r="V138" s="119">
        <f t="shared" si="19"/>
        <v>0</v>
      </c>
      <c r="W138" s="119">
        <f t="shared" si="20"/>
        <v>0</v>
      </c>
      <c r="Y138" s="121">
        <f t="shared" si="21"/>
        <v>11422.667407302029</v>
      </c>
      <c r="Z138" s="121">
        <f t="shared" si="22"/>
        <v>11422.667407302029</v>
      </c>
    </row>
    <row r="139" spans="1:26" s="119" customFormat="1" ht="11.25">
      <c r="A139" s="122">
        <v>121</v>
      </c>
      <c r="B139" s="111" t="s">
        <v>185</v>
      </c>
      <c r="C139" s="123">
        <v>17594.763975260601</v>
      </c>
      <c r="D139" s="124">
        <v>11520.236024739399</v>
      </c>
      <c r="E139" s="123">
        <v>2048354.5708350381</v>
      </c>
      <c r="F139" s="125">
        <v>0.10249999999999999</v>
      </c>
      <c r="G139" s="126">
        <v>29115</v>
      </c>
      <c r="H139" s="127"/>
      <c r="I139" s="128"/>
      <c r="J139" s="129"/>
      <c r="K139" s="182"/>
      <c r="L139" s="119">
        <f t="shared" si="13"/>
        <v>2048354.57</v>
      </c>
      <c r="M139" s="119" t="str">
        <f t="shared" si="14"/>
        <v>February</v>
      </c>
      <c r="N139" s="120">
        <f t="shared" si="23"/>
        <v>2</v>
      </c>
      <c r="O139" s="119">
        <f t="shared" si="24"/>
        <v>2021</v>
      </c>
      <c r="P139" s="119" t="str">
        <f t="shared" si="15"/>
        <v>February</v>
      </c>
      <c r="Q139" s="119">
        <f t="shared" si="16"/>
        <v>0</v>
      </c>
      <c r="T139" s="119">
        <f t="shared" si="17"/>
        <v>2021</v>
      </c>
      <c r="U139" s="119">
        <f t="shared" si="18"/>
        <v>2020</v>
      </c>
      <c r="V139" s="119">
        <f t="shared" si="19"/>
        <v>0</v>
      </c>
      <c r="W139" s="119">
        <f t="shared" si="20"/>
        <v>0</v>
      </c>
      <c r="Y139" s="121">
        <f t="shared" si="21"/>
        <v>11520.236024739399</v>
      </c>
      <c r="Z139" s="121">
        <f t="shared" si="22"/>
        <v>11520.236024739399</v>
      </c>
    </row>
    <row r="140" spans="1:26" s="119" customFormat="1" ht="11.25">
      <c r="A140" s="122">
        <v>122</v>
      </c>
      <c r="B140" s="111" t="s">
        <v>186</v>
      </c>
      <c r="C140" s="123">
        <v>17496.361959215948</v>
      </c>
      <c r="D140" s="124">
        <v>11618.638040784052</v>
      </c>
      <c r="E140" s="123">
        <v>2036735.932794254</v>
      </c>
      <c r="F140" s="125">
        <v>0.10249999999999999</v>
      </c>
      <c r="G140" s="126">
        <v>29115</v>
      </c>
      <c r="H140" s="127"/>
      <c r="I140" s="128"/>
      <c r="J140" s="129"/>
      <c r="K140" s="182"/>
      <c r="L140" s="119">
        <f t="shared" si="13"/>
        <v>2036735.93</v>
      </c>
      <c r="M140" s="119" t="str">
        <f t="shared" si="14"/>
        <v>March</v>
      </c>
      <c r="N140" s="120">
        <f t="shared" si="23"/>
        <v>3</v>
      </c>
      <c r="O140" s="119">
        <f t="shared" si="24"/>
        <v>2021</v>
      </c>
      <c r="P140" s="119" t="str">
        <f t="shared" si="15"/>
        <v>March</v>
      </c>
      <c r="Q140" s="119">
        <f t="shared" si="16"/>
        <v>0</v>
      </c>
      <c r="T140" s="119">
        <f t="shared" si="17"/>
        <v>2021</v>
      </c>
      <c r="U140" s="119">
        <f t="shared" si="18"/>
        <v>2020</v>
      </c>
      <c r="V140" s="119">
        <f t="shared" si="19"/>
        <v>0</v>
      </c>
      <c r="W140" s="119">
        <f t="shared" si="20"/>
        <v>0</v>
      </c>
      <c r="Y140" s="121">
        <f t="shared" si="21"/>
        <v>11618.638040784052</v>
      </c>
      <c r="Z140" s="121">
        <f t="shared" si="22"/>
        <v>11618.638040784052</v>
      </c>
    </row>
    <row r="141" spans="1:26" s="119" customFormat="1" ht="11.25">
      <c r="A141" s="122">
        <v>123</v>
      </c>
      <c r="B141" s="111" t="s">
        <v>187</v>
      </c>
      <c r="C141" s="123">
        <v>17397.119425950918</v>
      </c>
      <c r="D141" s="124">
        <v>11717.880574049082</v>
      </c>
      <c r="E141" s="123">
        <v>2025018.0522202048</v>
      </c>
      <c r="F141" s="125">
        <v>0.10249999999999999</v>
      </c>
      <c r="G141" s="126">
        <v>29115</v>
      </c>
      <c r="H141" s="127"/>
      <c r="I141" s="128"/>
      <c r="J141" s="129"/>
      <c r="K141" s="182"/>
      <c r="L141" s="119">
        <f t="shared" si="13"/>
        <v>2025018.05</v>
      </c>
      <c r="M141" s="119" t="str">
        <f t="shared" si="14"/>
        <v>April</v>
      </c>
      <c r="N141" s="120">
        <f t="shared" si="23"/>
        <v>4</v>
      </c>
      <c r="O141" s="119">
        <f t="shared" si="24"/>
        <v>2021</v>
      </c>
      <c r="P141" s="119" t="str">
        <f t="shared" si="15"/>
        <v>April</v>
      </c>
      <c r="Q141" s="119">
        <f t="shared" si="16"/>
        <v>0</v>
      </c>
      <c r="T141" s="119">
        <f t="shared" si="17"/>
        <v>2022</v>
      </c>
      <c r="U141" s="119">
        <f t="shared" si="18"/>
        <v>2021</v>
      </c>
      <c r="V141" s="119">
        <f t="shared" si="19"/>
        <v>0</v>
      </c>
      <c r="W141" s="119">
        <f t="shared" si="20"/>
        <v>0</v>
      </c>
      <c r="Y141" s="121">
        <f t="shared" si="21"/>
        <v>11717.880574049082</v>
      </c>
      <c r="Z141" s="121">
        <f t="shared" si="22"/>
        <v>11717.880574049082</v>
      </c>
    </row>
    <row r="142" spans="1:26" s="119" customFormat="1" ht="11.25">
      <c r="A142" s="122">
        <v>124</v>
      </c>
      <c r="B142" s="111" t="s">
        <v>188</v>
      </c>
      <c r="C142" s="123">
        <v>17297.029196047584</v>
      </c>
      <c r="D142" s="124">
        <v>11817.970803952416</v>
      </c>
      <c r="E142" s="123">
        <v>2013200.0814162525</v>
      </c>
      <c r="F142" s="125">
        <v>0.10249999999999999</v>
      </c>
      <c r="G142" s="126">
        <v>29115</v>
      </c>
      <c r="H142" s="127"/>
      <c r="I142" s="128"/>
      <c r="J142" s="129"/>
      <c r="K142" s="182"/>
      <c r="L142" s="119">
        <f t="shared" si="13"/>
        <v>2013200.08</v>
      </c>
      <c r="M142" s="119" t="str">
        <f t="shared" si="14"/>
        <v>May</v>
      </c>
      <c r="N142" s="120">
        <f t="shared" si="23"/>
        <v>5</v>
      </c>
      <c r="O142" s="119">
        <f t="shared" si="24"/>
        <v>2021</v>
      </c>
      <c r="P142" s="119" t="str">
        <f t="shared" si="15"/>
        <v>May</v>
      </c>
      <c r="Q142" s="119">
        <f t="shared" si="16"/>
        <v>0</v>
      </c>
      <c r="T142" s="119">
        <f t="shared" si="17"/>
        <v>2022</v>
      </c>
      <c r="U142" s="119">
        <f t="shared" si="18"/>
        <v>2021</v>
      </c>
      <c r="V142" s="119">
        <f t="shared" si="19"/>
        <v>0</v>
      </c>
      <c r="W142" s="119">
        <f t="shared" si="20"/>
        <v>0</v>
      </c>
      <c r="Y142" s="121">
        <f t="shared" si="21"/>
        <v>11817.970803952416</v>
      </c>
      <c r="Z142" s="121">
        <f t="shared" si="22"/>
        <v>11817.970803952416</v>
      </c>
    </row>
    <row r="143" spans="1:26" s="119" customFormat="1" ht="11.25">
      <c r="A143" s="122">
        <v>125</v>
      </c>
      <c r="B143" s="111" t="s">
        <v>189</v>
      </c>
      <c r="C143" s="123">
        <v>17196.084028763824</v>
      </c>
      <c r="D143" s="124">
        <v>11918.915971236176</v>
      </c>
      <c r="E143" s="123">
        <v>2001281.1654450165</v>
      </c>
      <c r="F143" s="125">
        <v>0.10249999999999999</v>
      </c>
      <c r="G143" s="126">
        <v>29115</v>
      </c>
      <c r="H143" s="127"/>
      <c r="I143" s="128"/>
      <c r="J143" s="129"/>
      <c r="K143" s="182"/>
      <c r="L143" s="119">
        <f t="shared" si="13"/>
        <v>2001281.17</v>
      </c>
      <c r="M143" s="119" t="str">
        <f t="shared" si="14"/>
        <v>June</v>
      </c>
      <c r="N143" s="120">
        <f t="shared" si="23"/>
        <v>6</v>
      </c>
      <c r="O143" s="119">
        <f t="shared" si="24"/>
        <v>2021</v>
      </c>
      <c r="P143" s="119" t="str">
        <f t="shared" si="15"/>
        <v>June</v>
      </c>
      <c r="Q143" s="119">
        <f t="shared" si="16"/>
        <v>0</v>
      </c>
      <c r="T143" s="119">
        <f t="shared" si="17"/>
        <v>2022</v>
      </c>
      <c r="U143" s="119">
        <f t="shared" si="18"/>
        <v>2021</v>
      </c>
      <c r="V143" s="119">
        <f t="shared" si="19"/>
        <v>0</v>
      </c>
      <c r="W143" s="119">
        <f t="shared" si="20"/>
        <v>0</v>
      </c>
      <c r="Y143" s="121">
        <f t="shared" si="21"/>
        <v>11918.915971236176</v>
      </c>
      <c r="Z143" s="121">
        <f t="shared" si="22"/>
        <v>11918.915971236176</v>
      </c>
    </row>
    <row r="144" spans="1:26" s="119" customFormat="1" ht="11.25">
      <c r="A144" s="122">
        <v>126</v>
      </c>
      <c r="B144" s="111" t="s">
        <v>190</v>
      </c>
      <c r="C144" s="123">
        <v>17094.276621509514</v>
      </c>
      <c r="D144" s="124">
        <v>12020.723378490486</v>
      </c>
      <c r="E144" s="123">
        <v>1989260.442066526</v>
      </c>
      <c r="F144" s="125">
        <v>0.10249999999999999</v>
      </c>
      <c r="G144" s="126">
        <v>29115</v>
      </c>
      <c r="H144" s="127"/>
      <c r="I144" s="128"/>
      <c r="J144" s="129"/>
      <c r="K144" s="182"/>
      <c r="L144" s="119">
        <f t="shared" si="13"/>
        <v>1989260.44</v>
      </c>
      <c r="M144" s="119" t="str">
        <f t="shared" si="14"/>
        <v>July</v>
      </c>
      <c r="N144" s="120">
        <f t="shared" si="23"/>
        <v>7</v>
      </c>
      <c r="O144" s="119">
        <f t="shared" si="24"/>
        <v>2021</v>
      </c>
      <c r="P144" s="119" t="str">
        <f t="shared" si="15"/>
        <v>July</v>
      </c>
      <c r="Q144" s="119">
        <f t="shared" si="16"/>
        <v>0</v>
      </c>
      <c r="T144" s="119">
        <f t="shared" si="17"/>
        <v>2022</v>
      </c>
      <c r="U144" s="119">
        <f t="shared" si="18"/>
        <v>2021</v>
      </c>
      <c r="V144" s="119">
        <f t="shared" si="19"/>
        <v>0</v>
      </c>
      <c r="W144" s="119">
        <f t="shared" si="20"/>
        <v>0</v>
      </c>
      <c r="Y144" s="121">
        <f t="shared" si="21"/>
        <v>12020.723378490486</v>
      </c>
      <c r="Z144" s="121">
        <f t="shared" si="22"/>
        <v>12020.723378490486</v>
      </c>
    </row>
    <row r="145" spans="1:26" s="119" customFormat="1" ht="11.25">
      <c r="A145" s="122">
        <v>127</v>
      </c>
      <c r="B145" s="111" t="s">
        <v>191</v>
      </c>
      <c r="C145" s="123">
        <v>16991.599609318244</v>
      </c>
      <c r="D145" s="124">
        <v>12123.400390681756</v>
      </c>
      <c r="E145" s="123">
        <v>1977137.0416758442</v>
      </c>
      <c r="F145" s="125">
        <v>0.10249999999999999</v>
      </c>
      <c r="G145" s="126">
        <v>29115</v>
      </c>
      <c r="H145" s="127"/>
      <c r="I145" s="128"/>
      <c r="J145" s="129"/>
      <c r="K145" s="182"/>
      <c r="L145" s="119">
        <f t="shared" si="13"/>
        <v>1977137.04</v>
      </c>
      <c r="M145" s="119" t="str">
        <f t="shared" si="14"/>
        <v>August</v>
      </c>
      <c r="N145" s="120">
        <f t="shared" si="23"/>
        <v>8</v>
      </c>
      <c r="O145" s="119">
        <f t="shared" si="24"/>
        <v>2021</v>
      </c>
      <c r="P145" s="119" t="str">
        <f t="shared" si="15"/>
        <v>August</v>
      </c>
      <c r="Q145" s="119">
        <f t="shared" si="16"/>
        <v>0</v>
      </c>
      <c r="T145" s="119">
        <f t="shared" si="17"/>
        <v>2022</v>
      </c>
      <c r="U145" s="119">
        <f t="shared" si="18"/>
        <v>2021</v>
      </c>
      <c r="V145" s="119">
        <f t="shared" si="19"/>
        <v>0</v>
      </c>
      <c r="W145" s="119">
        <f t="shared" si="20"/>
        <v>0</v>
      </c>
      <c r="Y145" s="121">
        <f t="shared" si="21"/>
        <v>12123.400390681756</v>
      </c>
      <c r="Z145" s="121">
        <f t="shared" si="22"/>
        <v>12123.400390681756</v>
      </c>
    </row>
    <row r="146" spans="1:26" s="119" customFormat="1" ht="11.25">
      <c r="A146" s="122">
        <v>128</v>
      </c>
      <c r="B146" s="111" t="s">
        <v>192</v>
      </c>
      <c r="C146" s="123">
        <v>16888.0455643145</v>
      </c>
      <c r="D146" s="124">
        <v>12226.9544356855</v>
      </c>
      <c r="E146" s="123">
        <v>1964910.0872401588</v>
      </c>
      <c r="F146" s="125">
        <v>0.10249999999999999</v>
      </c>
      <c r="G146" s="126">
        <v>29115</v>
      </c>
      <c r="H146" s="127"/>
      <c r="I146" s="128"/>
      <c r="J146" s="129"/>
      <c r="K146" s="182"/>
      <c r="L146" s="119">
        <f t="shared" si="13"/>
        <v>1964910.09</v>
      </c>
      <c r="M146" s="119" t="str">
        <f t="shared" si="14"/>
        <v>September</v>
      </c>
      <c r="N146" s="120">
        <f t="shared" si="23"/>
        <v>9</v>
      </c>
      <c r="O146" s="119">
        <f t="shared" si="24"/>
        <v>2021</v>
      </c>
      <c r="P146" s="119">
        <f t="shared" si="15"/>
        <v>0</v>
      </c>
      <c r="Q146" s="119" t="str">
        <f t="shared" si="16"/>
        <v>September</v>
      </c>
      <c r="T146" s="119">
        <f t="shared" si="17"/>
        <v>2022</v>
      </c>
      <c r="U146" s="119">
        <f t="shared" si="18"/>
        <v>2021</v>
      </c>
      <c r="V146" s="119">
        <f t="shared" si="19"/>
        <v>0</v>
      </c>
      <c r="W146" s="119">
        <f t="shared" si="20"/>
        <v>0</v>
      </c>
      <c r="Y146" s="121">
        <f t="shared" si="21"/>
        <v>12226.9544356855</v>
      </c>
      <c r="Z146" s="121">
        <f t="shared" si="22"/>
        <v>12226.9544356855</v>
      </c>
    </row>
    <row r="147" spans="1:26" s="119" customFormat="1" ht="11.25">
      <c r="A147" s="122">
        <v>129</v>
      </c>
      <c r="B147" s="111" t="s">
        <v>193</v>
      </c>
      <c r="C147" s="123">
        <v>16783.606995176357</v>
      </c>
      <c r="D147" s="124">
        <v>12331.393004823643</v>
      </c>
      <c r="E147" s="123">
        <v>1952578.6942353351</v>
      </c>
      <c r="F147" s="125">
        <v>0.10249999999999999</v>
      </c>
      <c r="G147" s="126">
        <v>29115</v>
      </c>
      <c r="H147" s="127"/>
      <c r="I147" s="128"/>
      <c r="J147" s="129"/>
      <c r="K147" s="182"/>
      <c r="L147" s="119">
        <f t="shared" si="13"/>
        <v>1952578.69</v>
      </c>
      <c r="M147" s="119" t="str">
        <f t="shared" si="14"/>
        <v>October</v>
      </c>
      <c r="N147" s="120">
        <f t="shared" si="23"/>
        <v>10</v>
      </c>
      <c r="O147" s="119">
        <f t="shared" si="24"/>
        <v>2021</v>
      </c>
      <c r="P147" s="119">
        <f t="shared" si="15"/>
        <v>0</v>
      </c>
      <c r="Q147" s="119" t="str">
        <f t="shared" si="16"/>
        <v>October</v>
      </c>
      <c r="T147" s="119">
        <f t="shared" si="17"/>
        <v>2022</v>
      </c>
      <c r="U147" s="119">
        <f t="shared" si="18"/>
        <v>2021</v>
      </c>
      <c r="V147" s="119">
        <f t="shared" si="19"/>
        <v>0</v>
      </c>
      <c r="W147" s="119">
        <f t="shared" si="20"/>
        <v>0</v>
      </c>
      <c r="Y147" s="121">
        <f t="shared" si="21"/>
        <v>12331.393004823643</v>
      </c>
      <c r="Z147" s="121">
        <f t="shared" si="22"/>
        <v>12331.393004823643</v>
      </c>
    </row>
    <row r="148" spans="1:26" s="119" customFormat="1" ht="11.25">
      <c r="A148" s="122">
        <v>130</v>
      </c>
      <c r="B148" s="111" t="s">
        <v>194</v>
      </c>
      <c r="C148" s="123">
        <v>16678.276346593488</v>
      </c>
      <c r="D148" s="124">
        <v>12436.723653406512</v>
      </c>
      <c r="E148" s="123">
        <v>1940141.9705819285</v>
      </c>
      <c r="F148" s="125">
        <v>0.10249999999999999</v>
      </c>
      <c r="G148" s="126">
        <v>29115</v>
      </c>
      <c r="H148" s="127"/>
      <c r="I148" s="128"/>
      <c r="J148" s="129"/>
      <c r="K148" s="182"/>
      <c r="L148" s="119">
        <f t="shared" ref="L148:L211" si="25">IF(OR(E148="Loan Paid",E148="Need to Change EMI"),0,ROUND(VALUE(E148),2))</f>
        <v>1940141.97</v>
      </c>
      <c r="M148" s="119" t="str">
        <f t="shared" ref="M148:M211" si="26">IF(P148&lt;&gt;0,P148,Q148)</f>
        <v>November</v>
      </c>
      <c r="N148" s="120">
        <f t="shared" si="23"/>
        <v>11</v>
      </c>
      <c r="O148" s="119">
        <f t="shared" si="24"/>
        <v>2021</v>
      </c>
      <c r="P148" s="119">
        <f t="shared" ref="P148:P211" si="27">IF(N148=1,"January",IF(N148=2,"February",IF(N148=3,"March",IF(N148=4,"April",IF(N148=5,"May",IF(N148=6,"June",IF(N148=7,"July",IF(N148=8,"August",0))))))))</f>
        <v>0</v>
      </c>
      <c r="Q148" s="119" t="str">
        <f t="shared" ref="Q148:Q211" si="28">IF(P148=0,IF(N148=9,"September",IF(N148=10,"October",IF(N148=11,"November",IF(N148=12,"December",0)))),0)</f>
        <v>November</v>
      </c>
      <c r="T148" s="119">
        <f t="shared" ref="T148:T211" si="29">IF(N148&gt;3,O148+1,O148)</f>
        <v>2022</v>
      </c>
      <c r="U148" s="119">
        <f t="shared" ref="U148:U211" si="30">T148-1</f>
        <v>2021</v>
      </c>
      <c r="V148" s="119">
        <f t="shared" ref="V148:V211" si="31">IF($E$13=$T148,C148,0)</f>
        <v>0</v>
      </c>
      <c r="W148" s="119">
        <f t="shared" ref="W148:W211" si="32">IF($E$13=$T148,D148+I148,0)</f>
        <v>0</v>
      </c>
      <c r="Y148" s="121">
        <f t="shared" ref="Y148:Y211" si="33">IF(E147="Need to Change EMI","Need to Change EMI",IF(OR(L147=0,L147&lt;0),"Loan Paid",IF(E147&lt;$L$1,E147,G147-C148)))</f>
        <v>12436.723653406512</v>
      </c>
      <c r="Z148" s="121">
        <f t="shared" ref="Z148:Z211" si="34">IF(OR(Y148="Loan Paid",Y148="Need to Change EMI"),0,(G148-C148))</f>
        <v>12436.723653406512</v>
      </c>
    </row>
    <row r="149" spans="1:26" s="119" customFormat="1" ht="11.25">
      <c r="A149" s="122">
        <v>131</v>
      </c>
      <c r="B149" s="111" t="s">
        <v>195</v>
      </c>
      <c r="C149" s="123">
        <v>16572.045998720638</v>
      </c>
      <c r="D149" s="124">
        <v>12542.954001279362</v>
      </c>
      <c r="E149" s="123">
        <v>1927599.0165806492</v>
      </c>
      <c r="F149" s="125">
        <v>0.10249999999999999</v>
      </c>
      <c r="G149" s="126">
        <v>29115</v>
      </c>
      <c r="H149" s="127"/>
      <c r="I149" s="128"/>
      <c r="J149" s="129"/>
      <c r="K149" s="182"/>
      <c r="L149" s="119">
        <f t="shared" si="25"/>
        <v>1927599.02</v>
      </c>
      <c r="M149" s="119" t="str">
        <f t="shared" si="26"/>
        <v>December</v>
      </c>
      <c r="N149" s="120">
        <f t="shared" ref="N149:N212" si="35">IF(N148=12,1,N148+1)</f>
        <v>12</v>
      </c>
      <c r="O149" s="119">
        <f t="shared" ref="O149:O212" si="36">IF(N148=12,O148+1,O148)</f>
        <v>2021</v>
      </c>
      <c r="P149" s="119">
        <f t="shared" si="27"/>
        <v>0</v>
      </c>
      <c r="Q149" s="119" t="str">
        <f t="shared" si="28"/>
        <v>December</v>
      </c>
      <c r="T149" s="119">
        <f t="shared" si="29"/>
        <v>2022</v>
      </c>
      <c r="U149" s="119">
        <f t="shared" si="30"/>
        <v>2021</v>
      </c>
      <c r="V149" s="119">
        <f t="shared" si="31"/>
        <v>0</v>
      </c>
      <c r="W149" s="119">
        <f t="shared" si="32"/>
        <v>0</v>
      </c>
      <c r="Y149" s="121">
        <f t="shared" si="33"/>
        <v>12542.954001279362</v>
      </c>
      <c r="Z149" s="121">
        <f t="shared" si="34"/>
        <v>12542.954001279362</v>
      </c>
    </row>
    <row r="150" spans="1:26" s="119" customFormat="1" ht="11.25">
      <c r="A150" s="122">
        <v>132</v>
      </c>
      <c r="B150" s="111" t="s">
        <v>196</v>
      </c>
      <c r="C150" s="123">
        <v>16464.908266626378</v>
      </c>
      <c r="D150" s="124">
        <v>12650.091733373622</v>
      </c>
      <c r="E150" s="123">
        <v>1914948.9248472755</v>
      </c>
      <c r="F150" s="125">
        <v>0.10249999999999999</v>
      </c>
      <c r="G150" s="126">
        <v>29115</v>
      </c>
      <c r="H150" s="127"/>
      <c r="I150" s="128"/>
      <c r="J150" s="129"/>
      <c r="K150" s="182"/>
      <c r="L150" s="119">
        <f t="shared" si="25"/>
        <v>1914948.92</v>
      </c>
      <c r="M150" s="119" t="str">
        <f t="shared" si="26"/>
        <v>January</v>
      </c>
      <c r="N150" s="120">
        <f t="shared" si="35"/>
        <v>1</v>
      </c>
      <c r="O150" s="119">
        <f t="shared" si="36"/>
        <v>2022</v>
      </c>
      <c r="P150" s="119" t="str">
        <f t="shared" si="27"/>
        <v>January</v>
      </c>
      <c r="Q150" s="119">
        <f t="shared" si="28"/>
        <v>0</v>
      </c>
      <c r="T150" s="119">
        <f t="shared" si="29"/>
        <v>2022</v>
      </c>
      <c r="U150" s="119">
        <f t="shared" si="30"/>
        <v>2021</v>
      </c>
      <c r="V150" s="119">
        <f t="shared" si="31"/>
        <v>0</v>
      </c>
      <c r="W150" s="119">
        <f t="shared" si="32"/>
        <v>0</v>
      </c>
      <c r="Y150" s="121">
        <f t="shared" si="33"/>
        <v>12650.091733373622</v>
      </c>
      <c r="Z150" s="121">
        <f t="shared" si="34"/>
        <v>12650.091733373622</v>
      </c>
    </row>
    <row r="151" spans="1:26" s="119" customFormat="1" ht="11.25">
      <c r="A151" s="122">
        <v>133</v>
      </c>
      <c r="B151" s="111" t="s">
        <v>197</v>
      </c>
      <c r="C151" s="123">
        <v>16356.855399737144</v>
      </c>
      <c r="D151" s="124">
        <v>12758.144600262856</v>
      </c>
      <c r="E151" s="123">
        <v>1902190.7802470126</v>
      </c>
      <c r="F151" s="125">
        <v>0.10249999999999999</v>
      </c>
      <c r="G151" s="126">
        <v>29115</v>
      </c>
      <c r="H151" s="127"/>
      <c r="I151" s="128"/>
      <c r="J151" s="129"/>
      <c r="K151" s="182"/>
      <c r="L151" s="119">
        <f t="shared" si="25"/>
        <v>1902190.78</v>
      </c>
      <c r="M151" s="119" t="str">
        <f t="shared" si="26"/>
        <v>February</v>
      </c>
      <c r="N151" s="120">
        <f t="shared" si="35"/>
        <v>2</v>
      </c>
      <c r="O151" s="119">
        <f t="shared" si="36"/>
        <v>2022</v>
      </c>
      <c r="P151" s="119" t="str">
        <f t="shared" si="27"/>
        <v>February</v>
      </c>
      <c r="Q151" s="119">
        <f t="shared" si="28"/>
        <v>0</v>
      </c>
      <c r="T151" s="119">
        <f t="shared" si="29"/>
        <v>2022</v>
      </c>
      <c r="U151" s="119">
        <f t="shared" si="30"/>
        <v>2021</v>
      </c>
      <c r="V151" s="119">
        <f t="shared" si="31"/>
        <v>0</v>
      </c>
      <c r="W151" s="119">
        <f t="shared" si="32"/>
        <v>0</v>
      </c>
      <c r="Y151" s="121">
        <f t="shared" si="33"/>
        <v>12758.144600262856</v>
      </c>
      <c r="Z151" s="121">
        <f t="shared" si="34"/>
        <v>12758.144600262856</v>
      </c>
    </row>
    <row r="152" spans="1:26" s="119" customFormat="1" ht="11.25">
      <c r="A152" s="122">
        <v>134</v>
      </c>
      <c r="B152" s="111" t="s">
        <v>198</v>
      </c>
      <c r="C152" s="123">
        <v>16247.879581276566</v>
      </c>
      <c r="D152" s="124">
        <v>12867.120418723434</v>
      </c>
      <c r="E152" s="123">
        <v>1889323.6598282892</v>
      </c>
      <c r="F152" s="125">
        <v>0.10249999999999999</v>
      </c>
      <c r="G152" s="126">
        <v>29115</v>
      </c>
      <c r="H152" s="127"/>
      <c r="I152" s="128"/>
      <c r="J152" s="129"/>
      <c r="K152" s="182"/>
      <c r="L152" s="119">
        <f t="shared" si="25"/>
        <v>1889323.66</v>
      </c>
      <c r="M152" s="119" t="str">
        <f t="shared" si="26"/>
        <v>March</v>
      </c>
      <c r="N152" s="120">
        <f t="shared" si="35"/>
        <v>3</v>
      </c>
      <c r="O152" s="119">
        <f t="shared" si="36"/>
        <v>2022</v>
      </c>
      <c r="P152" s="119" t="str">
        <f t="shared" si="27"/>
        <v>March</v>
      </c>
      <c r="Q152" s="119">
        <f t="shared" si="28"/>
        <v>0</v>
      </c>
      <c r="T152" s="119">
        <f t="shared" si="29"/>
        <v>2022</v>
      </c>
      <c r="U152" s="119">
        <f t="shared" si="30"/>
        <v>2021</v>
      </c>
      <c r="V152" s="119">
        <f t="shared" si="31"/>
        <v>0</v>
      </c>
      <c r="W152" s="119">
        <f t="shared" si="32"/>
        <v>0</v>
      </c>
      <c r="Y152" s="121">
        <f t="shared" si="33"/>
        <v>12867.120418723434</v>
      </c>
      <c r="Z152" s="121">
        <f t="shared" si="34"/>
        <v>12867.120418723434</v>
      </c>
    </row>
    <row r="153" spans="1:26" s="119" customFormat="1" ht="11.25">
      <c r="A153" s="122">
        <v>135</v>
      </c>
      <c r="B153" s="111" t="s">
        <v>199</v>
      </c>
      <c r="C153" s="123">
        <v>16137.97292769997</v>
      </c>
      <c r="D153" s="124">
        <v>12977.02707230003</v>
      </c>
      <c r="E153" s="123">
        <v>1876346.6327559892</v>
      </c>
      <c r="F153" s="125">
        <v>0.10249999999999999</v>
      </c>
      <c r="G153" s="126">
        <v>29115</v>
      </c>
      <c r="H153" s="127"/>
      <c r="I153" s="128"/>
      <c r="J153" s="129"/>
      <c r="K153" s="182"/>
      <c r="L153" s="119">
        <f t="shared" si="25"/>
        <v>1876346.63</v>
      </c>
      <c r="M153" s="119" t="str">
        <f t="shared" si="26"/>
        <v>April</v>
      </c>
      <c r="N153" s="120">
        <f t="shared" si="35"/>
        <v>4</v>
      </c>
      <c r="O153" s="119">
        <f t="shared" si="36"/>
        <v>2022</v>
      </c>
      <c r="P153" s="119" t="str">
        <f t="shared" si="27"/>
        <v>April</v>
      </c>
      <c r="Q153" s="119">
        <f t="shared" si="28"/>
        <v>0</v>
      </c>
      <c r="T153" s="119">
        <f t="shared" si="29"/>
        <v>2023</v>
      </c>
      <c r="U153" s="119">
        <f t="shared" si="30"/>
        <v>2022</v>
      </c>
      <c r="V153" s="119">
        <f t="shared" si="31"/>
        <v>0</v>
      </c>
      <c r="W153" s="119">
        <f t="shared" si="32"/>
        <v>0</v>
      </c>
      <c r="Y153" s="121">
        <f t="shared" si="33"/>
        <v>12977.02707230003</v>
      </c>
      <c r="Z153" s="121">
        <f t="shared" si="34"/>
        <v>12977.02707230003</v>
      </c>
    </row>
    <row r="154" spans="1:26" s="119" customFormat="1" ht="11.25">
      <c r="A154" s="122">
        <v>136</v>
      </c>
      <c r="B154" s="111" t="s">
        <v>200</v>
      </c>
      <c r="C154" s="123">
        <v>16027.127488124073</v>
      </c>
      <c r="D154" s="124">
        <v>13087.872511875927</v>
      </c>
      <c r="E154" s="123">
        <v>1863258.7602441134</v>
      </c>
      <c r="F154" s="125">
        <v>0.10249999999999999</v>
      </c>
      <c r="G154" s="126">
        <v>29115</v>
      </c>
      <c r="H154" s="127"/>
      <c r="I154" s="128"/>
      <c r="J154" s="129"/>
      <c r="K154" s="182"/>
      <c r="L154" s="119">
        <f t="shared" si="25"/>
        <v>1863258.76</v>
      </c>
      <c r="M154" s="119" t="str">
        <f t="shared" si="26"/>
        <v>May</v>
      </c>
      <c r="N154" s="120">
        <f t="shared" si="35"/>
        <v>5</v>
      </c>
      <c r="O154" s="119">
        <f t="shared" si="36"/>
        <v>2022</v>
      </c>
      <c r="P154" s="119" t="str">
        <f t="shared" si="27"/>
        <v>May</v>
      </c>
      <c r="Q154" s="119">
        <f t="shared" si="28"/>
        <v>0</v>
      </c>
      <c r="T154" s="119">
        <f t="shared" si="29"/>
        <v>2023</v>
      </c>
      <c r="U154" s="119">
        <f t="shared" si="30"/>
        <v>2022</v>
      </c>
      <c r="V154" s="119">
        <f t="shared" si="31"/>
        <v>0</v>
      </c>
      <c r="W154" s="119">
        <f t="shared" si="32"/>
        <v>0</v>
      </c>
      <c r="Y154" s="121">
        <f t="shared" si="33"/>
        <v>13087.872511875927</v>
      </c>
      <c r="Z154" s="121">
        <f t="shared" si="34"/>
        <v>13087.872511875927</v>
      </c>
    </row>
    <row r="155" spans="1:26" s="119" customFormat="1" ht="11.25">
      <c r="A155" s="122">
        <v>137</v>
      </c>
      <c r="B155" s="111" t="s">
        <v>201</v>
      </c>
      <c r="C155" s="123">
        <v>15915.335243751802</v>
      </c>
      <c r="D155" s="124">
        <v>13199.664756248198</v>
      </c>
      <c r="E155" s="123">
        <v>1850059.0954878652</v>
      </c>
      <c r="F155" s="125">
        <v>0.10249999999999999</v>
      </c>
      <c r="G155" s="126">
        <v>29115</v>
      </c>
      <c r="H155" s="127"/>
      <c r="I155" s="128"/>
      <c r="J155" s="129"/>
      <c r="K155" s="182"/>
      <c r="L155" s="119">
        <f t="shared" si="25"/>
        <v>1850059.1</v>
      </c>
      <c r="M155" s="119" t="str">
        <f t="shared" si="26"/>
        <v>June</v>
      </c>
      <c r="N155" s="120">
        <f t="shared" si="35"/>
        <v>6</v>
      </c>
      <c r="O155" s="119">
        <f t="shared" si="36"/>
        <v>2022</v>
      </c>
      <c r="P155" s="119" t="str">
        <f t="shared" si="27"/>
        <v>June</v>
      </c>
      <c r="Q155" s="119">
        <f t="shared" si="28"/>
        <v>0</v>
      </c>
      <c r="T155" s="119">
        <f t="shared" si="29"/>
        <v>2023</v>
      </c>
      <c r="U155" s="119">
        <f t="shared" si="30"/>
        <v>2022</v>
      </c>
      <c r="V155" s="119">
        <f t="shared" si="31"/>
        <v>0</v>
      </c>
      <c r="W155" s="119">
        <f t="shared" si="32"/>
        <v>0</v>
      </c>
      <c r="Y155" s="121">
        <f t="shared" si="33"/>
        <v>13199.664756248198</v>
      </c>
      <c r="Z155" s="121">
        <f t="shared" si="34"/>
        <v>13199.664756248198</v>
      </c>
    </row>
    <row r="156" spans="1:26" s="119" customFormat="1" ht="11.25">
      <c r="A156" s="122">
        <v>138</v>
      </c>
      <c r="B156" s="111" t="s">
        <v>202</v>
      </c>
      <c r="C156" s="123">
        <v>15802.588107292182</v>
      </c>
      <c r="D156" s="124">
        <v>13312.411892707818</v>
      </c>
      <c r="E156" s="123">
        <v>1836746.6835951572</v>
      </c>
      <c r="F156" s="125">
        <v>0.10249999999999999</v>
      </c>
      <c r="G156" s="126">
        <v>29115</v>
      </c>
      <c r="H156" s="127"/>
      <c r="I156" s="128"/>
      <c r="J156" s="129"/>
      <c r="K156" s="182"/>
      <c r="L156" s="119">
        <f t="shared" si="25"/>
        <v>1836746.68</v>
      </c>
      <c r="M156" s="119" t="str">
        <f t="shared" si="26"/>
        <v>July</v>
      </c>
      <c r="N156" s="120">
        <f t="shared" si="35"/>
        <v>7</v>
      </c>
      <c r="O156" s="119">
        <f t="shared" si="36"/>
        <v>2022</v>
      </c>
      <c r="P156" s="119" t="str">
        <f t="shared" si="27"/>
        <v>July</v>
      </c>
      <c r="Q156" s="119">
        <f t="shared" si="28"/>
        <v>0</v>
      </c>
      <c r="T156" s="119">
        <f t="shared" si="29"/>
        <v>2023</v>
      </c>
      <c r="U156" s="119">
        <f t="shared" si="30"/>
        <v>2022</v>
      </c>
      <c r="V156" s="119">
        <f t="shared" si="31"/>
        <v>0</v>
      </c>
      <c r="W156" s="119">
        <f t="shared" si="32"/>
        <v>0</v>
      </c>
      <c r="Y156" s="121">
        <f t="shared" si="33"/>
        <v>13312.411892707818</v>
      </c>
      <c r="Z156" s="121">
        <f t="shared" si="34"/>
        <v>13312.411892707818</v>
      </c>
    </row>
    <row r="157" spans="1:26" s="119" customFormat="1" ht="11.25">
      <c r="A157" s="122">
        <v>139</v>
      </c>
      <c r="B157" s="111" t="s">
        <v>203</v>
      </c>
      <c r="C157" s="123">
        <v>15688.877922375301</v>
      </c>
      <c r="D157" s="124">
        <v>13426.122077624699</v>
      </c>
      <c r="E157" s="123">
        <v>1823320.5615175324</v>
      </c>
      <c r="F157" s="125">
        <v>0.10249999999999999</v>
      </c>
      <c r="G157" s="126">
        <v>29115</v>
      </c>
      <c r="H157" s="127"/>
      <c r="I157" s="128"/>
      <c r="J157" s="129"/>
      <c r="K157" s="182"/>
      <c r="L157" s="119">
        <f t="shared" si="25"/>
        <v>1823320.56</v>
      </c>
      <c r="M157" s="119" t="str">
        <f t="shared" si="26"/>
        <v>August</v>
      </c>
      <c r="N157" s="120">
        <f t="shared" si="35"/>
        <v>8</v>
      </c>
      <c r="O157" s="119">
        <f t="shared" si="36"/>
        <v>2022</v>
      </c>
      <c r="P157" s="119" t="str">
        <f t="shared" si="27"/>
        <v>August</v>
      </c>
      <c r="Q157" s="119">
        <f t="shared" si="28"/>
        <v>0</v>
      </c>
      <c r="T157" s="119">
        <f t="shared" si="29"/>
        <v>2023</v>
      </c>
      <c r="U157" s="119">
        <f t="shared" si="30"/>
        <v>2022</v>
      </c>
      <c r="V157" s="119">
        <f t="shared" si="31"/>
        <v>0</v>
      </c>
      <c r="W157" s="119">
        <f t="shared" si="32"/>
        <v>0</v>
      </c>
      <c r="Y157" s="121">
        <f t="shared" si="33"/>
        <v>13426.122077624699</v>
      </c>
      <c r="Z157" s="121">
        <f t="shared" si="34"/>
        <v>13426.122077624699</v>
      </c>
    </row>
    <row r="158" spans="1:26" s="119" customFormat="1" ht="11.25">
      <c r="A158" s="122">
        <v>140</v>
      </c>
      <c r="B158" s="111" t="s">
        <v>204</v>
      </c>
      <c r="C158" s="123">
        <v>15574.196462962254</v>
      </c>
      <c r="D158" s="124">
        <v>13540.803537037746</v>
      </c>
      <c r="E158" s="123">
        <v>1809779.7579804948</v>
      </c>
      <c r="F158" s="125">
        <v>0.10249999999999999</v>
      </c>
      <c r="G158" s="126">
        <v>29115</v>
      </c>
      <c r="H158" s="127"/>
      <c r="I158" s="128"/>
      <c r="J158" s="129"/>
      <c r="K158" s="182"/>
      <c r="L158" s="119">
        <f t="shared" si="25"/>
        <v>1809779.76</v>
      </c>
      <c r="M158" s="119" t="str">
        <f t="shared" si="26"/>
        <v>September</v>
      </c>
      <c r="N158" s="120">
        <f t="shared" si="35"/>
        <v>9</v>
      </c>
      <c r="O158" s="119">
        <f t="shared" si="36"/>
        <v>2022</v>
      </c>
      <c r="P158" s="119">
        <f t="shared" si="27"/>
        <v>0</v>
      </c>
      <c r="Q158" s="119" t="str">
        <f t="shared" si="28"/>
        <v>September</v>
      </c>
      <c r="T158" s="119">
        <f t="shared" si="29"/>
        <v>2023</v>
      </c>
      <c r="U158" s="119">
        <f t="shared" si="30"/>
        <v>2022</v>
      </c>
      <c r="V158" s="119">
        <f t="shared" si="31"/>
        <v>0</v>
      </c>
      <c r="W158" s="119">
        <f t="shared" si="32"/>
        <v>0</v>
      </c>
      <c r="Y158" s="121">
        <f t="shared" si="33"/>
        <v>13540.803537037746</v>
      </c>
      <c r="Z158" s="121">
        <f t="shared" si="34"/>
        <v>13540.803537037746</v>
      </c>
    </row>
    <row r="159" spans="1:26" s="119" customFormat="1" ht="11.25">
      <c r="A159" s="122">
        <v>141</v>
      </c>
      <c r="B159" s="111" t="s">
        <v>205</v>
      </c>
      <c r="C159" s="123">
        <v>15458.535432750059</v>
      </c>
      <c r="D159" s="124">
        <v>13656.464567249941</v>
      </c>
      <c r="E159" s="123">
        <v>1796123.2934132449</v>
      </c>
      <c r="F159" s="125">
        <v>0.10249999999999999</v>
      </c>
      <c r="G159" s="126">
        <v>29115</v>
      </c>
      <c r="H159" s="127"/>
      <c r="I159" s="128"/>
      <c r="J159" s="129"/>
      <c r="K159" s="182"/>
      <c r="L159" s="119">
        <f t="shared" si="25"/>
        <v>1796123.29</v>
      </c>
      <c r="M159" s="119" t="str">
        <f t="shared" si="26"/>
        <v>October</v>
      </c>
      <c r="N159" s="120">
        <f t="shared" si="35"/>
        <v>10</v>
      </c>
      <c r="O159" s="119">
        <f t="shared" si="36"/>
        <v>2022</v>
      </c>
      <c r="P159" s="119">
        <f t="shared" si="27"/>
        <v>0</v>
      </c>
      <c r="Q159" s="119" t="str">
        <f t="shared" si="28"/>
        <v>October</v>
      </c>
      <c r="T159" s="119">
        <f t="shared" si="29"/>
        <v>2023</v>
      </c>
      <c r="U159" s="119">
        <f t="shared" si="30"/>
        <v>2022</v>
      </c>
      <c r="V159" s="119">
        <f t="shared" si="31"/>
        <v>0</v>
      </c>
      <c r="W159" s="119">
        <f t="shared" si="32"/>
        <v>0</v>
      </c>
      <c r="Y159" s="121">
        <f t="shared" si="33"/>
        <v>13656.464567249941</v>
      </c>
      <c r="Z159" s="121">
        <f t="shared" si="34"/>
        <v>13656.464567249941</v>
      </c>
    </row>
    <row r="160" spans="1:26" s="119" customFormat="1" ht="11.25">
      <c r="A160" s="122">
        <v>142</v>
      </c>
      <c r="B160" s="111" t="s">
        <v>206</v>
      </c>
      <c r="C160" s="123">
        <v>15341.886464571466</v>
      </c>
      <c r="D160" s="124">
        <v>13773.113535428534</v>
      </c>
      <c r="E160" s="123">
        <v>1782350.1798778165</v>
      </c>
      <c r="F160" s="125">
        <v>0.10249999999999999</v>
      </c>
      <c r="G160" s="126">
        <v>29115</v>
      </c>
      <c r="H160" s="127"/>
      <c r="I160" s="128"/>
      <c r="J160" s="129"/>
      <c r="K160" s="182"/>
      <c r="L160" s="119">
        <f t="shared" si="25"/>
        <v>1782350.18</v>
      </c>
      <c r="M160" s="119" t="str">
        <f t="shared" si="26"/>
        <v>November</v>
      </c>
      <c r="N160" s="120">
        <f t="shared" si="35"/>
        <v>11</v>
      </c>
      <c r="O160" s="119">
        <f t="shared" si="36"/>
        <v>2022</v>
      </c>
      <c r="P160" s="119">
        <f t="shared" si="27"/>
        <v>0</v>
      </c>
      <c r="Q160" s="119" t="str">
        <f t="shared" si="28"/>
        <v>November</v>
      </c>
      <c r="T160" s="119">
        <f t="shared" si="29"/>
        <v>2023</v>
      </c>
      <c r="U160" s="119">
        <f t="shared" si="30"/>
        <v>2022</v>
      </c>
      <c r="V160" s="119">
        <f t="shared" si="31"/>
        <v>0</v>
      </c>
      <c r="W160" s="119">
        <f t="shared" si="32"/>
        <v>0</v>
      </c>
      <c r="Y160" s="121">
        <f t="shared" si="33"/>
        <v>13773.113535428534</v>
      </c>
      <c r="Z160" s="121">
        <f t="shared" si="34"/>
        <v>13773.113535428534</v>
      </c>
    </row>
    <row r="161" spans="1:26" s="119" customFormat="1" ht="11.25">
      <c r="A161" s="122">
        <v>143</v>
      </c>
      <c r="B161" s="111" t="s">
        <v>207</v>
      </c>
      <c r="C161" s="123">
        <v>15224.241119789682</v>
      </c>
      <c r="D161" s="124">
        <v>13890.758880210318</v>
      </c>
      <c r="E161" s="123">
        <v>1768459.4209976061</v>
      </c>
      <c r="F161" s="125">
        <v>0.10249999999999999</v>
      </c>
      <c r="G161" s="126">
        <v>29115</v>
      </c>
      <c r="H161" s="127"/>
      <c r="I161" s="128"/>
      <c r="J161" s="129"/>
      <c r="K161" s="182"/>
      <c r="L161" s="119">
        <f t="shared" si="25"/>
        <v>1768459.42</v>
      </c>
      <c r="M161" s="119" t="str">
        <f t="shared" si="26"/>
        <v>December</v>
      </c>
      <c r="N161" s="120">
        <f t="shared" si="35"/>
        <v>12</v>
      </c>
      <c r="O161" s="119">
        <f t="shared" si="36"/>
        <v>2022</v>
      </c>
      <c r="P161" s="119">
        <f t="shared" si="27"/>
        <v>0</v>
      </c>
      <c r="Q161" s="119" t="str">
        <f t="shared" si="28"/>
        <v>December</v>
      </c>
      <c r="T161" s="119">
        <f t="shared" si="29"/>
        <v>2023</v>
      </c>
      <c r="U161" s="119">
        <f t="shared" si="30"/>
        <v>2022</v>
      </c>
      <c r="V161" s="119">
        <f t="shared" si="31"/>
        <v>0</v>
      </c>
      <c r="W161" s="119">
        <f t="shared" si="32"/>
        <v>0</v>
      </c>
      <c r="Y161" s="121">
        <f t="shared" si="33"/>
        <v>13890.758880210318</v>
      </c>
      <c r="Z161" s="121">
        <f t="shared" si="34"/>
        <v>13890.758880210318</v>
      </c>
    </row>
    <row r="162" spans="1:26" s="119" customFormat="1" ht="11.25">
      <c r="A162" s="122">
        <v>144</v>
      </c>
      <c r="B162" s="111" t="s">
        <v>208</v>
      </c>
      <c r="C162" s="123">
        <v>15105.590887687884</v>
      </c>
      <c r="D162" s="124">
        <v>14009.409112312116</v>
      </c>
      <c r="E162" s="123">
        <v>1754450.011885294</v>
      </c>
      <c r="F162" s="125">
        <v>0.10249999999999999</v>
      </c>
      <c r="G162" s="126">
        <v>29115</v>
      </c>
      <c r="H162" s="127"/>
      <c r="I162" s="128"/>
      <c r="J162" s="129"/>
      <c r="K162" s="182"/>
      <c r="L162" s="119">
        <f t="shared" si="25"/>
        <v>1754450.01</v>
      </c>
      <c r="M162" s="119" t="str">
        <f t="shared" si="26"/>
        <v>January</v>
      </c>
      <c r="N162" s="120">
        <f t="shared" si="35"/>
        <v>1</v>
      </c>
      <c r="O162" s="119">
        <f t="shared" si="36"/>
        <v>2023</v>
      </c>
      <c r="P162" s="119" t="str">
        <f t="shared" si="27"/>
        <v>January</v>
      </c>
      <c r="Q162" s="119">
        <f t="shared" si="28"/>
        <v>0</v>
      </c>
      <c r="T162" s="119">
        <f t="shared" si="29"/>
        <v>2023</v>
      </c>
      <c r="U162" s="119">
        <f t="shared" si="30"/>
        <v>2022</v>
      </c>
      <c r="V162" s="119">
        <f t="shared" si="31"/>
        <v>0</v>
      </c>
      <c r="W162" s="119">
        <f t="shared" si="32"/>
        <v>0</v>
      </c>
      <c r="Y162" s="121">
        <f t="shared" si="33"/>
        <v>14009.409112312116</v>
      </c>
      <c r="Z162" s="121">
        <f t="shared" si="34"/>
        <v>14009.409112312116</v>
      </c>
    </row>
    <row r="163" spans="1:26" s="119" customFormat="1" ht="11.25">
      <c r="A163" s="122">
        <v>145</v>
      </c>
      <c r="B163" s="111" t="s">
        <v>209</v>
      </c>
      <c r="C163" s="123">
        <v>14985.927184853552</v>
      </c>
      <c r="D163" s="124">
        <v>14129.072815146448</v>
      </c>
      <c r="E163" s="123">
        <v>1740320.9390701475</v>
      </c>
      <c r="F163" s="125">
        <v>0.10249999999999999</v>
      </c>
      <c r="G163" s="126">
        <v>29115</v>
      </c>
      <c r="H163" s="127"/>
      <c r="I163" s="128"/>
      <c r="J163" s="129"/>
      <c r="K163" s="182"/>
      <c r="L163" s="119">
        <f t="shared" si="25"/>
        <v>1740320.94</v>
      </c>
      <c r="M163" s="119" t="str">
        <f t="shared" si="26"/>
        <v>February</v>
      </c>
      <c r="N163" s="120">
        <f t="shared" si="35"/>
        <v>2</v>
      </c>
      <c r="O163" s="119">
        <f t="shared" si="36"/>
        <v>2023</v>
      </c>
      <c r="P163" s="119" t="str">
        <f t="shared" si="27"/>
        <v>February</v>
      </c>
      <c r="Q163" s="119">
        <f t="shared" si="28"/>
        <v>0</v>
      </c>
      <c r="T163" s="119">
        <f t="shared" si="29"/>
        <v>2023</v>
      </c>
      <c r="U163" s="119">
        <f t="shared" si="30"/>
        <v>2022</v>
      </c>
      <c r="V163" s="119">
        <f t="shared" si="31"/>
        <v>0</v>
      </c>
      <c r="W163" s="119">
        <f t="shared" si="32"/>
        <v>0</v>
      </c>
      <c r="Y163" s="121">
        <f t="shared" si="33"/>
        <v>14129.072815146448</v>
      </c>
      <c r="Z163" s="121">
        <f t="shared" si="34"/>
        <v>14129.072815146448</v>
      </c>
    </row>
    <row r="164" spans="1:26" s="119" customFormat="1" ht="11.25">
      <c r="A164" s="122">
        <v>146</v>
      </c>
      <c r="B164" s="111" t="s">
        <v>210</v>
      </c>
      <c r="C164" s="123">
        <v>14865.241354557509</v>
      </c>
      <c r="D164" s="124">
        <v>14249.758645442491</v>
      </c>
      <c r="E164" s="123">
        <v>1726071.1804247049</v>
      </c>
      <c r="F164" s="125">
        <v>0.10249999999999999</v>
      </c>
      <c r="G164" s="126">
        <v>29115</v>
      </c>
      <c r="H164" s="127"/>
      <c r="I164" s="128"/>
      <c r="J164" s="129"/>
      <c r="K164" s="182"/>
      <c r="L164" s="119">
        <f t="shared" si="25"/>
        <v>1726071.18</v>
      </c>
      <c r="M164" s="119" t="str">
        <f t="shared" si="26"/>
        <v>March</v>
      </c>
      <c r="N164" s="120">
        <f t="shared" si="35"/>
        <v>3</v>
      </c>
      <c r="O164" s="119">
        <f t="shared" si="36"/>
        <v>2023</v>
      </c>
      <c r="P164" s="119" t="str">
        <f t="shared" si="27"/>
        <v>March</v>
      </c>
      <c r="Q164" s="119">
        <f t="shared" si="28"/>
        <v>0</v>
      </c>
      <c r="T164" s="119">
        <f t="shared" si="29"/>
        <v>2023</v>
      </c>
      <c r="U164" s="119">
        <f t="shared" si="30"/>
        <v>2022</v>
      </c>
      <c r="V164" s="119">
        <f t="shared" si="31"/>
        <v>0</v>
      </c>
      <c r="W164" s="119">
        <f t="shared" si="32"/>
        <v>0</v>
      </c>
      <c r="Y164" s="121">
        <f t="shared" si="33"/>
        <v>14249.758645442491</v>
      </c>
      <c r="Z164" s="121">
        <f t="shared" si="34"/>
        <v>14249.758645442491</v>
      </c>
    </row>
    <row r="165" spans="1:26" s="119" customFormat="1" ht="11.25">
      <c r="A165" s="122">
        <v>147</v>
      </c>
      <c r="B165" s="111" t="s">
        <v>211</v>
      </c>
      <c r="C165" s="123">
        <v>14743.524666127685</v>
      </c>
      <c r="D165" s="124">
        <v>14371.475333872315</v>
      </c>
      <c r="E165" s="123">
        <v>1711699.7050908327</v>
      </c>
      <c r="F165" s="125">
        <v>0.10249999999999999</v>
      </c>
      <c r="G165" s="126">
        <v>29115</v>
      </c>
      <c r="H165" s="127"/>
      <c r="I165" s="128"/>
      <c r="J165" s="129"/>
      <c r="K165" s="182"/>
      <c r="L165" s="119">
        <f t="shared" si="25"/>
        <v>1711699.71</v>
      </c>
      <c r="M165" s="119" t="str">
        <f t="shared" si="26"/>
        <v>April</v>
      </c>
      <c r="N165" s="120">
        <f t="shared" si="35"/>
        <v>4</v>
      </c>
      <c r="O165" s="119">
        <f t="shared" si="36"/>
        <v>2023</v>
      </c>
      <c r="P165" s="119" t="str">
        <f t="shared" si="27"/>
        <v>April</v>
      </c>
      <c r="Q165" s="119">
        <f t="shared" si="28"/>
        <v>0</v>
      </c>
      <c r="T165" s="119">
        <f t="shared" si="29"/>
        <v>2024</v>
      </c>
      <c r="U165" s="119">
        <f t="shared" si="30"/>
        <v>2023</v>
      </c>
      <c r="V165" s="119">
        <f t="shared" si="31"/>
        <v>0</v>
      </c>
      <c r="W165" s="119">
        <f t="shared" si="32"/>
        <v>0</v>
      </c>
      <c r="Y165" s="121">
        <f t="shared" si="33"/>
        <v>14371.475333872315</v>
      </c>
      <c r="Z165" s="121">
        <f t="shared" si="34"/>
        <v>14371.475333872315</v>
      </c>
    </row>
    <row r="166" spans="1:26" s="119" customFormat="1" ht="11.25">
      <c r="A166" s="122">
        <v>148</v>
      </c>
      <c r="B166" s="111" t="s">
        <v>212</v>
      </c>
      <c r="C166" s="123">
        <v>14620.768314317529</v>
      </c>
      <c r="D166" s="124">
        <v>14494.231685682471</v>
      </c>
      <c r="E166" s="123">
        <v>1697205.4734051502</v>
      </c>
      <c r="F166" s="125">
        <v>0.10249999999999999</v>
      </c>
      <c r="G166" s="126">
        <v>29115</v>
      </c>
      <c r="H166" s="127"/>
      <c r="I166" s="128"/>
      <c r="J166" s="129"/>
      <c r="K166" s="182"/>
      <c r="L166" s="119">
        <f t="shared" si="25"/>
        <v>1697205.47</v>
      </c>
      <c r="M166" s="119" t="str">
        <f t="shared" si="26"/>
        <v>May</v>
      </c>
      <c r="N166" s="120">
        <f t="shared" si="35"/>
        <v>5</v>
      </c>
      <c r="O166" s="119">
        <f t="shared" si="36"/>
        <v>2023</v>
      </c>
      <c r="P166" s="119" t="str">
        <f t="shared" si="27"/>
        <v>May</v>
      </c>
      <c r="Q166" s="119">
        <f t="shared" si="28"/>
        <v>0</v>
      </c>
      <c r="T166" s="119">
        <f t="shared" si="29"/>
        <v>2024</v>
      </c>
      <c r="U166" s="119">
        <f t="shared" si="30"/>
        <v>2023</v>
      </c>
      <c r="V166" s="119">
        <f t="shared" si="31"/>
        <v>0</v>
      </c>
      <c r="W166" s="119">
        <f t="shared" si="32"/>
        <v>0</v>
      </c>
      <c r="Y166" s="121">
        <f t="shared" si="33"/>
        <v>14494.231685682471</v>
      </c>
      <c r="Z166" s="121">
        <f t="shared" si="34"/>
        <v>14494.231685682471</v>
      </c>
    </row>
    <row r="167" spans="1:26" s="119" customFormat="1" ht="11.25">
      <c r="A167" s="122">
        <v>149</v>
      </c>
      <c r="B167" s="111" t="s">
        <v>213</v>
      </c>
      <c r="C167" s="123">
        <v>14496.963418668989</v>
      </c>
      <c r="D167" s="124">
        <v>14618.036581331011</v>
      </c>
      <c r="E167" s="123">
        <v>1682587.4368238193</v>
      </c>
      <c r="F167" s="125">
        <v>0.10249999999999999</v>
      </c>
      <c r="G167" s="126">
        <v>29115</v>
      </c>
      <c r="H167" s="127"/>
      <c r="I167" s="128"/>
      <c r="J167" s="129"/>
      <c r="K167" s="182"/>
      <c r="L167" s="119">
        <f t="shared" si="25"/>
        <v>1682587.44</v>
      </c>
      <c r="M167" s="119" t="str">
        <f t="shared" si="26"/>
        <v>June</v>
      </c>
      <c r="N167" s="120">
        <f t="shared" si="35"/>
        <v>6</v>
      </c>
      <c r="O167" s="119">
        <f t="shared" si="36"/>
        <v>2023</v>
      </c>
      <c r="P167" s="119" t="str">
        <f t="shared" si="27"/>
        <v>June</v>
      </c>
      <c r="Q167" s="119">
        <f t="shared" si="28"/>
        <v>0</v>
      </c>
      <c r="T167" s="119">
        <f t="shared" si="29"/>
        <v>2024</v>
      </c>
      <c r="U167" s="119">
        <f t="shared" si="30"/>
        <v>2023</v>
      </c>
      <c r="V167" s="119">
        <f t="shared" si="31"/>
        <v>0</v>
      </c>
      <c r="W167" s="119">
        <f t="shared" si="32"/>
        <v>0</v>
      </c>
      <c r="Y167" s="121">
        <f t="shared" si="33"/>
        <v>14618.036581331011</v>
      </c>
      <c r="Z167" s="121">
        <f t="shared" si="34"/>
        <v>14618.036581331011</v>
      </c>
    </row>
    <row r="168" spans="1:26" s="119" customFormat="1" ht="11.25">
      <c r="A168" s="122">
        <v>150</v>
      </c>
      <c r="B168" s="111" t="s">
        <v>214</v>
      </c>
      <c r="C168" s="123">
        <v>14372.101022870122</v>
      </c>
      <c r="D168" s="124">
        <v>14742.898977129878</v>
      </c>
      <c r="E168" s="123">
        <v>1667844.5378466893</v>
      </c>
      <c r="F168" s="125">
        <v>0.10249999999999999</v>
      </c>
      <c r="G168" s="126">
        <v>29115</v>
      </c>
      <c r="H168" s="127"/>
      <c r="I168" s="128"/>
      <c r="J168" s="129"/>
      <c r="K168" s="182"/>
      <c r="L168" s="119">
        <f t="shared" si="25"/>
        <v>1667844.54</v>
      </c>
      <c r="M168" s="119" t="str">
        <f t="shared" si="26"/>
        <v>July</v>
      </c>
      <c r="N168" s="120">
        <f t="shared" si="35"/>
        <v>7</v>
      </c>
      <c r="O168" s="119">
        <f t="shared" si="36"/>
        <v>2023</v>
      </c>
      <c r="P168" s="119" t="str">
        <f t="shared" si="27"/>
        <v>July</v>
      </c>
      <c r="Q168" s="119">
        <f t="shared" si="28"/>
        <v>0</v>
      </c>
      <c r="T168" s="119">
        <f t="shared" si="29"/>
        <v>2024</v>
      </c>
      <c r="U168" s="119">
        <f t="shared" si="30"/>
        <v>2023</v>
      </c>
      <c r="V168" s="119">
        <f t="shared" si="31"/>
        <v>0</v>
      </c>
      <c r="W168" s="119">
        <f t="shared" si="32"/>
        <v>0</v>
      </c>
      <c r="Y168" s="121">
        <f t="shared" si="33"/>
        <v>14742.898977129878</v>
      </c>
      <c r="Z168" s="121">
        <f t="shared" si="34"/>
        <v>14742.898977129878</v>
      </c>
    </row>
    <row r="169" spans="1:26" s="119" customFormat="1" ht="11.25">
      <c r="A169" s="122">
        <v>151</v>
      </c>
      <c r="B169" s="111" t="s">
        <v>215</v>
      </c>
      <c r="C169" s="123">
        <v>14246.172094107138</v>
      </c>
      <c r="D169" s="124">
        <v>14868.827905892862</v>
      </c>
      <c r="E169" s="123">
        <v>1652975.7099407965</v>
      </c>
      <c r="F169" s="125">
        <v>0.10249999999999999</v>
      </c>
      <c r="G169" s="126">
        <v>29115</v>
      </c>
      <c r="H169" s="127"/>
      <c r="I169" s="128"/>
      <c r="J169" s="129"/>
      <c r="K169" s="182"/>
      <c r="L169" s="119">
        <f t="shared" si="25"/>
        <v>1652975.71</v>
      </c>
      <c r="M169" s="119" t="str">
        <f t="shared" si="26"/>
        <v>August</v>
      </c>
      <c r="N169" s="120">
        <f t="shared" si="35"/>
        <v>8</v>
      </c>
      <c r="O169" s="119">
        <f t="shared" si="36"/>
        <v>2023</v>
      </c>
      <c r="P169" s="119" t="str">
        <f t="shared" si="27"/>
        <v>August</v>
      </c>
      <c r="Q169" s="119">
        <f t="shared" si="28"/>
        <v>0</v>
      </c>
      <c r="T169" s="119">
        <f t="shared" si="29"/>
        <v>2024</v>
      </c>
      <c r="U169" s="119">
        <f t="shared" si="30"/>
        <v>2023</v>
      </c>
      <c r="V169" s="119">
        <f t="shared" si="31"/>
        <v>0</v>
      </c>
      <c r="W169" s="119">
        <f t="shared" si="32"/>
        <v>0</v>
      </c>
      <c r="Y169" s="121">
        <f t="shared" si="33"/>
        <v>14868.827905892862</v>
      </c>
      <c r="Z169" s="121">
        <f t="shared" si="34"/>
        <v>14868.827905892862</v>
      </c>
    </row>
    <row r="170" spans="1:26" s="119" customFormat="1" ht="11.25">
      <c r="A170" s="122">
        <v>152</v>
      </c>
      <c r="B170" s="111" t="s">
        <v>216</v>
      </c>
      <c r="C170" s="123">
        <v>14119.167522410969</v>
      </c>
      <c r="D170" s="124">
        <v>14995.832477589031</v>
      </c>
      <c r="E170" s="123">
        <v>1637979.8774632073</v>
      </c>
      <c r="F170" s="125">
        <v>0.10249999999999999</v>
      </c>
      <c r="G170" s="126">
        <v>29115</v>
      </c>
      <c r="H170" s="127"/>
      <c r="I170" s="128"/>
      <c r="J170" s="129"/>
      <c r="K170" s="182"/>
      <c r="L170" s="119">
        <f t="shared" si="25"/>
        <v>1637979.88</v>
      </c>
      <c r="M170" s="119" t="str">
        <f t="shared" si="26"/>
        <v>September</v>
      </c>
      <c r="N170" s="120">
        <f t="shared" si="35"/>
        <v>9</v>
      </c>
      <c r="O170" s="119">
        <f t="shared" si="36"/>
        <v>2023</v>
      </c>
      <c r="P170" s="119">
        <f t="shared" si="27"/>
        <v>0</v>
      </c>
      <c r="Q170" s="119" t="str">
        <f t="shared" si="28"/>
        <v>September</v>
      </c>
      <c r="T170" s="119">
        <f t="shared" si="29"/>
        <v>2024</v>
      </c>
      <c r="U170" s="119">
        <f t="shared" si="30"/>
        <v>2023</v>
      </c>
      <c r="V170" s="119">
        <f t="shared" si="31"/>
        <v>0</v>
      </c>
      <c r="W170" s="119">
        <f t="shared" si="32"/>
        <v>0</v>
      </c>
      <c r="Y170" s="121">
        <f t="shared" si="33"/>
        <v>14995.832477589031</v>
      </c>
      <c r="Z170" s="121">
        <f t="shared" si="34"/>
        <v>14995.832477589031</v>
      </c>
    </row>
    <row r="171" spans="1:26" s="119" customFormat="1" ht="11.25">
      <c r="A171" s="122">
        <v>153</v>
      </c>
      <c r="B171" s="111" t="s">
        <v>217</v>
      </c>
      <c r="C171" s="123">
        <v>13991.078119998228</v>
      </c>
      <c r="D171" s="124">
        <v>15123.921880001772</v>
      </c>
      <c r="E171" s="123">
        <v>1622855.9555832057</v>
      </c>
      <c r="F171" s="125">
        <v>0.10249999999999999</v>
      </c>
      <c r="G171" s="126">
        <v>29115</v>
      </c>
      <c r="H171" s="127"/>
      <c r="I171" s="128"/>
      <c r="J171" s="129"/>
      <c r="K171" s="182"/>
      <c r="L171" s="119">
        <f t="shared" si="25"/>
        <v>1622855.96</v>
      </c>
      <c r="M171" s="119" t="str">
        <f t="shared" si="26"/>
        <v>October</v>
      </c>
      <c r="N171" s="120">
        <f t="shared" si="35"/>
        <v>10</v>
      </c>
      <c r="O171" s="119">
        <f t="shared" si="36"/>
        <v>2023</v>
      </c>
      <c r="P171" s="119">
        <f t="shared" si="27"/>
        <v>0</v>
      </c>
      <c r="Q171" s="119" t="str">
        <f t="shared" si="28"/>
        <v>October</v>
      </c>
      <c r="T171" s="119">
        <f t="shared" si="29"/>
        <v>2024</v>
      </c>
      <c r="U171" s="119">
        <f t="shared" si="30"/>
        <v>2023</v>
      </c>
      <c r="V171" s="119">
        <f t="shared" si="31"/>
        <v>0</v>
      </c>
      <c r="W171" s="119">
        <f t="shared" si="32"/>
        <v>0</v>
      </c>
      <c r="Y171" s="121">
        <f t="shared" si="33"/>
        <v>15123.921880001772</v>
      </c>
      <c r="Z171" s="121">
        <f t="shared" si="34"/>
        <v>15123.921880001772</v>
      </c>
    </row>
    <row r="172" spans="1:26" s="119" customFormat="1" ht="11.25">
      <c r="A172" s="122">
        <v>154</v>
      </c>
      <c r="B172" s="111" t="s">
        <v>218</v>
      </c>
      <c r="C172" s="123">
        <v>13861.894620606547</v>
      </c>
      <c r="D172" s="124">
        <v>15253.105379393453</v>
      </c>
      <c r="E172" s="123">
        <v>1607602.8502038121</v>
      </c>
      <c r="F172" s="125">
        <v>0.10249999999999999</v>
      </c>
      <c r="G172" s="126">
        <v>29115</v>
      </c>
      <c r="H172" s="127"/>
      <c r="I172" s="128"/>
      <c r="J172" s="129"/>
      <c r="K172" s="182"/>
      <c r="L172" s="119">
        <f t="shared" si="25"/>
        <v>1607602.85</v>
      </c>
      <c r="M172" s="119" t="str">
        <f t="shared" si="26"/>
        <v>November</v>
      </c>
      <c r="N172" s="120">
        <f t="shared" si="35"/>
        <v>11</v>
      </c>
      <c r="O172" s="119">
        <f t="shared" si="36"/>
        <v>2023</v>
      </c>
      <c r="P172" s="119">
        <f t="shared" si="27"/>
        <v>0</v>
      </c>
      <c r="Q172" s="119" t="str">
        <f t="shared" si="28"/>
        <v>November</v>
      </c>
      <c r="T172" s="119">
        <f t="shared" si="29"/>
        <v>2024</v>
      </c>
      <c r="U172" s="119">
        <f t="shared" si="30"/>
        <v>2023</v>
      </c>
      <c r="V172" s="119">
        <f t="shared" si="31"/>
        <v>0</v>
      </c>
      <c r="W172" s="119">
        <f t="shared" si="32"/>
        <v>0</v>
      </c>
      <c r="Y172" s="121">
        <f t="shared" si="33"/>
        <v>15253.105379393453</v>
      </c>
      <c r="Z172" s="121">
        <f t="shared" si="34"/>
        <v>15253.105379393453</v>
      </c>
    </row>
    <row r="173" spans="1:26" s="119" customFormat="1" ht="11.25">
      <c r="A173" s="122">
        <v>155</v>
      </c>
      <c r="B173" s="111" t="s">
        <v>219</v>
      </c>
      <c r="C173" s="123">
        <v>13731.607678824228</v>
      </c>
      <c r="D173" s="124">
        <v>15383.392321175772</v>
      </c>
      <c r="E173" s="123">
        <v>1592219.4578826365</v>
      </c>
      <c r="F173" s="125">
        <v>0.10249999999999999</v>
      </c>
      <c r="G173" s="126">
        <v>29115</v>
      </c>
      <c r="H173" s="127"/>
      <c r="I173" s="128"/>
      <c r="J173" s="129"/>
      <c r="K173" s="182"/>
      <c r="L173" s="119">
        <f t="shared" si="25"/>
        <v>1592219.46</v>
      </c>
      <c r="M173" s="119" t="str">
        <f t="shared" si="26"/>
        <v>December</v>
      </c>
      <c r="N173" s="120">
        <f t="shared" si="35"/>
        <v>12</v>
      </c>
      <c r="O173" s="119">
        <f t="shared" si="36"/>
        <v>2023</v>
      </c>
      <c r="P173" s="119">
        <f t="shared" si="27"/>
        <v>0</v>
      </c>
      <c r="Q173" s="119" t="str">
        <f t="shared" si="28"/>
        <v>December</v>
      </c>
      <c r="T173" s="119">
        <f t="shared" si="29"/>
        <v>2024</v>
      </c>
      <c r="U173" s="119">
        <f t="shared" si="30"/>
        <v>2023</v>
      </c>
      <c r="V173" s="119">
        <f t="shared" si="31"/>
        <v>0</v>
      </c>
      <c r="W173" s="119">
        <f t="shared" si="32"/>
        <v>0</v>
      </c>
      <c r="Y173" s="121">
        <f t="shared" si="33"/>
        <v>15383.392321175772</v>
      </c>
      <c r="Z173" s="121">
        <f t="shared" si="34"/>
        <v>15383.392321175772</v>
      </c>
    </row>
    <row r="174" spans="1:26" s="119" customFormat="1" ht="11.25">
      <c r="A174" s="122">
        <v>156</v>
      </c>
      <c r="B174" s="111" t="s">
        <v>220</v>
      </c>
      <c r="C174" s="123">
        <v>13600.207869414187</v>
      </c>
      <c r="D174" s="124">
        <v>15514.792130585813</v>
      </c>
      <c r="E174" s="123">
        <v>1576704.6657520507</v>
      </c>
      <c r="F174" s="125">
        <v>0.10249999999999999</v>
      </c>
      <c r="G174" s="126">
        <v>29115</v>
      </c>
      <c r="H174" s="127"/>
      <c r="I174" s="128"/>
      <c r="J174" s="129"/>
      <c r="K174" s="182"/>
      <c r="L174" s="119">
        <f t="shared" si="25"/>
        <v>1576704.67</v>
      </c>
      <c r="M174" s="119" t="str">
        <f t="shared" si="26"/>
        <v>January</v>
      </c>
      <c r="N174" s="120">
        <f t="shared" si="35"/>
        <v>1</v>
      </c>
      <c r="O174" s="119">
        <f t="shared" si="36"/>
        <v>2024</v>
      </c>
      <c r="P174" s="119" t="str">
        <f t="shared" si="27"/>
        <v>January</v>
      </c>
      <c r="Q174" s="119">
        <f t="shared" si="28"/>
        <v>0</v>
      </c>
      <c r="T174" s="119">
        <f t="shared" si="29"/>
        <v>2024</v>
      </c>
      <c r="U174" s="119">
        <f t="shared" si="30"/>
        <v>2023</v>
      </c>
      <c r="V174" s="119">
        <f t="shared" si="31"/>
        <v>0</v>
      </c>
      <c r="W174" s="119">
        <f t="shared" si="32"/>
        <v>0</v>
      </c>
      <c r="Y174" s="121">
        <f t="shared" si="33"/>
        <v>15514.792130585813</v>
      </c>
      <c r="Z174" s="121">
        <f t="shared" si="34"/>
        <v>15514.792130585813</v>
      </c>
    </row>
    <row r="175" spans="1:26" s="119" customFormat="1" ht="11.25">
      <c r="A175" s="122">
        <v>157</v>
      </c>
      <c r="B175" s="111" t="s">
        <v>221</v>
      </c>
      <c r="C175" s="123">
        <v>13467.685686632098</v>
      </c>
      <c r="D175" s="124">
        <v>15647.314313367902</v>
      </c>
      <c r="E175" s="123">
        <v>1561057.3514386828</v>
      </c>
      <c r="F175" s="125">
        <v>0.10249999999999999</v>
      </c>
      <c r="G175" s="126">
        <v>29115</v>
      </c>
      <c r="H175" s="127"/>
      <c r="I175" s="128"/>
      <c r="J175" s="129"/>
      <c r="K175" s="182"/>
      <c r="L175" s="119">
        <f t="shared" si="25"/>
        <v>1561057.35</v>
      </c>
      <c r="M175" s="119" t="str">
        <f t="shared" si="26"/>
        <v>February</v>
      </c>
      <c r="N175" s="120">
        <f t="shared" si="35"/>
        <v>2</v>
      </c>
      <c r="O175" s="119">
        <f t="shared" si="36"/>
        <v>2024</v>
      </c>
      <c r="P175" s="119" t="str">
        <f t="shared" si="27"/>
        <v>February</v>
      </c>
      <c r="Q175" s="119">
        <f t="shared" si="28"/>
        <v>0</v>
      </c>
      <c r="T175" s="119">
        <f t="shared" si="29"/>
        <v>2024</v>
      </c>
      <c r="U175" s="119">
        <f t="shared" si="30"/>
        <v>2023</v>
      </c>
      <c r="V175" s="119">
        <f t="shared" si="31"/>
        <v>0</v>
      </c>
      <c r="W175" s="119">
        <f t="shared" si="32"/>
        <v>0</v>
      </c>
      <c r="Y175" s="121">
        <f t="shared" si="33"/>
        <v>15647.314313367902</v>
      </c>
      <c r="Z175" s="121">
        <f t="shared" si="34"/>
        <v>15647.314313367902</v>
      </c>
    </row>
    <row r="176" spans="1:26" s="119" customFormat="1" ht="11.25">
      <c r="A176" s="122">
        <v>158</v>
      </c>
      <c r="B176" s="111" t="s">
        <v>222</v>
      </c>
      <c r="C176" s="123">
        <v>13334.031543538747</v>
      </c>
      <c r="D176" s="124">
        <v>15780.968456461253</v>
      </c>
      <c r="E176" s="123">
        <v>1545276.3829822214</v>
      </c>
      <c r="F176" s="125">
        <v>0.10249999999999999</v>
      </c>
      <c r="G176" s="126">
        <v>29115</v>
      </c>
      <c r="H176" s="127"/>
      <c r="I176" s="128"/>
      <c r="J176" s="129"/>
      <c r="K176" s="182"/>
      <c r="L176" s="119">
        <f t="shared" si="25"/>
        <v>1545276.38</v>
      </c>
      <c r="M176" s="119" t="str">
        <f t="shared" si="26"/>
        <v>March</v>
      </c>
      <c r="N176" s="120">
        <f t="shared" si="35"/>
        <v>3</v>
      </c>
      <c r="O176" s="119">
        <f t="shared" si="36"/>
        <v>2024</v>
      </c>
      <c r="P176" s="119" t="str">
        <f t="shared" si="27"/>
        <v>March</v>
      </c>
      <c r="Q176" s="119">
        <f t="shared" si="28"/>
        <v>0</v>
      </c>
      <c r="T176" s="119">
        <f t="shared" si="29"/>
        <v>2024</v>
      </c>
      <c r="U176" s="119">
        <f t="shared" si="30"/>
        <v>2023</v>
      </c>
      <c r="V176" s="119">
        <f t="shared" si="31"/>
        <v>0</v>
      </c>
      <c r="W176" s="119">
        <f t="shared" si="32"/>
        <v>0</v>
      </c>
      <c r="Y176" s="121">
        <f t="shared" si="33"/>
        <v>15780.968456461253</v>
      </c>
      <c r="Z176" s="121">
        <f t="shared" si="34"/>
        <v>15780.968456461253</v>
      </c>
    </row>
    <row r="177" spans="1:26" s="119" customFormat="1" ht="11.25">
      <c r="A177" s="122">
        <v>159</v>
      </c>
      <c r="B177" s="111" t="s">
        <v>223</v>
      </c>
      <c r="C177" s="123">
        <v>13199.235771306476</v>
      </c>
      <c r="D177" s="124">
        <v>15915.764228693524</v>
      </c>
      <c r="E177" s="123">
        <v>1529360.618753528</v>
      </c>
      <c r="F177" s="125">
        <v>0.10249999999999999</v>
      </c>
      <c r="G177" s="126">
        <v>29115</v>
      </c>
      <c r="H177" s="127"/>
      <c r="I177" s="128"/>
      <c r="J177" s="129"/>
      <c r="K177" s="182"/>
      <c r="L177" s="119">
        <f t="shared" si="25"/>
        <v>1529360.62</v>
      </c>
      <c r="M177" s="119" t="str">
        <f t="shared" si="26"/>
        <v>April</v>
      </c>
      <c r="N177" s="120">
        <f t="shared" si="35"/>
        <v>4</v>
      </c>
      <c r="O177" s="119">
        <f t="shared" si="36"/>
        <v>2024</v>
      </c>
      <c r="P177" s="119" t="str">
        <f t="shared" si="27"/>
        <v>April</v>
      </c>
      <c r="Q177" s="119">
        <f t="shared" si="28"/>
        <v>0</v>
      </c>
      <c r="T177" s="119">
        <f t="shared" si="29"/>
        <v>2025</v>
      </c>
      <c r="U177" s="119">
        <f t="shared" si="30"/>
        <v>2024</v>
      </c>
      <c r="V177" s="119">
        <f t="shared" si="31"/>
        <v>0</v>
      </c>
      <c r="W177" s="119">
        <f t="shared" si="32"/>
        <v>0</v>
      </c>
      <c r="Y177" s="121">
        <f t="shared" si="33"/>
        <v>15915.764228693524</v>
      </c>
      <c r="Z177" s="121">
        <f t="shared" si="34"/>
        <v>15915.764228693524</v>
      </c>
    </row>
    <row r="178" spans="1:26" s="119" customFormat="1" ht="11.25">
      <c r="A178" s="122">
        <v>160</v>
      </c>
      <c r="B178" s="111" t="s">
        <v>224</v>
      </c>
      <c r="C178" s="123">
        <v>13063.288618519719</v>
      </c>
      <c r="D178" s="124">
        <v>16051.711381480281</v>
      </c>
      <c r="E178" s="123">
        <v>1513308.9073720477</v>
      </c>
      <c r="F178" s="125">
        <v>0.10249999999999999</v>
      </c>
      <c r="G178" s="126">
        <v>29115</v>
      </c>
      <c r="H178" s="127"/>
      <c r="I178" s="128"/>
      <c r="J178" s="129"/>
      <c r="K178" s="182"/>
      <c r="L178" s="119">
        <f t="shared" si="25"/>
        <v>1513308.91</v>
      </c>
      <c r="M178" s="119" t="str">
        <f t="shared" si="26"/>
        <v>May</v>
      </c>
      <c r="N178" s="120">
        <f t="shared" si="35"/>
        <v>5</v>
      </c>
      <c r="O178" s="119">
        <f t="shared" si="36"/>
        <v>2024</v>
      </c>
      <c r="P178" s="119" t="str">
        <f t="shared" si="27"/>
        <v>May</v>
      </c>
      <c r="Q178" s="119">
        <f t="shared" si="28"/>
        <v>0</v>
      </c>
      <c r="T178" s="119">
        <f t="shared" si="29"/>
        <v>2025</v>
      </c>
      <c r="U178" s="119">
        <f t="shared" si="30"/>
        <v>2024</v>
      </c>
      <c r="V178" s="119">
        <f t="shared" si="31"/>
        <v>0</v>
      </c>
      <c r="W178" s="119">
        <f t="shared" si="32"/>
        <v>0</v>
      </c>
      <c r="Y178" s="121">
        <f t="shared" si="33"/>
        <v>16051.711381480281</v>
      </c>
      <c r="Z178" s="121">
        <f t="shared" si="34"/>
        <v>16051.711381480281</v>
      </c>
    </row>
    <row r="179" spans="1:26" s="119" customFormat="1" ht="11.25">
      <c r="A179" s="122">
        <v>161</v>
      </c>
      <c r="B179" s="111" t="s">
        <v>225</v>
      </c>
      <c r="C179" s="123">
        <v>12926.180250469573</v>
      </c>
      <c r="D179" s="124">
        <v>16188.819749530427</v>
      </c>
      <c r="E179" s="123">
        <v>1497120.0876225173</v>
      </c>
      <c r="F179" s="125">
        <v>0.10249999999999999</v>
      </c>
      <c r="G179" s="126">
        <v>29115</v>
      </c>
      <c r="H179" s="127"/>
      <c r="I179" s="128"/>
      <c r="J179" s="129"/>
      <c r="K179" s="182"/>
      <c r="L179" s="119">
        <f t="shared" si="25"/>
        <v>1497120.09</v>
      </c>
      <c r="M179" s="119" t="str">
        <f t="shared" si="26"/>
        <v>June</v>
      </c>
      <c r="N179" s="120">
        <f t="shared" si="35"/>
        <v>6</v>
      </c>
      <c r="O179" s="119">
        <f t="shared" si="36"/>
        <v>2024</v>
      </c>
      <c r="P179" s="119" t="str">
        <f t="shared" si="27"/>
        <v>June</v>
      </c>
      <c r="Q179" s="119">
        <f t="shared" si="28"/>
        <v>0</v>
      </c>
      <c r="T179" s="119">
        <f t="shared" si="29"/>
        <v>2025</v>
      </c>
      <c r="U179" s="119">
        <f t="shared" si="30"/>
        <v>2024</v>
      </c>
      <c r="V179" s="119">
        <f t="shared" si="31"/>
        <v>0</v>
      </c>
      <c r="W179" s="119">
        <f t="shared" si="32"/>
        <v>0</v>
      </c>
      <c r="Y179" s="121">
        <f t="shared" si="33"/>
        <v>16188.819749530427</v>
      </c>
      <c r="Z179" s="121">
        <f t="shared" si="34"/>
        <v>16188.819749530427</v>
      </c>
    </row>
    <row r="180" spans="1:26" s="119" customFormat="1" ht="11.25">
      <c r="A180" s="122">
        <v>162</v>
      </c>
      <c r="B180" s="111" t="s">
        <v>226</v>
      </c>
      <c r="C180" s="123">
        <v>12787.900748442335</v>
      </c>
      <c r="D180" s="124">
        <v>16327.099251557665</v>
      </c>
      <c r="E180" s="123">
        <v>1480792.9883709596</v>
      </c>
      <c r="F180" s="125">
        <v>0.10249999999999999</v>
      </c>
      <c r="G180" s="126">
        <v>29115</v>
      </c>
      <c r="H180" s="127"/>
      <c r="I180" s="128"/>
      <c r="J180" s="129"/>
      <c r="K180" s="182"/>
      <c r="L180" s="119">
        <f t="shared" si="25"/>
        <v>1480792.99</v>
      </c>
      <c r="M180" s="119" t="str">
        <f t="shared" si="26"/>
        <v>July</v>
      </c>
      <c r="N180" s="120">
        <f t="shared" si="35"/>
        <v>7</v>
      </c>
      <c r="O180" s="119">
        <f t="shared" si="36"/>
        <v>2024</v>
      </c>
      <c r="P180" s="119" t="str">
        <f t="shared" si="27"/>
        <v>July</v>
      </c>
      <c r="Q180" s="119">
        <f t="shared" si="28"/>
        <v>0</v>
      </c>
      <c r="T180" s="119">
        <f t="shared" si="29"/>
        <v>2025</v>
      </c>
      <c r="U180" s="119">
        <f t="shared" si="30"/>
        <v>2024</v>
      </c>
      <c r="V180" s="119">
        <f t="shared" si="31"/>
        <v>0</v>
      </c>
      <c r="W180" s="119">
        <f t="shared" si="32"/>
        <v>0</v>
      </c>
      <c r="Y180" s="121">
        <f t="shared" si="33"/>
        <v>16327.099251557665</v>
      </c>
      <c r="Z180" s="121">
        <f t="shared" si="34"/>
        <v>16327.099251557665</v>
      </c>
    </row>
    <row r="181" spans="1:26" s="119" customFormat="1" ht="11.25">
      <c r="A181" s="122">
        <v>163</v>
      </c>
      <c r="B181" s="111" t="s">
        <v>227</v>
      </c>
      <c r="C181" s="123">
        <v>12648.440109001946</v>
      </c>
      <c r="D181" s="124">
        <v>16466.559890998054</v>
      </c>
      <c r="E181" s="123">
        <v>1464326.4284799616</v>
      </c>
      <c r="F181" s="125">
        <v>0.10249999999999999</v>
      </c>
      <c r="G181" s="126">
        <v>29115</v>
      </c>
      <c r="H181" s="127"/>
      <c r="I181" s="128"/>
      <c r="J181" s="129"/>
      <c r="K181" s="182"/>
      <c r="L181" s="119">
        <f t="shared" si="25"/>
        <v>1464326.43</v>
      </c>
      <c r="M181" s="119" t="str">
        <f t="shared" si="26"/>
        <v>August</v>
      </c>
      <c r="N181" s="120">
        <f t="shared" si="35"/>
        <v>8</v>
      </c>
      <c r="O181" s="119">
        <f t="shared" si="36"/>
        <v>2024</v>
      </c>
      <c r="P181" s="119" t="str">
        <f t="shared" si="27"/>
        <v>August</v>
      </c>
      <c r="Q181" s="119">
        <f t="shared" si="28"/>
        <v>0</v>
      </c>
      <c r="T181" s="119">
        <f t="shared" si="29"/>
        <v>2025</v>
      </c>
      <c r="U181" s="119">
        <f t="shared" si="30"/>
        <v>2024</v>
      </c>
      <c r="V181" s="119">
        <f t="shared" si="31"/>
        <v>0</v>
      </c>
      <c r="W181" s="119">
        <f t="shared" si="32"/>
        <v>0</v>
      </c>
      <c r="Y181" s="121">
        <f t="shared" si="33"/>
        <v>16466.559890998054</v>
      </c>
      <c r="Z181" s="121">
        <f t="shared" si="34"/>
        <v>16466.559890998054</v>
      </c>
    </row>
    <row r="182" spans="1:26" s="119" customFormat="1" ht="11.25">
      <c r="A182" s="122">
        <v>164</v>
      </c>
      <c r="B182" s="111" t="s">
        <v>228</v>
      </c>
      <c r="C182" s="123">
        <v>12507.788243266337</v>
      </c>
      <c r="D182" s="124">
        <v>16607.211756733661</v>
      </c>
      <c r="E182" s="123">
        <v>1447719.2167232279</v>
      </c>
      <c r="F182" s="125">
        <v>0.10249999999999999</v>
      </c>
      <c r="G182" s="126">
        <v>29115</v>
      </c>
      <c r="H182" s="127"/>
      <c r="I182" s="128"/>
      <c r="J182" s="129"/>
      <c r="K182" s="182"/>
      <c r="L182" s="119">
        <f t="shared" si="25"/>
        <v>1447719.22</v>
      </c>
      <c r="M182" s="119" t="str">
        <f t="shared" si="26"/>
        <v>September</v>
      </c>
      <c r="N182" s="120">
        <f t="shared" si="35"/>
        <v>9</v>
      </c>
      <c r="O182" s="119">
        <f t="shared" si="36"/>
        <v>2024</v>
      </c>
      <c r="P182" s="119">
        <f t="shared" si="27"/>
        <v>0</v>
      </c>
      <c r="Q182" s="119" t="str">
        <f t="shared" si="28"/>
        <v>September</v>
      </c>
      <c r="T182" s="119">
        <f t="shared" si="29"/>
        <v>2025</v>
      </c>
      <c r="U182" s="119">
        <f t="shared" si="30"/>
        <v>2024</v>
      </c>
      <c r="V182" s="119">
        <f t="shared" si="31"/>
        <v>0</v>
      </c>
      <c r="W182" s="119">
        <f t="shared" si="32"/>
        <v>0</v>
      </c>
      <c r="Y182" s="121">
        <f t="shared" si="33"/>
        <v>16607.211756733661</v>
      </c>
      <c r="Z182" s="121">
        <f t="shared" si="34"/>
        <v>16607.211756733661</v>
      </c>
    </row>
    <row r="183" spans="1:26" s="119" customFormat="1" ht="11.25">
      <c r="A183" s="122">
        <v>165</v>
      </c>
      <c r="B183" s="111" t="s">
        <v>229</v>
      </c>
      <c r="C183" s="123">
        <v>12365.934976177572</v>
      </c>
      <c r="D183" s="124">
        <v>16749.065023822426</v>
      </c>
      <c r="E183" s="123">
        <v>1430970.1516994054</v>
      </c>
      <c r="F183" s="125">
        <v>0.10249999999999999</v>
      </c>
      <c r="G183" s="126">
        <v>29115</v>
      </c>
      <c r="H183" s="127"/>
      <c r="I183" s="128"/>
      <c r="J183" s="129"/>
      <c r="K183" s="182"/>
      <c r="L183" s="119">
        <f t="shared" si="25"/>
        <v>1430970.15</v>
      </c>
      <c r="M183" s="119" t="str">
        <f t="shared" si="26"/>
        <v>October</v>
      </c>
      <c r="N183" s="120">
        <f t="shared" si="35"/>
        <v>10</v>
      </c>
      <c r="O183" s="119">
        <f t="shared" si="36"/>
        <v>2024</v>
      </c>
      <c r="P183" s="119">
        <f t="shared" si="27"/>
        <v>0</v>
      </c>
      <c r="Q183" s="119" t="str">
        <f t="shared" si="28"/>
        <v>October</v>
      </c>
      <c r="T183" s="119">
        <f t="shared" si="29"/>
        <v>2025</v>
      </c>
      <c r="U183" s="119">
        <f t="shared" si="30"/>
        <v>2024</v>
      </c>
      <c r="V183" s="119">
        <f t="shared" si="31"/>
        <v>0</v>
      </c>
      <c r="W183" s="119">
        <f t="shared" si="32"/>
        <v>0</v>
      </c>
      <c r="Y183" s="121">
        <f t="shared" si="33"/>
        <v>16749.065023822426</v>
      </c>
      <c r="Z183" s="121">
        <f t="shared" si="34"/>
        <v>16749.065023822426</v>
      </c>
    </row>
    <row r="184" spans="1:26" s="119" customFormat="1" ht="11.25">
      <c r="A184" s="122">
        <v>166</v>
      </c>
      <c r="B184" s="111" t="s">
        <v>230</v>
      </c>
      <c r="C184" s="123">
        <v>12222.870045765754</v>
      </c>
      <c r="D184" s="124">
        <v>16892.129954234246</v>
      </c>
      <c r="E184" s="123">
        <v>1414078.0217451712</v>
      </c>
      <c r="F184" s="125">
        <v>0.10249999999999999</v>
      </c>
      <c r="G184" s="126">
        <v>29115</v>
      </c>
      <c r="H184" s="127"/>
      <c r="I184" s="128"/>
      <c r="J184" s="129"/>
      <c r="K184" s="182"/>
      <c r="L184" s="119">
        <f t="shared" si="25"/>
        <v>1414078.02</v>
      </c>
      <c r="M184" s="119" t="str">
        <f t="shared" si="26"/>
        <v>November</v>
      </c>
      <c r="N184" s="120">
        <f t="shared" si="35"/>
        <v>11</v>
      </c>
      <c r="O184" s="119">
        <f t="shared" si="36"/>
        <v>2024</v>
      </c>
      <c r="P184" s="119">
        <f t="shared" si="27"/>
        <v>0</v>
      </c>
      <c r="Q184" s="119" t="str">
        <f t="shared" si="28"/>
        <v>November</v>
      </c>
      <c r="T184" s="119">
        <f t="shared" si="29"/>
        <v>2025</v>
      </c>
      <c r="U184" s="119">
        <f t="shared" si="30"/>
        <v>2024</v>
      </c>
      <c r="V184" s="119">
        <f t="shared" si="31"/>
        <v>0</v>
      </c>
      <c r="W184" s="119">
        <f t="shared" si="32"/>
        <v>0</v>
      </c>
      <c r="Y184" s="121">
        <f t="shared" si="33"/>
        <v>16892.129954234246</v>
      </c>
      <c r="Z184" s="121">
        <f t="shared" si="34"/>
        <v>16892.129954234246</v>
      </c>
    </row>
    <row r="185" spans="1:26" s="119" customFormat="1" ht="11.25">
      <c r="A185" s="122">
        <v>167</v>
      </c>
      <c r="B185" s="111" t="s">
        <v>231</v>
      </c>
      <c r="C185" s="123">
        <v>12078.58310240667</v>
      </c>
      <c r="D185" s="124">
        <v>17036.416897593328</v>
      </c>
      <c r="E185" s="123">
        <v>1397041.6048475779</v>
      </c>
      <c r="F185" s="125">
        <v>0.10249999999999999</v>
      </c>
      <c r="G185" s="126">
        <v>29115</v>
      </c>
      <c r="H185" s="127"/>
      <c r="I185" s="128"/>
      <c r="J185" s="129"/>
      <c r="K185" s="182"/>
      <c r="L185" s="119">
        <f t="shared" si="25"/>
        <v>1397041.6</v>
      </c>
      <c r="M185" s="119" t="str">
        <f t="shared" si="26"/>
        <v>December</v>
      </c>
      <c r="N185" s="120">
        <f t="shared" si="35"/>
        <v>12</v>
      </c>
      <c r="O185" s="119">
        <f t="shared" si="36"/>
        <v>2024</v>
      </c>
      <c r="P185" s="119">
        <f t="shared" si="27"/>
        <v>0</v>
      </c>
      <c r="Q185" s="119" t="str">
        <f t="shared" si="28"/>
        <v>December</v>
      </c>
      <c r="T185" s="119">
        <f t="shared" si="29"/>
        <v>2025</v>
      </c>
      <c r="U185" s="119">
        <f t="shared" si="30"/>
        <v>2024</v>
      </c>
      <c r="V185" s="119">
        <f t="shared" si="31"/>
        <v>0</v>
      </c>
      <c r="W185" s="119">
        <f t="shared" si="32"/>
        <v>0</v>
      </c>
      <c r="Y185" s="121">
        <f t="shared" si="33"/>
        <v>17036.416897593328</v>
      </c>
      <c r="Z185" s="121">
        <f t="shared" si="34"/>
        <v>17036.416897593328</v>
      </c>
    </row>
    <row r="186" spans="1:26" s="119" customFormat="1" ht="11.25">
      <c r="A186" s="122">
        <v>168</v>
      </c>
      <c r="B186" s="111" t="s">
        <v>232</v>
      </c>
      <c r="C186" s="123">
        <v>11933.063708073059</v>
      </c>
      <c r="D186" s="124">
        <v>17181.936291926941</v>
      </c>
      <c r="E186" s="123">
        <v>1379859.6685556509</v>
      </c>
      <c r="F186" s="125">
        <v>0.10249999999999999</v>
      </c>
      <c r="G186" s="126">
        <v>29115</v>
      </c>
      <c r="H186" s="127"/>
      <c r="I186" s="128"/>
      <c r="J186" s="129"/>
      <c r="K186" s="182"/>
      <c r="L186" s="119">
        <f t="shared" si="25"/>
        <v>1379859.67</v>
      </c>
      <c r="M186" s="119" t="str">
        <f t="shared" si="26"/>
        <v>January</v>
      </c>
      <c r="N186" s="120">
        <f t="shared" si="35"/>
        <v>1</v>
      </c>
      <c r="O186" s="119">
        <f t="shared" si="36"/>
        <v>2025</v>
      </c>
      <c r="P186" s="119" t="str">
        <f t="shared" si="27"/>
        <v>January</v>
      </c>
      <c r="Q186" s="119">
        <f t="shared" si="28"/>
        <v>0</v>
      </c>
      <c r="T186" s="119">
        <f t="shared" si="29"/>
        <v>2025</v>
      </c>
      <c r="U186" s="119">
        <f t="shared" si="30"/>
        <v>2024</v>
      </c>
      <c r="V186" s="119">
        <f t="shared" si="31"/>
        <v>0</v>
      </c>
      <c r="W186" s="119">
        <f t="shared" si="32"/>
        <v>0</v>
      </c>
      <c r="Y186" s="121">
        <f t="shared" si="33"/>
        <v>17181.936291926941</v>
      </c>
      <c r="Z186" s="121">
        <f t="shared" si="34"/>
        <v>17181.936291926941</v>
      </c>
    </row>
    <row r="187" spans="1:26" s="119" customFormat="1" ht="11.25">
      <c r="A187" s="122">
        <v>169</v>
      </c>
      <c r="B187" s="111" t="s">
        <v>233</v>
      </c>
      <c r="C187" s="123">
        <v>11786.301335579517</v>
      </c>
      <c r="D187" s="124">
        <v>17328.698664420481</v>
      </c>
      <c r="E187" s="123">
        <v>1362530.9698912303</v>
      </c>
      <c r="F187" s="125">
        <v>0.10249999999999999</v>
      </c>
      <c r="G187" s="126">
        <v>29115</v>
      </c>
      <c r="H187" s="127"/>
      <c r="I187" s="128"/>
      <c r="J187" s="129"/>
      <c r="K187" s="182"/>
      <c r="L187" s="119">
        <f t="shared" si="25"/>
        <v>1362530.97</v>
      </c>
      <c r="M187" s="119" t="str">
        <f t="shared" si="26"/>
        <v>February</v>
      </c>
      <c r="N187" s="120">
        <f t="shared" si="35"/>
        <v>2</v>
      </c>
      <c r="O187" s="119">
        <f t="shared" si="36"/>
        <v>2025</v>
      </c>
      <c r="P187" s="119" t="str">
        <f t="shared" si="27"/>
        <v>February</v>
      </c>
      <c r="Q187" s="119">
        <f t="shared" si="28"/>
        <v>0</v>
      </c>
      <c r="T187" s="119">
        <f t="shared" si="29"/>
        <v>2025</v>
      </c>
      <c r="U187" s="119">
        <f t="shared" si="30"/>
        <v>2024</v>
      </c>
      <c r="V187" s="119">
        <f t="shared" si="31"/>
        <v>0</v>
      </c>
      <c r="W187" s="119">
        <f t="shared" si="32"/>
        <v>0</v>
      </c>
      <c r="Y187" s="121">
        <f t="shared" si="33"/>
        <v>17328.698664420481</v>
      </c>
      <c r="Z187" s="121">
        <f t="shared" si="34"/>
        <v>17328.698664420481</v>
      </c>
    </row>
    <row r="188" spans="1:26" s="119" customFormat="1" ht="11.25">
      <c r="A188" s="122">
        <v>170</v>
      </c>
      <c r="B188" s="111" t="s">
        <v>234</v>
      </c>
      <c r="C188" s="123">
        <v>11638.285367820927</v>
      </c>
      <c r="D188" s="124">
        <v>17476.714632179071</v>
      </c>
      <c r="E188" s="123">
        <v>1345054.2552590512</v>
      </c>
      <c r="F188" s="125">
        <v>0.10249999999999999</v>
      </c>
      <c r="G188" s="126">
        <v>29115</v>
      </c>
      <c r="H188" s="127"/>
      <c r="I188" s="128"/>
      <c r="J188" s="129"/>
      <c r="K188" s="182"/>
      <c r="L188" s="119">
        <f t="shared" si="25"/>
        <v>1345054.26</v>
      </c>
      <c r="M188" s="119" t="str">
        <f t="shared" si="26"/>
        <v>March</v>
      </c>
      <c r="N188" s="120">
        <f t="shared" si="35"/>
        <v>3</v>
      </c>
      <c r="O188" s="119">
        <f t="shared" si="36"/>
        <v>2025</v>
      </c>
      <c r="P188" s="119" t="str">
        <f t="shared" si="27"/>
        <v>March</v>
      </c>
      <c r="Q188" s="119">
        <f t="shared" si="28"/>
        <v>0</v>
      </c>
      <c r="T188" s="119">
        <f t="shared" si="29"/>
        <v>2025</v>
      </c>
      <c r="U188" s="119">
        <f t="shared" si="30"/>
        <v>2024</v>
      </c>
      <c r="V188" s="119">
        <f t="shared" si="31"/>
        <v>0</v>
      </c>
      <c r="W188" s="119">
        <f t="shared" si="32"/>
        <v>0</v>
      </c>
      <c r="Y188" s="121">
        <f t="shared" si="33"/>
        <v>17476.714632179071</v>
      </c>
      <c r="Z188" s="121">
        <f t="shared" si="34"/>
        <v>17476.714632179071</v>
      </c>
    </row>
    <row r="189" spans="1:26" s="119" customFormat="1" ht="11.25">
      <c r="A189" s="122">
        <v>171</v>
      </c>
      <c r="B189" s="111" t="s">
        <v>235</v>
      </c>
      <c r="C189" s="123">
        <v>11489.005097004396</v>
      </c>
      <c r="D189" s="124">
        <v>17625.994902995604</v>
      </c>
      <c r="E189" s="123">
        <v>1327428.2603560556</v>
      </c>
      <c r="F189" s="125">
        <v>0.10249999999999999</v>
      </c>
      <c r="G189" s="126">
        <v>29115</v>
      </c>
      <c r="H189" s="127"/>
      <c r="I189" s="128"/>
      <c r="J189" s="129"/>
      <c r="K189" s="182"/>
      <c r="L189" s="119">
        <f t="shared" si="25"/>
        <v>1327428.26</v>
      </c>
      <c r="M189" s="119" t="str">
        <f t="shared" si="26"/>
        <v>April</v>
      </c>
      <c r="N189" s="120">
        <f t="shared" si="35"/>
        <v>4</v>
      </c>
      <c r="O189" s="119">
        <f t="shared" si="36"/>
        <v>2025</v>
      </c>
      <c r="P189" s="119" t="str">
        <f t="shared" si="27"/>
        <v>April</v>
      </c>
      <c r="Q189" s="119">
        <f t="shared" si="28"/>
        <v>0</v>
      </c>
      <c r="T189" s="119">
        <f t="shared" si="29"/>
        <v>2026</v>
      </c>
      <c r="U189" s="119">
        <f t="shared" si="30"/>
        <v>2025</v>
      </c>
      <c r="V189" s="119">
        <f t="shared" si="31"/>
        <v>0</v>
      </c>
      <c r="W189" s="119">
        <f t="shared" si="32"/>
        <v>0</v>
      </c>
      <c r="Y189" s="121">
        <f t="shared" si="33"/>
        <v>17625.994902995604</v>
      </c>
      <c r="Z189" s="121">
        <f t="shared" si="34"/>
        <v>17625.994902995604</v>
      </c>
    </row>
    <row r="190" spans="1:26" s="119" customFormat="1" ht="11.25">
      <c r="A190" s="122">
        <v>172</v>
      </c>
      <c r="B190" s="111" t="s">
        <v>236</v>
      </c>
      <c r="C190" s="123">
        <v>11338.449723874641</v>
      </c>
      <c r="D190" s="124">
        <v>17776.550276125359</v>
      </c>
      <c r="E190" s="123">
        <v>1309651.7100799303</v>
      </c>
      <c r="F190" s="125">
        <v>0.10249999999999999</v>
      </c>
      <c r="G190" s="126">
        <v>29115</v>
      </c>
      <c r="H190" s="127"/>
      <c r="I190" s="128"/>
      <c r="J190" s="129"/>
      <c r="K190" s="182"/>
      <c r="L190" s="119">
        <f t="shared" si="25"/>
        <v>1309651.71</v>
      </c>
      <c r="M190" s="119" t="str">
        <f t="shared" si="26"/>
        <v>May</v>
      </c>
      <c r="N190" s="120">
        <f t="shared" si="35"/>
        <v>5</v>
      </c>
      <c r="O190" s="119">
        <f t="shared" si="36"/>
        <v>2025</v>
      </c>
      <c r="P190" s="119" t="str">
        <f t="shared" si="27"/>
        <v>May</v>
      </c>
      <c r="Q190" s="119">
        <f t="shared" si="28"/>
        <v>0</v>
      </c>
      <c r="T190" s="119">
        <f t="shared" si="29"/>
        <v>2026</v>
      </c>
      <c r="U190" s="119">
        <f t="shared" si="30"/>
        <v>2025</v>
      </c>
      <c r="V190" s="119">
        <f t="shared" si="31"/>
        <v>0</v>
      </c>
      <c r="W190" s="119">
        <f t="shared" si="32"/>
        <v>0</v>
      </c>
      <c r="Y190" s="121">
        <f t="shared" si="33"/>
        <v>17776.550276125359</v>
      </c>
      <c r="Z190" s="121">
        <f t="shared" si="34"/>
        <v>17776.550276125359</v>
      </c>
    </row>
    <row r="191" spans="1:26" s="119" customFormat="1" ht="11.25">
      <c r="A191" s="122">
        <v>173</v>
      </c>
      <c r="B191" s="111" t="s">
        <v>237</v>
      </c>
      <c r="C191" s="123">
        <v>11186.608356932737</v>
      </c>
      <c r="D191" s="124">
        <v>17928.391643067262</v>
      </c>
      <c r="E191" s="123">
        <v>1291723.3184368629</v>
      </c>
      <c r="F191" s="125">
        <v>0.10249999999999999</v>
      </c>
      <c r="G191" s="126">
        <v>29115</v>
      </c>
      <c r="H191" s="127"/>
      <c r="I191" s="128"/>
      <c r="J191" s="129"/>
      <c r="K191" s="182"/>
      <c r="L191" s="119">
        <f t="shared" si="25"/>
        <v>1291723.32</v>
      </c>
      <c r="M191" s="119" t="str">
        <f t="shared" si="26"/>
        <v>June</v>
      </c>
      <c r="N191" s="120">
        <f t="shared" si="35"/>
        <v>6</v>
      </c>
      <c r="O191" s="119">
        <f t="shared" si="36"/>
        <v>2025</v>
      </c>
      <c r="P191" s="119" t="str">
        <f t="shared" si="27"/>
        <v>June</v>
      </c>
      <c r="Q191" s="119">
        <f t="shared" si="28"/>
        <v>0</v>
      </c>
      <c r="T191" s="119">
        <f t="shared" si="29"/>
        <v>2026</v>
      </c>
      <c r="U191" s="119">
        <f t="shared" si="30"/>
        <v>2025</v>
      </c>
      <c r="V191" s="119">
        <f t="shared" si="31"/>
        <v>0</v>
      </c>
      <c r="W191" s="119">
        <f t="shared" si="32"/>
        <v>0</v>
      </c>
      <c r="Y191" s="121">
        <f t="shared" si="33"/>
        <v>17928.391643067262</v>
      </c>
      <c r="Z191" s="121">
        <f t="shared" si="34"/>
        <v>17928.391643067262</v>
      </c>
    </row>
    <row r="192" spans="1:26" s="119" customFormat="1" ht="11.25">
      <c r="A192" s="122">
        <v>174</v>
      </c>
      <c r="B192" s="111" t="s">
        <v>238</v>
      </c>
      <c r="C192" s="123">
        <v>11033.470011648204</v>
      </c>
      <c r="D192" s="124">
        <v>18081.529988351795</v>
      </c>
      <c r="E192" s="123">
        <v>1273641.7884485112</v>
      </c>
      <c r="F192" s="125">
        <v>0.10249999999999999</v>
      </c>
      <c r="G192" s="126">
        <v>29115</v>
      </c>
      <c r="H192" s="127"/>
      <c r="I192" s="128"/>
      <c r="J192" s="129"/>
      <c r="K192" s="182"/>
      <c r="L192" s="119">
        <f t="shared" si="25"/>
        <v>1273641.79</v>
      </c>
      <c r="M192" s="119" t="str">
        <f t="shared" si="26"/>
        <v>July</v>
      </c>
      <c r="N192" s="120">
        <f t="shared" si="35"/>
        <v>7</v>
      </c>
      <c r="O192" s="119">
        <f t="shared" si="36"/>
        <v>2025</v>
      </c>
      <c r="P192" s="119" t="str">
        <f t="shared" si="27"/>
        <v>July</v>
      </c>
      <c r="Q192" s="119">
        <f t="shared" si="28"/>
        <v>0</v>
      </c>
      <c r="T192" s="119">
        <f t="shared" si="29"/>
        <v>2026</v>
      </c>
      <c r="U192" s="119">
        <f t="shared" si="30"/>
        <v>2025</v>
      </c>
      <c r="V192" s="119">
        <f t="shared" si="31"/>
        <v>0</v>
      </c>
      <c r="W192" s="119">
        <f t="shared" si="32"/>
        <v>0</v>
      </c>
      <c r="Y192" s="121">
        <f t="shared" si="33"/>
        <v>18081.529988351795</v>
      </c>
      <c r="Z192" s="121">
        <f t="shared" si="34"/>
        <v>18081.529988351795</v>
      </c>
    </row>
    <row r="193" spans="1:26" s="119" customFormat="1" ht="11.25">
      <c r="A193" s="122">
        <v>175</v>
      </c>
      <c r="B193" s="111" t="s">
        <v>239</v>
      </c>
      <c r="C193" s="123">
        <v>10879.023609664366</v>
      </c>
      <c r="D193" s="124">
        <v>18235.976390335636</v>
      </c>
      <c r="E193" s="123">
        <v>1255405.8120581754</v>
      </c>
      <c r="F193" s="125">
        <v>0.10249999999999999</v>
      </c>
      <c r="G193" s="126">
        <v>29115</v>
      </c>
      <c r="H193" s="127"/>
      <c r="I193" s="128"/>
      <c r="J193" s="129"/>
      <c r="K193" s="182"/>
      <c r="L193" s="119">
        <f t="shared" si="25"/>
        <v>1255405.81</v>
      </c>
      <c r="M193" s="119" t="str">
        <f t="shared" si="26"/>
        <v>August</v>
      </c>
      <c r="N193" s="120">
        <f t="shared" si="35"/>
        <v>8</v>
      </c>
      <c r="O193" s="119">
        <f t="shared" si="36"/>
        <v>2025</v>
      </c>
      <c r="P193" s="119" t="str">
        <f t="shared" si="27"/>
        <v>August</v>
      </c>
      <c r="Q193" s="119">
        <f t="shared" si="28"/>
        <v>0</v>
      </c>
      <c r="T193" s="119">
        <f t="shared" si="29"/>
        <v>2026</v>
      </c>
      <c r="U193" s="119">
        <f t="shared" si="30"/>
        <v>2025</v>
      </c>
      <c r="V193" s="119">
        <f t="shared" si="31"/>
        <v>0</v>
      </c>
      <c r="W193" s="119">
        <f t="shared" si="32"/>
        <v>0</v>
      </c>
      <c r="Y193" s="121">
        <f t="shared" si="33"/>
        <v>18235.976390335636</v>
      </c>
      <c r="Z193" s="121">
        <f t="shared" si="34"/>
        <v>18235.976390335636</v>
      </c>
    </row>
    <row r="194" spans="1:26" s="119" customFormat="1" ht="11.25">
      <c r="A194" s="122">
        <v>176</v>
      </c>
      <c r="B194" s="111" t="s">
        <v>240</v>
      </c>
      <c r="C194" s="123">
        <v>10723.257977996915</v>
      </c>
      <c r="D194" s="124">
        <v>18391.742022003084</v>
      </c>
      <c r="E194" s="123">
        <v>1237014.0700361724</v>
      </c>
      <c r="F194" s="125">
        <v>0.10249999999999999</v>
      </c>
      <c r="G194" s="126">
        <v>29115</v>
      </c>
      <c r="H194" s="127"/>
      <c r="I194" s="128"/>
      <c r="J194" s="129"/>
      <c r="K194" s="182"/>
      <c r="L194" s="119">
        <f t="shared" si="25"/>
        <v>1237014.07</v>
      </c>
      <c r="M194" s="119" t="str">
        <f t="shared" si="26"/>
        <v>September</v>
      </c>
      <c r="N194" s="120">
        <f t="shared" si="35"/>
        <v>9</v>
      </c>
      <c r="O194" s="119">
        <f t="shared" si="36"/>
        <v>2025</v>
      </c>
      <c r="P194" s="119">
        <f t="shared" si="27"/>
        <v>0</v>
      </c>
      <c r="Q194" s="119" t="str">
        <f t="shared" si="28"/>
        <v>September</v>
      </c>
      <c r="T194" s="119">
        <f t="shared" si="29"/>
        <v>2026</v>
      </c>
      <c r="U194" s="119">
        <f t="shared" si="30"/>
        <v>2025</v>
      </c>
      <c r="V194" s="119">
        <f t="shared" si="31"/>
        <v>0</v>
      </c>
      <c r="W194" s="119">
        <f t="shared" si="32"/>
        <v>0</v>
      </c>
      <c r="Y194" s="121">
        <f t="shared" si="33"/>
        <v>18391.742022003084</v>
      </c>
      <c r="Z194" s="121">
        <f t="shared" si="34"/>
        <v>18391.742022003084</v>
      </c>
    </row>
    <row r="195" spans="1:26" s="119" customFormat="1" ht="11.25">
      <c r="A195" s="122">
        <v>177</v>
      </c>
      <c r="B195" s="111" t="s">
        <v>241</v>
      </c>
      <c r="C195" s="123">
        <v>10566.161848225638</v>
      </c>
      <c r="D195" s="124">
        <v>18548.838151774362</v>
      </c>
      <c r="E195" s="123">
        <v>1218465.231884398</v>
      </c>
      <c r="F195" s="125">
        <v>0.10249999999999999</v>
      </c>
      <c r="G195" s="126">
        <v>29115</v>
      </c>
      <c r="H195" s="127"/>
      <c r="I195" s="128"/>
      <c r="J195" s="129"/>
      <c r="K195" s="182"/>
      <c r="L195" s="119">
        <f t="shared" si="25"/>
        <v>1218465.23</v>
      </c>
      <c r="M195" s="119" t="str">
        <f t="shared" si="26"/>
        <v>October</v>
      </c>
      <c r="N195" s="120">
        <f t="shared" si="35"/>
        <v>10</v>
      </c>
      <c r="O195" s="119">
        <f t="shared" si="36"/>
        <v>2025</v>
      </c>
      <c r="P195" s="119">
        <f t="shared" si="27"/>
        <v>0</v>
      </c>
      <c r="Q195" s="119" t="str">
        <f t="shared" si="28"/>
        <v>October</v>
      </c>
      <c r="T195" s="119">
        <f t="shared" si="29"/>
        <v>2026</v>
      </c>
      <c r="U195" s="119">
        <f t="shared" si="30"/>
        <v>2025</v>
      </c>
      <c r="V195" s="119">
        <f t="shared" si="31"/>
        <v>0</v>
      </c>
      <c r="W195" s="119">
        <f t="shared" si="32"/>
        <v>0</v>
      </c>
      <c r="Y195" s="121">
        <f t="shared" si="33"/>
        <v>18548.838151774362</v>
      </c>
      <c r="Z195" s="121">
        <f t="shared" si="34"/>
        <v>18548.838151774362</v>
      </c>
    </row>
    <row r="196" spans="1:26" s="119" customFormat="1" ht="11.25">
      <c r="A196" s="122">
        <v>178</v>
      </c>
      <c r="B196" s="111" t="s">
        <v>242</v>
      </c>
      <c r="C196" s="123">
        <v>10407.723855679233</v>
      </c>
      <c r="D196" s="124">
        <v>18707.276144320767</v>
      </c>
      <c r="E196" s="123">
        <v>1199757.9557400772</v>
      </c>
      <c r="F196" s="125">
        <v>0.10249999999999999</v>
      </c>
      <c r="G196" s="126">
        <v>29115</v>
      </c>
      <c r="H196" s="127"/>
      <c r="I196" s="128"/>
      <c r="J196" s="129"/>
      <c r="K196" s="182"/>
      <c r="L196" s="119">
        <f t="shared" si="25"/>
        <v>1199757.96</v>
      </c>
      <c r="M196" s="119" t="str">
        <f t="shared" si="26"/>
        <v>November</v>
      </c>
      <c r="N196" s="120">
        <f t="shared" si="35"/>
        <v>11</v>
      </c>
      <c r="O196" s="119">
        <f t="shared" si="36"/>
        <v>2025</v>
      </c>
      <c r="P196" s="119">
        <f t="shared" si="27"/>
        <v>0</v>
      </c>
      <c r="Q196" s="119" t="str">
        <f t="shared" si="28"/>
        <v>November</v>
      </c>
      <c r="T196" s="119">
        <f t="shared" si="29"/>
        <v>2026</v>
      </c>
      <c r="U196" s="119">
        <f t="shared" si="30"/>
        <v>2025</v>
      </c>
      <c r="V196" s="119">
        <f t="shared" si="31"/>
        <v>0</v>
      </c>
      <c r="W196" s="119">
        <f t="shared" si="32"/>
        <v>0</v>
      </c>
      <c r="Y196" s="121">
        <f t="shared" si="33"/>
        <v>18707.276144320767</v>
      </c>
      <c r="Z196" s="121">
        <f t="shared" si="34"/>
        <v>18707.276144320767</v>
      </c>
    </row>
    <row r="197" spans="1:26" s="119" customFormat="1" ht="11.25">
      <c r="A197" s="122">
        <v>179</v>
      </c>
      <c r="B197" s="111" t="s">
        <v>243</v>
      </c>
      <c r="C197" s="123">
        <v>10247.932538613159</v>
      </c>
      <c r="D197" s="124">
        <v>18867.06746138684</v>
      </c>
      <c r="E197" s="123">
        <v>1180890.8882786904</v>
      </c>
      <c r="F197" s="125">
        <v>0.10249999999999999</v>
      </c>
      <c r="G197" s="126">
        <v>29115</v>
      </c>
      <c r="H197" s="127"/>
      <c r="I197" s="128"/>
      <c r="J197" s="129"/>
      <c r="K197" s="182"/>
      <c r="L197" s="119">
        <f t="shared" si="25"/>
        <v>1180890.8899999999</v>
      </c>
      <c r="M197" s="119" t="str">
        <f t="shared" si="26"/>
        <v>December</v>
      </c>
      <c r="N197" s="120">
        <f t="shared" si="35"/>
        <v>12</v>
      </c>
      <c r="O197" s="119">
        <f t="shared" si="36"/>
        <v>2025</v>
      </c>
      <c r="P197" s="119">
        <f t="shared" si="27"/>
        <v>0</v>
      </c>
      <c r="Q197" s="119" t="str">
        <f t="shared" si="28"/>
        <v>December</v>
      </c>
      <c r="T197" s="119">
        <f t="shared" si="29"/>
        <v>2026</v>
      </c>
      <c r="U197" s="119">
        <f t="shared" si="30"/>
        <v>2025</v>
      </c>
      <c r="V197" s="119">
        <f t="shared" si="31"/>
        <v>0</v>
      </c>
      <c r="W197" s="119">
        <f t="shared" si="32"/>
        <v>0</v>
      </c>
      <c r="Y197" s="121">
        <f t="shared" si="33"/>
        <v>18867.06746138684</v>
      </c>
      <c r="Z197" s="121">
        <f t="shared" si="34"/>
        <v>18867.06746138684</v>
      </c>
    </row>
    <row r="198" spans="1:26" s="119" customFormat="1" ht="11.25">
      <c r="A198" s="122">
        <v>180</v>
      </c>
      <c r="B198" s="111" t="s">
        <v>244</v>
      </c>
      <c r="C198" s="123">
        <v>10086.776337380479</v>
      </c>
      <c r="D198" s="124">
        <v>19028.223662619523</v>
      </c>
      <c r="E198" s="123">
        <v>1161862.6646160709</v>
      </c>
      <c r="F198" s="125">
        <v>0.10249999999999999</v>
      </c>
      <c r="G198" s="126">
        <v>29115</v>
      </c>
      <c r="H198" s="127"/>
      <c r="I198" s="128"/>
      <c r="J198" s="129"/>
      <c r="K198" s="182"/>
      <c r="L198" s="119">
        <f t="shared" si="25"/>
        <v>1161862.6599999999</v>
      </c>
      <c r="M198" s="119" t="str">
        <f t="shared" si="26"/>
        <v>January</v>
      </c>
      <c r="N198" s="120">
        <f t="shared" si="35"/>
        <v>1</v>
      </c>
      <c r="O198" s="119">
        <f t="shared" si="36"/>
        <v>2026</v>
      </c>
      <c r="P198" s="119" t="str">
        <f t="shared" si="27"/>
        <v>January</v>
      </c>
      <c r="Q198" s="119">
        <f t="shared" si="28"/>
        <v>0</v>
      </c>
      <c r="T198" s="119">
        <f t="shared" si="29"/>
        <v>2026</v>
      </c>
      <c r="U198" s="119">
        <f t="shared" si="30"/>
        <v>2025</v>
      </c>
      <c r="V198" s="119">
        <f t="shared" si="31"/>
        <v>0</v>
      </c>
      <c r="W198" s="119">
        <f t="shared" si="32"/>
        <v>0</v>
      </c>
      <c r="Y198" s="121">
        <f t="shared" si="33"/>
        <v>19028.223662619523</v>
      </c>
      <c r="Z198" s="121">
        <f t="shared" si="34"/>
        <v>19028.223662619523</v>
      </c>
    </row>
    <row r="199" spans="1:26" s="119" customFormat="1" ht="11.25">
      <c r="A199" s="122">
        <v>181</v>
      </c>
      <c r="B199" s="111" t="s">
        <v>245</v>
      </c>
      <c r="C199" s="123">
        <v>9924.2435935956055</v>
      </c>
      <c r="D199" s="124">
        <v>19190.756406404395</v>
      </c>
      <c r="E199" s="123">
        <v>1142671.9082096666</v>
      </c>
      <c r="F199" s="125">
        <v>0.10249999999999999</v>
      </c>
      <c r="G199" s="126">
        <v>29115</v>
      </c>
      <c r="H199" s="127"/>
      <c r="I199" s="128"/>
      <c r="J199" s="129"/>
      <c r="K199" s="182"/>
      <c r="L199" s="119">
        <f t="shared" si="25"/>
        <v>1142671.9099999999</v>
      </c>
      <c r="M199" s="119" t="str">
        <f t="shared" si="26"/>
        <v>February</v>
      </c>
      <c r="N199" s="120">
        <f t="shared" si="35"/>
        <v>2</v>
      </c>
      <c r="O199" s="119">
        <f t="shared" si="36"/>
        <v>2026</v>
      </c>
      <c r="P199" s="119" t="str">
        <f t="shared" si="27"/>
        <v>February</v>
      </c>
      <c r="Q199" s="119">
        <f t="shared" si="28"/>
        <v>0</v>
      </c>
      <c r="T199" s="119">
        <f t="shared" si="29"/>
        <v>2026</v>
      </c>
      <c r="U199" s="119">
        <f t="shared" si="30"/>
        <v>2025</v>
      </c>
      <c r="V199" s="119">
        <f t="shared" si="31"/>
        <v>0</v>
      </c>
      <c r="W199" s="119">
        <f t="shared" si="32"/>
        <v>0</v>
      </c>
      <c r="Y199" s="121">
        <f t="shared" si="33"/>
        <v>19190.756406404395</v>
      </c>
      <c r="Z199" s="121">
        <f t="shared" si="34"/>
        <v>19190.756406404395</v>
      </c>
    </row>
    <row r="200" spans="1:26" s="119" customFormat="1" ht="11.25">
      <c r="A200" s="122">
        <v>182</v>
      </c>
      <c r="B200" s="111" t="s">
        <v>246</v>
      </c>
      <c r="C200" s="123">
        <v>9760.3225492909023</v>
      </c>
      <c r="D200" s="124">
        <v>19354.677450709096</v>
      </c>
      <c r="E200" s="123">
        <v>1123317.2307589576</v>
      </c>
      <c r="F200" s="125">
        <v>0.10249999999999999</v>
      </c>
      <c r="G200" s="126">
        <v>29115</v>
      </c>
      <c r="H200" s="127"/>
      <c r="I200" s="128"/>
      <c r="J200" s="129"/>
      <c r="K200" s="182"/>
      <c r="L200" s="119">
        <f t="shared" si="25"/>
        <v>1123317.23</v>
      </c>
      <c r="M200" s="119" t="str">
        <f t="shared" si="26"/>
        <v>March</v>
      </c>
      <c r="N200" s="120">
        <f t="shared" si="35"/>
        <v>3</v>
      </c>
      <c r="O200" s="119">
        <f t="shared" si="36"/>
        <v>2026</v>
      </c>
      <c r="P200" s="119" t="str">
        <f t="shared" si="27"/>
        <v>March</v>
      </c>
      <c r="Q200" s="119">
        <f t="shared" si="28"/>
        <v>0</v>
      </c>
      <c r="T200" s="119">
        <f t="shared" si="29"/>
        <v>2026</v>
      </c>
      <c r="U200" s="119">
        <f t="shared" si="30"/>
        <v>2025</v>
      </c>
      <c r="V200" s="119">
        <f t="shared" si="31"/>
        <v>0</v>
      </c>
      <c r="W200" s="119">
        <f t="shared" si="32"/>
        <v>0</v>
      </c>
      <c r="Y200" s="121">
        <f t="shared" si="33"/>
        <v>19354.677450709096</v>
      </c>
      <c r="Z200" s="121">
        <f t="shared" si="34"/>
        <v>19354.677450709096</v>
      </c>
    </row>
    <row r="201" spans="1:26" s="119" customFormat="1" ht="11.25">
      <c r="A201" s="122">
        <v>183</v>
      </c>
      <c r="B201" s="111" t="s">
        <v>247</v>
      </c>
      <c r="C201" s="123">
        <v>9595.0013460660957</v>
      </c>
      <c r="D201" s="124">
        <v>19519.998653933904</v>
      </c>
      <c r="E201" s="123">
        <v>1103797.2321050237</v>
      </c>
      <c r="F201" s="125">
        <v>0.10249999999999999</v>
      </c>
      <c r="G201" s="126">
        <v>29115</v>
      </c>
      <c r="H201" s="127"/>
      <c r="I201" s="128"/>
      <c r="J201" s="129"/>
      <c r="K201" s="182"/>
      <c r="L201" s="119">
        <f t="shared" si="25"/>
        <v>1103797.23</v>
      </c>
      <c r="M201" s="119" t="str">
        <f t="shared" si="26"/>
        <v>April</v>
      </c>
      <c r="N201" s="120">
        <f t="shared" si="35"/>
        <v>4</v>
      </c>
      <c r="O201" s="119">
        <f t="shared" si="36"/>
        <v>2026</v>
      </c>
      <c r="P201" s="119" t="str">
        <f t="shared" si="27"/>
        <v>April</v>
      </c>
      <c r="Q201" s="119">
        <f t="shared" si="28"/>
        <v>0</v>
      </c>
      <c r="T201" s="119">
        <f t="shared" si="29"/>
        <v>2027</v>
      </c>
      <c r="U201" s="119">
        <f t="shared" si="30"/>
        <v>2026</v>
      </c>
      <c r="V201" s="119">
        <f t="shared" si="31"/>
        <v>0</v>
      </c>
      <c r="W201" s="119">
        <f t="shared" si="32"/>
        <v>0</v>
      </c>
      <c r="Y201" s="121">
        <f t="shared" si="33"/>
        <v>19519.998653933904</v>
      </c>
      <c r="Z201" s="121">
        <f t="shared" si="34"/>
        <v>19519.998653933904</v>
      </c>
    </row>
    <row r="202" spans="1:26" s="119" customFormat="1" ht="11.25">
      <c r="A202" s="122">
        <v>184</v>
      </c>
      <c r="B202" s="111" t="s">
        <v>248</v>
      </c>
      <c r="C202" s="123">
        <v>9428.2680242304104</v>
      </c>
      <c r="D202" s="124">
        <v>19686.731975769588</v>
      </c>
      <c r="E202" s="123">
        <v>1084110.5001292541</v>
      </c>
      <c r="F202" s="125">
        <v>0.10249999999999999</v>
      </c>
      <c r="G202" s="126">
        <v>29115</v>
      </c>
      <c r="H202" s="127"/>
      <c r="I202" s="128"/>
      <c r="J202" s="129"/>
      <c r="K202" s="182"/>
      <c r="L202" s="119">
        <f t="shared" si="25"/>
        <v>1084110.5</v>
      </c>
      <c r="M202" s="119" t="str">
        <f t="shared" si="26"/>
        <v>May</v>
      </c>
      <c r="N202" s="120">
        <f t="shared" si="35"/>
        <v>5</v>
      </c>
      <c r="O202" s="119">
        <f t="shared" si="36"/>
        <v>2026</v>
      </c>
      <c r="P202" s="119" t="str">
        <f t="shared" si="27"/>
        <v>May</v>
      </c>
      <c r="Q202" s="119">
        <f t="shared" si="28"/>
        <v>0</v>
      </c>
      <c r="T202" s="119">
        <f t="shared" si="29"/>
        <v>2027</v>
      </c>
      <c r="U202" s="119">
        <f t="shared" si="30"/>
        <v>2026</v>
      </c>
      <c r="V202" s="119">
        <f t="shared" si="31"/>
        <v>0</v>
      </c>
      <c r="W202" s="119">
        <f t="shared" si="32"/>
        <v>0</v>
      </c>
      <c r="Y202" s="121">
        <f t="shared" si="33"/>
        <v>19686.731975769588</v>
      </c>
      <c r="Z202" s="121">
        <f t="shared" si="34"/>
        <v>19686.731975769588</v>
      </c>
    </row>
    <row r="203" spans="1:26" s="119" customFormat="1" ht="11.25">
      <c r="A203" s="122">
        <v>185</v>
      </c>
      <c r="B203" s="111" t="s">
        <v>249</v>
      </c>
      <c r="C203" s="123">
        <v>9260.1105219373785</v>
      </c>
      <c r="D203" s="124">
        <v>19854.889478062621</v>
      </c>
      <c r="E203" s="123">
        <v>1064255.6106511916</v>
      </c>
      <c r="F203" s="125">
        <v>0.10249999999999999</v>
      </c>
      <c r="G203" s="126">
        <v>29115</v>
      </c>
      <c r="H203" s="127"/>
      <c r="I203" s="128"/>
      <c r="J203" s="129"/>
      <c r="K203" s="182"/>
      <c r="L203" s="119">
        <f t="shared" si="25"/>
        <v>1064255.6100000001</v>
      </c>
      <c r="M203" s="119" t="str">
        <f t="shared" si="26"/>
        <v>June</v>
      </c>
      <c r="N203" s="120">
        <f t="shared" si="35"/>
        <v>6</v>
      </c>
      <c r="O203" s="119">
        <f t="shared" si="36"/>
        <v>2026</v>
      </c>
      <c r="P203" s="119" t="str">
        <f t="shared" si="27"/>
        <v>June</v>
      </c>
      <c r="Q203" s="119">
        <f t="shared" si="28"/>
        <v>0</v>
      </c>
      <c r="T203" s="119">
        <f t="shared" si="29"/>
        <v>2027</v>
      </c>
      <c r="U203" s="119">
        <f t="shared" si="30"/>
        <v>2026</v>
      </c>
      <c r="V203" s="119">
        <f t="shared" si="31"/>
        <v>0</v>
      </c>
      <c r="W203" s="119">
        <f t="shared" si="32"/>
        <v>0</v>
      </c>
      <c r="Y203" s="121">
        <f t="shared" si="33"/>
        <v>19854.889478062621</v>
      </c>
      <c r="Z203" s="121">
        <f t="shared" si="34"/>
        <v>19854.889478062621</v>
      </c>
    </row>
    <row r="204" spans="1:26" s="119" customFormat="1" ht="11.25">
      <c r="A204" s="122">
        <v>186</v>
      </c>
      <c r="B204" s="111" t="s">
        <v>250</v>
      </c>
      <c r="C204" s="123">
        <v>9090.5166743122609</v>
      </c>
      <c r="D204" s="124">
        <v>20024.483325687739</v>
      </c>
      <c r="E204" s="123">
        <v>1044231.1273255039</v>
      </c>
      <c r="F204" s="125">
        <v>0.10249999999999999</v>
      </c>
      <c r="G204" s="126">
        <v>29115</v>
      </c>
      <c r="H204" s="127"/>
      <c r="I204" s="128"/>
      <c r="J204" s="129"/>
      <c r="K204" s="182"/>
      <c r="L204" s="119">
        <f t="shared" si="25"/>
        <v>1044231.13</v>
      </c>
      <c r="M204" s="119" t="str">
        <f t="shared" si="26"/>
        <v>July</v>
      </c>
      <c r="N204" s="120">
        <f t="shared" si="35"/>
        <v>7</v>
      </c>
      <c r="O204" s="119">
        <f t="shared" si="36"/>
        <v>2026</v>
      </c>
      <c r="P204" s="119" t="str">
        <f t="shared" si="27"/>
        <v>July</v>
      </c>
      <c r="Q204" s="119">
        <f t="shared" si="28"/>
        <v>0</v>
      </c>
      <c r="T204" s="119">
        <f t="shared" si="29"/>
        <v>2027</v>
      </c>
      <c r="U204" s="119">
        <f t="shared" si="30"/>
        <v>2026</v>
      </c>
      <c r="V204" s="119">
        <f t="shared" si="31"/>
        <v>0</v>
      </c>
      <c r="W204" s="119">
        <f t="shared" si="32"/>
        <v>0</v>
      </c>
      <c r="Y204" s="121">
        <f t="shared" si="33"/>
        <v>20024.483325687739</v>
      </c>
      <c r="Z204" s="121">
        <f t="shared" si="34"/>
        <v>20024.483325687739</v>
      </c>
    </row>
    <row r="205" spans="1:26" s="119" customFormat="1" ht="11.25">
      <c r="A205" s="122">
        <v>187</v>
      </c>
      <c r="B205" s="111" t="s">
        <v>251</v>
      </c>
      <c r="C205" s="123">
        <v>8919.4742125720113</v>
      </c>
      <c r="D205" s="124">
        <v>20195.525787427989</v>
      </c>
      <c r="E205" s="123">
        <v>1024035.6015380758</v>
      </c>
      <c r="F205" s="125">
        <v>0.10249999999999999</v>
      </c>
      <c r="G205" s="126">
        <v>29115</v>
      </c>
      <c r="H205" s="127"/>
      <c r="I205" s="128"/>
      <c r="J205" s="129"/>
      <c r="K205" s="182"/>
      <c r="L205" s="119">
        <f t="shared" si="25"/>
        <v>1024035.6</v>
      </c>
      <c r="M205" s="119" t="str">
        <f t="shared" si="26"/>
        <v>August</v>
      </c>
      <c r="N205" s="120">
        <f t="shared" si="35"/>
        <v>8</v>
      </c>
      <c r="O205" s="119">
        <f t="shared" si="36"/>
        <v>2026</v>
      </c>
      <c r="P205" s="119" t="str">
        <f t="shared" si="27"/>
        <v>August</v>
      </c>
      <c r="Q205" s="119">
        <f t="shared" si="28"/>
        <v>0</v>
      </c>
      <c r="T205" s="119">
        <f t="shared" si="29"/>
        <v>2027</v>
      </c>
      <c r="U205" s="119">
        <f t="shared" si="30"/>
        <v>2026</v>
      </c>
      <c r="V205" s="119">
        <f t="shared" si="31"/>
        <v>0</v>
      </c>
      <c r="W205" s="119">
        <f t="shared" si="32"/>
        <v>0</v>
      </c>
      <c r="Y205" s="121">
        <f t="shared" si="33"/>
        <v>20195.525787427989</v>
      </c>
      <c r="Z205" s="121">
        <f t="shared" si="34"/>
        <v>20195.525787427989</v>
      </c>
    </row>
    <row r="206" spans="1:26" s="119" customFormat="1" ht="11.25">
      <c r="A206" s="122">
        <v>188</v>
      </c>
      <c r="B206" s="111" t="s">
        <v>252</v>
      </c>
      <c r="C206" s="123">
        <v>8746.9707631377296</v>
      </c>
      <c r="D206" s="124">
        <v>20368.029236862269</v>
      </c>
      <c r="E206" s="123">
        <v>1003667.5723012135</v>
      </c>
      <c r="F206" s="125">
        <v>0.10249999999999999</v>
      </c>
      <c r="G206" s="126">
        <v>29115</v>
      </c>
      <c r="H206" s="127"/>
      <c r="I206" s="128"/>
      <c r="J206" s="129"/>
      <c r="K206" s="182"/>
      <c r="L206" s="119">
        <f t="shared" si="25"/>
        <v>1003667.57</v>
      </c>
      <c r="M206" s="119" t="str">
        <f t="shared" si="26"/>
        <v>September</v>
      </c>
      <c r="N206" s="120">
        <f t="shared" si="35"/>
        <v>9</v>
      </c>
      <c r="O206" s="119">
        <f t="shared" si="36"/>
        <v>2026</v>
      </c>
      <c r="P206" s="119">
        <f t="shared" si="27"/>
        <v>0</v>
      </c>
      <c r="Q206" s="119" t="str">
        <f t="shared" si="28"/>
        <v>September</v>
      </c>
      <c r="T206" s="119">
        <f t="shared" si="29"/>
        <v>2027</v>
      </c>
      <c r="U206" s="119">
        <f t="shared" si="30"/>
        <v>2026</v>
      </c>
      <c r="V206" s="119">
        <f t="shared" si="31"/>
        <v>0</v>
      </c>
      <c r="W206" s="119">
        <f t="shared" si="32"/>
        <v>0</v>
      </c>
      <c r="Y206" s="121">
        <f t="shared" si="33"/>
        <v>20368.029236862269</v>
      </c>
      <c r="Z206" s="121">
        <f t="shared" si="34"/>
        <v>20368.029236862269</v>
      </c>
    </row>
    <row r="207" spans="1:26" s="119" customFormat="1" ht="11.25">
      <c r="A207" s="122">
        <v>189</v>
      </c>
      <c r="B207" s="111" t="s">
        <v>253</v>
      </c>
      <c r="C207" s="123">
        <v>8572.9938467395314</v>
      </c>
      <c r="D207" s="124">
        <v>20542.006153260467</v>
      </c>
      <c r="E207" s="123">
        <v>983125.56614795304</v>
      </c>
      <c r="F207" s="125">
        <v>0.10249999999999999</v>
      </c>
      <c r="G207" s="126">
        <v>29115</v>
      </c>
      <c r="H207" s="127"/>
      <c r="I207" s="128"/>
      <c r="J207" s="129"/>
      <c r="K207" s="182"/>
      <c r="L207" s="119">
        <f t="shared" si="25"/>
        <v>983125.57</v>
      </c>
      <c r="M207" s="119" t="str">
        <f t="shared" si="26"/>
        <v>October</v>
      </c>
      <c r="N207" s="120">
        <f t="shared" si="35"/>
        <v>10</v>
      </c>
      <c r="O207" s="119">
        <f t="shared" si="36"/>
        <v>2026</v>
      </c>
      <c r="P207" s="119">
        <f t="shared" si="27"/>
        <v>0</v>
      </c>
      <c r="Q207" s="119" t="str">
        <f t="shared" si="28"/>
        <v>October</v>
      </c>
      <c r="T207" s="119">
        <f t="shared" si="29"/>
        <v>2027</v>
      </c>
      <c r="U207" s="119">
        <f t="shared" si="30"/>
        <v>2026</v>
      </c>
      <c r="V207" s="119">
        <f t="shared" si="31"/>
        <v>0</v>
      </c>
      <c r="W207" s="119">
        <f t="shared" si="32"/>
        <v>0</v>
      </c>
      <c r="Y207" s="121">
        <f t="shared" si="33"/>
        <v>20542.006153260467</v>
      </c>
      <c r="Z207" s="121">
        <f t="shared" si="34"/>
        <v>20542.006153260467</v>
      </c>
    </row>
    <row r="208" spans="1:26" s="119" customFormat="1" ht="11.25">
      <c r="A208" s="122">
        <v>190</v>
      </c>
      <c r="B208" s="111" t="s">
        <v>254</v>
      </c>
      <c r="C208" s="123">
        <v>8397.5308775137655</v>
      </c>
      <c r="D208" s="124">
        <v>20717.469122486233</v>
      </c>
      <c r="E208" s="123">
        <v>962408.09702546685</v>
      </c>
      <c r="F208" s="125">
        <v>0.10249999999999999</v>
      </c>
      <c r="G208" s="126">
        <v>29115</v>
      </c>
      <c r="H208" s="127"/>
      <c r="I208" s="128"/>
      <c r="J208" s="129"/>
      <c r="K208" s="182"/>
      <c r="L208" s="119">
        <f t="shared" si="25"/>
        <v>962408.1</v>
      </c>
      <c r="M208" s="119" t="str">
        <f t="shared" si="26"/>
        <v>November</v>
      </c>
      <c r="N208" s="120">
        <f t="shared" si="35"/>
        <v>11</v>
      </c>
      <c r="O208" s="119">
        <f t="shared" si="36"/>
        <v>2026</v>
      </c>
      <c r="P208" s="119">
        <f t="shared" si="27"/>
        <v>0</v>
      </c>
      <c r="Q208" s="119" t="str">
        <f t="shared" si="28"/>
        <v>November</v>
      </c>
      <c r="T208" s="119">
        <f t="shared" si="29"/>
        <v>2027</v>
      </c>
      <c r="U208" s="119">
        <f t="shared" si="30"/>
        <v>2026</v>
      </c>
      <c r="V208" s="119">
        <f t="shared" si="31"/>
        <v>0</v>
      </c>
      <c r="W208" s="119">
        <f t="shared" si="32"/>
        <v>0</v>
      </c>
      <c r="Y208" s="121">
        <f t="shared" si="33"/>
        <v>20717.469122486233</v>
      </c>
      <c r="Z208" s="121">
        <f t="shared" si="34"/>
        <v>20717.469122486233</v>
      </c>
    </row>
    <row r="209" spans="1:26" s="119" customFormat="1" ht="11.25">
      <c r="A209" s="122">
        <v>191</v>
      </c>
      <c r="B209" s="111" t="s">
        <v>255</v>
      </c>
      <c r="C209" s="123">
        <v>8220.56916209253</v>
      </c>
      <c r="D209" s="124">
        <v>20894.430837907472</v>
      </c>
      <c r="E209" s="123">
        <v>941513.66618755937</v>
      </c>
      <c r="F209" s="125">
        <v>0.10249999999999999</v>
      </c>
      <c r="G209" s="126">
        <v>29115</v>
      </c>
      <c r="H209" s="127"/>
      <c r="I209" s="128"/>
      <c r="J209" s="129"/>
      <c r="K209" s="182"/>
      <c r="L209" s="119">
        <f t="shared" si="25"/>
        <v>941513.67</v>
      </c>
      <c r="M209" s="119" t="str">
        <f t="shared" si="26"/>
        <v>December</v>
      </c>
      <c r="N209" s="120">
        <f t="shared" si="35"/>
        <v>12</v>
      </c>
      <c r="O209" s="119">
        <f t="shared" si="36"/>
        <v>2026</v>
      </c>
      <c r="P209" s="119">
        <f t="shared" si="27"/>
        <v>0</v>
      </c>
      <c r="Q209" s="119" t="str">
        <f t="shared" si="28"/>
        <v>December</v>
      </c>
      <c r="T209" s="119">
        <f t="shared" si="29"/>
        <v>2027</v>
      </c>
      <c r="U209" s="119">
        <f t="shared" si="30"/>
        <v>2026</v>
      </c>
      <c r="V209" s="119">
        <f t="shared" si="31"/>
        <v>0</v>
      </c>
      <c r="W209" s="119">
        <f t="shared" si="32"/>
        <v>0</v>
      </c>
      <c r="Y209" s="121">
        <f t="shared" si="33"/>
        <v>20894.430837907472</v>
      </c>
      <c r="Z209" s="121">
        <f t="shared" si="34"/>
        <v>20894.430837907472</v>
      </c>
    </row>
    <row r="210" spans="1:26" s="119" customFormat="1" ht="11.25">
      <c r="A210" s="122">
        <v>192</v>
      </c>
      <c r="B210" s="111" t="s">
        <v>256</v>
      </c>
      <c r="C210" s="123">
        <v>8042.0958986854021</v>
      </c>
      <c r="D210" s="124">
        <v>21072.904101314598</v>
      </c>
      <c r="E210" s="123">
        <v>920440.76208624477</v>
      </c>
      <c r="F210" s="125">
        <v>0.10249999999999999</v>
      </c>
      <c r="G210" s="126">
        <v>29115</v>
      </c>
      <c r="H210" s="127"/>
      <c r="I210" s="128"/>
      <c r="J210" s="129"/>
      <c r="K210" s="182"/>
      <c r="L210" s="119">
        <f t="shared" si="25"/>
        <v>920440.76</v>
      </c>
      <c r="M210" s="119" t="str">
        <f t="shared" si="26"/>
        <v>January</v>
      </c>
      <c r="N210" s="120">
        <f t="shared" si="35"/>
        <v>1</v>
      </c>
      <c r="O210" s="119">
        <f t="shared" si="36"/>
        <v>2027</v>
      </c>
      <c r="P210" s="119" t="str">
        <f t="shared" si="27"/>
        <v>January</v>
      </c>
      <c r="Q210" s="119">
        <f t="shared" si="28"/>
        <v>0</v>
      </c>
      <c r="T210" s="119">
        <f t="shared" si="29"/>
        <v>2027</v>
      </c>
      <c r="U210" s="119">
        <f t="shared" si="30"/>
        <v>2026</v>
      </c>
      <c r="V210" s="119">
        <f t="shared" si="31"/>
        <v>0</v>
      </c>
      <c r="W210" s="119">
        <f t="shared" si="32"/>
        <v>0</v>
      </c>
      <c r="Y210" s="121">
        <f t="shared" si="33"/>
        <v>21072.904101314598</v>
      </c>
      <c r="Z210" s="121">
        <f t="shared" si="34"/>
        <v>21072.904101314598</v>
      </c>
    </row>
    <row r="211" spans="1:26" s="119" customFormat="1" ht="11.25">
      <c r="A211" s="122">
        <v>193</v>
      </c>
      <c r="B211" s="111" t="s">
        <v>257</v>
      </c>
      <c r="C211" s="123">
        <v>7862.0981761533403</v>
      </c>
      <c r="D211" s="124">
        <v>21252.90182384666</v>
      </c>
      <c r="E211" s="123">
        <v>899187.86026239814</v>
      </c>
      <c r="F211" s="125">
        <v>0.10249999999999999</v>
      </c>
      <c r="G211" s="126">
        <v>29115</v>
      </c>
      <c r="H211" s="127"/>
      <c r="I211" s="128"/>
      <c r="J211" s="129"/>
      <c r="K211" s="182"/>
      <c r="L211" s="119">
        <f t="shared" si="25"/>
        <v>899187.86</v>
      </c>
      <c r="M211" s="119" t="str">
        <f t="shared" si="26"/>
        <v>February</v>
      </c>
      <c r="N211" s="120">
        <f t="shared" si="35"/>
        <v>2</v>
      </c>
      <c r="O211" s="119">
        <f t="shared" si="36"/>
        <v>2027</v>
      </c>
      <c r="P211" s="119" t="str">
        <f t="shared" si="27"/>
        <v>February</v>
      </c>
      <c r="Q211" s="119">
        <f t="shared" si="28"/>
        <v>0</v>
      </c>
      <c r="T211" s="119">
        <f t="shared" si="29"/>
        <v>2027</v>
      </c>
      <c r="U211" s="119">
        <f t="shared" si="30"/>
        <v>2026</v>
      </c>
      <c r="V211" s="119">
        <f t="shared" si="31"/>
        <v>0</v>
      </c>
      <c r="W211" s="119">
        <f t="shared" si="32"/>
        <v>0</v>
      </c>
      <c r="Y211" s="121">
        <f t="shared" si="33"/>
        <v>21252.90182384666</v>
      </c>
      <c r="Z211" s="121">
        <f t="shared" si="34"/>
        <v>21252.90182384666</v>
      </c>
    </row>
    <row r="212" spans="1:26" s="119" customFormat="1" ht="11.25">
      <c r="A212" s="122">
        <v>194</v>
      </c>
      <c r="B212" s="111" t="s">
        <v>258</v>
      </c>
      <c r="C212" s="123">
        <v>7680.5629730746505</v>
      </c>
      <c r="D212" s="124">
        <v>21434.437026925349</v>
      </c>
      <c r="E212" s="123">
        <v>877753.42323547276</v>
      </c>
      <c r="F212" s="125">
        <v>0.10249999999999999</v>
      </c>
      <c r="G212" s="126">
        <v>29115</v>
      </c>
      <c r="H212" s="127"/>
      <c r="I212" s="128"/>
      <c r="J212" s="129"/>
      <c r="K212" s="182"/>
      <c r="L212" s="119">
        <f t="shared" ref="L212:L275" si="37">IF(OR(E212="Loan Paid",E212="Need to Change EMI"),0,ROUND(VALUE(E212),2))</f>
        <v>877753.42</v>
      </c>
      <c r="M212" s="119" t="str">
        <f t="shared" ref="M212:M275" si="38">IF(P212&lt;&gt;0,P212,Q212)</f>
        <v>March</v>
      </c>
      <c r="N212" s="120">
        <f t="shared" si="35"/>
        <v>3</v>
      </c>
      <c r="O212" s="119">
        <f t="shared" si="36"/>
        <v>2027</v>
      </c>
      <c r="P212" s="119" t="str">
        <f t="shared" ref="P212:P275" si="39">IF(N212=1,"January",IF(N212=2,"February",IF(N212=3,"March",IF(N212=4,"April",IF(N212=5,"May",IF(N212=6,"June",IF(N212=7,"July",IF(N212=8,"August",0))))))))</f>
        <v>March</v>
      </c>
      <c r="Q212" s="119">
        <f t="shared" ref="Q212:Q275" si="40">IF(P212=0,IF(N212=9,"September",IF(N212=10,"October",IF(N212=11,"November",IF(N212=12,"December",0)))),0)</f>
        <v>0</v>
      </c>
      <c r="T212" s="119">
        <f t="shared" ref="T212:T275" si="41">IF(N212&gt;3,O212+1,O212)</f>
        <v>2027</v>
      </c>
      <c r="U212" s="119">
        <f t="shared" ref="U212:U275" si="42">T212-1</f>
        <v>2026</v>
      </c>
      <c r="V212" s="119">
        <f t="shared" ref="V212:V275" si="43">IF($E$13=$T212,C212,0)</f>
        <v>0</v>
      </c>
      <c r="W212" s="119">
        <f t="shared" ref="W212:W275" si="44">IF($E$13=$T212,D212+I212,0)</f>
        <v>0</v>
      </c>
      <c r="Y212" s="121">
        <f t="shared" ref="Y212:Y275" si="45">IF(E211="Need to Change EMI","Need to Change EMI",IF(OR(L211=0,L211&lt;0),"Loan Paid",IF(E211&lt;$L$1,E211,G211-C212)))</f>
        <v>21434.437026925349</v>
      </c>
      <c r="Z212" s="121">
        <f t="shared" ref="Z212:Z275" si="46">IF(OR(Y212="Loan Paid",Y212="Need to Change EMI"),0,(G212-C212))</f>
        <v>21434.437026925349</v>
      </c>
    </row>
    <row r="213" spans="1:26" s="119" customFormat="1" ht="11.25">
      <c r="A213" s="122">
        <v>195</v>
      </c>
      <c r="B213" s="111" t="s">
        <v>259</v>
      </c>
      <c r="C213" s="123">
        <v>7497.4771568029964</v>
      </c>
      <c r="D213" s="124">
        <v>21617.522843197003</v>
      </c>
      <c r="E213" s="123">
        <v>856135.90039227577</v>
      </c>
      <c r="F213" s="125">
        <v>0.10249999999999999</v>
      </c>
      <c r="G213" s="126">
        <v>29115</v>
      </c>
      <c r="H213" s="127"/>
      <c r="I213" s="128"/>
      <c r="J213" s="129"/>
      <c r="K213" s="182"/>
      <c r="L213" s="119">
        <f t="shared" si="37"/>
        <v>856135.9</v>
      </c>
      <c r="M213" s="119" t="str">
        <f t="shared" si="38"/>
        <v>April</v>
      </c>
      <c r="N213" s="120">
        <f t="shared" ref="N213:N276" si="47">IF(N212=12,1,N212+1)</f>
        <v>4</v>
      </c>
      <c r="O213" s="119">
        <f t="shared" ref="O213:O276" si="48">IF(N212=12,O212+1,O212)</f>
        <v>2027</v>
      </c>
      <c r="P213" s="119" t="str">
        <f t="shared" si="39"/>
        <v>April</v>
      </c>
      <c r="Q213" s="119">
        <f t="shared" si="40"/>
        <v>0</v>
      </c>
      <c r="T213" s="119">
        <f t="shared" si="41"/>
        <v>2028</v>
      </c>
      <c r="U213" s="119">
        <f t="shared" si="42"/>
        <v>2027</v>
      </c>
      <c r="V213" s="119">
        <f t="shared" si="43"/>
        <v>0</v>
      </c>
      <c r="W213" s="119">
        <f t="shared" si="44"/>
        <v>0</v>
      </c>
      <c r="Y213" s="121">
        <f t="shared" si="45"/>
        <v>21617.522843197003</v>
      </c>
      <c r="Z213" s="121">
        <f t="shared" si="46"/>
        <v>21617.522843197003</v>
      </c>
    </row>
    <row r="214" spans="1:26" s="119" customFormat="1" ht="11.25">
      <c r="A214" s="122">
        <v>196</v>
      </c>
      <c r="B214" s="111" t="s">
        <v>260</v>
      </c>
      <c r="C214" s="123">
        <v>7312.8274825173548</v>
      </c>
      <c r="D214" s="124">
        <v>21802.172517482646</v>
      </c>
      <c r="E214" s="123">
        <v>834333.72787479311</v>
      </c>
      <c r="F214" s="125">
        <v>0.10249999999999999</v>
      </c>
      <c r="G214" s="126">
        <v>29115</v>
      </c>
      <c r="H214" s="127"/>
      <c r="I214" s="128"/>
      <c r="J214" s="129"/>
      <c r="K214" s="182"/>
      <c r="L214" s="119">
        <f t="shared" si="37"/>
        <v>834333.73</v>
      </c>
      <c r="M214" s="119" t="str">
        <f t="shared" si="38"/>
        <v>May</v>
      </c>
      <c r="N214" s="120">
        <f t="shared" si="47"/>
        <v>5</v>
      </c>
      <c r="O214" s="119">
        <f t="shared" si="48"/>
        <v>2027</v>
      </c>
      <c r="P214" s="119" t="str">
        <f t="shared" si="39"/>
        <v>May</v>
      </c>
      <c r="Q214" s="119">
        <f t="shared" si="40"/>
        <v>0</v>
      </c>
      <c r="T214" s="119">
        <f t="shared" si="41"/>
        <v>2028</v>
      </c>
      <c r="U214" s="119">
        <f t="shared" si="42"/>
        <v>2027</v>
      </c>
      <c r="V214" s="119">
        <f t="shared" si="43"/>
        <v>0</v>
      </c>
      <c r="W214" s="119">
        <f t="shared" si="44"/>
        <v>0</v>
      </c>
      <c r="Y214" s="121">
        <f t="shared" si="45"/>
        <v>21802.172517482646</v>
      </c>
      <c r="Z214" s="121">
        <f t="shared" si="46"/>
        <v>21802.172517482646</v>
      </c>
    </row>
    <row r="215" spans="1:26" s="119" customFormat="1" ht="11.25">
      <c r="A215" s="122">
        <v>197</v>
      </c>
      <c r="B215" s="111" t="s">
        <v>261</v>
      </c>
      <c r="C215" s="123">
        <v>7126.6005922638578</v>
      </c>
      <c r="D215" s="124">
        <v>21988.399407736142</v>
      </c>
      <c r="E215" s="123">
        <v>812345.32846705697</v>
      </c>
      <c r="F215" s="125">
        <v>0.10249999999999999</v>
      </c>
      <c r="G215" s="126">
        <v>29115</v>
      </c>
      <c r="H215" s="127"/>
      <c r="I215" s="128"/>
      <c r="J215" s="129"/>
      <c r="K215" s="182"/>
      <c r="L215" s="119">
        <f t="shared" si="37"/>
        <v>812345.33</v>
      </c>
      <c r="M215" s="119" t="str">
        <f t="shared" si="38"/>
        <v>June</v>
      </c>
      <c r="N215" s="120">
        <f t="shared" si="47"/>
        <v>6</v>
      </c>
      <c r="O215" s="119">
        <f t="shared" si="48"/>
        <v>2027</v>
      </c>
      <c r="P215" s="119" t="str">
        <f t="shared" si="39"/>
        <v>June</v>
      </c>
      <c r="Q215" s="119">
        <f t="shared" si="40"/>
        <v>0</v>
      </c>
      <c r="T215" s="119">
        <f t="shared" si="41"/>
        <v>2028</v>
      </c>
      <c r="U215" s="119">
        <f t="shared" si="42"/>
        <v>2027</v>
      </c>
      <c r="V215" s="119">
        <f t="shared" si="43"/>
        <v>0</v>
      </c>
      <c r="W215" s="119">
        <f t="shared" si="44"/>
        <v>0</v>
      </c>
      <c r="Y215" s="121">
        <f t="shared" si="45"/>
        <v>21988.399407736142</v>
      </c>
      <c r="Z215" s="121">
        <f t="shared" si="46"/>
        <v>21988.399407736142</v>
      </c>
    </row>
    <row r="216" spans="1:26" s="119" customFormat="1" ht="11.25">
      <c r="A216" s="122">
        <v>198</v>
      </c>
      <c r="B216" s="111" t="s">
        <v>262</v>
      </c>
      <c r="C216" s="123">
        <v>6938.783013989444</v>
      </c>
      <c r="D216" s="124">
        <v>22176.216986010557</v>
      </c>
      <c r="E216" s="123">
        <v>790169.11148104642</v>
      </c>
      <c r="F216" s="125">
        <v>0.10249999999999999</v>
      </c>
      <c r="G216" s="126">
        <v>29115</v>
      </c>
      <c r="H216" s="127"/>
      <c r="I216" s="128"/>
      <c r="J216" s="129"/>
      <c r="K216" s="182"/>
      <c r="L216" s="119">
        <f t="shared" si="37"/>
        <v>790169.11</v>
      </c>
      <c r="M216" s="119" t="str">
        <f t="shared" si="38"/>
        <v>July</v>
      </c>
      <c r="N216" s="120">
        <f t="shared" si="47"/>
        <v>7</v>
      </c>
      <c r="O216" s="119">
        <f t="shared" si="48"/>
        <v>2027</v>
      </c>
      <c r="P216" s="119" t="str">
        <f t="shared" si="39"/>
        <v>July</v>
      </c>
      <c r="Q216" s="119">
        <f t="shared" si="40"/>
        <v>0</v>
      </c>
      <c r="T216" s="119">
        <f t="shared" si="41"/>
        <v>2028</v>
      </c>
      <c r="U216" s="119">
        <f t="shared" si="42"/>
        <v>2027</v>
      </c>
      <c r="V216" s="119">
        <f t="shared" si="43"/>
        <v>0</v>
      </c>
      <c r="W216" s="119">
        <f t="shared" si="44"/>
        <v>0</v>
      </c>
      <c r="Y216" s="121">
        <f t="shared" si="45"/>
        <v>22176.216986010557</v>
      </c>
      <c r="Z216" s="121">
        <f t="shared" si="46"/>
        <v>22176.216986010557</v>
      </c>
    </row>
    <row r="217" spans="1:26" s="119" customFormat="1" ht="11.25">
      <c r="A217" s="122">
        <v>199</v>
      </c>
      <c r="B217" s="111" t="s">
        <v>263</v>
      </c>
      <c r="C217" s="123">
        <v>6749.3611605672713</v>
      </c>
      <c r="D217" s="124">
        <v>22365.63883943273</v>
      </c>
      <c r="E217" s="123">
        <v>767803.47264161368</v>
      </c>
      <c r="F217" s="125">
        <v>0.10249999999999999</v>
      </c>
      <c r="G217" s="126">
        <v>29115</v>
      </c>
      <c r="H217" s="127"/>
      <c r="I217" s="128"/>
      <c r="J217" s="129"/>
      <c r="K217" s="182"/>
      <c r="L217" s="119">
        <f t="shared" si="37"/>
        <v>767803.47</v>
      </c>
      <c r="M217" s="119" t="str">
        <f t="shared" si="38"/>
        <v>August</v>
      </c>
      <c r="N217" s="120">
        <f t="shared" si="47"/>
        <v>8</v>
      </c>
      <c r="O217" s="119">
        <f t="shared" si="48"/>
        <v>2027</v>
      </c>
      <c r="P217" s="119" t="str">
        <f t="shared" si="39"/>
        <v>August</v>
      </c>
      <c r="Q217" s="119">
        <f t="shared" si="40"/>
        <v>0</v>
      </c>
      <c r="T217" s="119">
        <f t="shared" si="41"/>
        <v>2028</v>
      </c>
      <c r="U217" s="119">
        <f t="shared" si="42"/>
        <v>2027</v>
      </c>
      <c r="V217" s="119">
        <f t="shared" si="43"/>
        <v>0</v>
      </c>
      <c r="W217" s="119">
        <f t="shared" si="44"/>
        <v>0</v>
      </c>
      <c r="Y217" s="121">
        <f t="shared" si="45"/>
        <v>22365.63883943273</v>
      </c>
      <c r="Z217" s="121">
        <f t="shared" si="46"/>
        <v>22365.63883943273</v>
      </c>
    </row>
    <row r="218" spans="1:26" s="119" customFormat="1" ht="11.25">
      <c r="A218" s="122">
        <v>200</v>
      </c>
      <c r="B218" s="111" t="s">
        <v>264</v>
      </c>
      <c r="C218" s="123">
        <v>6558.321328813784</v>
      </c>
      <c r="D218" s="124">
        <v>22556.678671186215</v>
      </c>
      <c r="E218" s="123">
        <v>745246.79397042748</v>
      </c>
      <c r="F218" s="125">
        <v>0.10249999999999999</v>
      </c>
      <c r="G218" s="126">
        <v>29115</v>
      </c>
      <c r="H218" s="127"/>
      <c r="I218" s="128"/>
      <c r="J218" s="129"/>
      <c r="K218" s="182"/>
      <c r="L218" s="119">
        <f t="shared" si="37"/>
        <v>745246.79</v>
      </c>
      <c r="M218" s="119" t="str">
        <f t="shared" si="38"/>
        <v>September</v>
      </c>
      <c r="N218" s="120">
        <f t="shared" si="47"/>
        <v>9</v>
      </c>
      <c r="O218" s="119">
        <f t="shared" si="48"/>
        <v>2027</v>
      </c>
      <c r="P218" s="119">
        <f t="shared" si="39"/>
        <v>0</v>
      </c>
      <c r="Q218" s="119" t="str">
        <f t="shared" si="40"/>
        <v>September</v>
      </c>
      <c r="T218" s="119">
        <f t="shared" si="41"/>
        <v>2028</v>
      </c>
      <c r="U218" s="119">
        <f t="shared" si="42"/>
        <v>2027</v>
      </c>
      <c r="V218" s="119">
        <f t="shared" si="43"/>
        <v>0</v>
      </c>
      <c r="W218" s="119">
        <f t="shared" si="44"/>
        <v>0</v>
      </c>
      <c r="Y218" s="121">
        <f t="shared" si="45"/>
        <v>22556.678671186215</v>
      </c>
      <c r="Z218" s="121">
        <f t="shared" si="46"/>
        <v>22556.678671186215</v>
      </c>
    </row>
    <row r="219" spans="1:26" s="119" customFormat="1" ht="11.25">
      <c r="A219" s="122">
        <v>201</v>
      </c>
      <c r="B219" s="111" t="s">
        <v>265</v>
      </c>
      <c r="C219" s="123">
        <v>6365.649698497401</v>
      </c>
      <c r="D219" s="124">
        <v>22749.3503015026</v>
      </c>
      <c r="E219" s="123">
        <v>722497.44366892485</v>
      </c>
      <c r="F219" s="125">
        <v>0.10249999999999999</v>
      </c>
      <c r="G219" s="126">
        <v>29115</v>
      </c>
      <c r="H219" s="127"/>
      <c r="I219" s="128"/>
      <c r="J219" s="129"/>
      <c r="K219" s="182"/>
      <c r="L219" s="119">
        <f t="shared" si="37"/>
        <v>722497.44</v>
      </c>
      <c r="M219" s="119" t="str">
        <f t="shared" si="38"/>
        <v>October</v>
      </c>
      <c r="N219" s="120">
        <f t="shared" si="47"/>
        <v>10</v>
      </c>
      <c r="O219" s="119">
        <f t="shared" si="48"/>
        <v>2027</v>
      </c>
      <c r="P219" s="119">
        <f t="shared" si="39"/>
        <v>0</v>
      </c>
      <c r="Q219" s="119" t="str">
        <f t="shared" si="40"/>
        <v>October</v>
      </c>
      <c r="T219" s="119">
        <f t="shared" si="41"/>
        <v>2028</v>
      </c>
      <c r="U219" s="119">
        <f t="shared" si="42"/>
        <v>2027</v>
      </c>
      <c r="V219" s="119">
        <f t="shared" si="43"/>
        <v>0</v>
      </c>
      <c r="W219" s="119">
        <f t="shared" si="44"/>
        <v>0</v>
      </c>
      <c r="Y219" s="121">
        <f t="shared" si="45"/>
        <v>22749.3503015026</v>
      </c>
      <c r="Z219" s="121">
        <f t="shared" si="46"/>
        <v>22749.3503015026</v>
      </c>
    </row>
    <row r="220" spans="1:26" s="119" customFormat="1" ht="11.25">
      <c r="A220" s="122">
        <v>202</v>
      </c>
      <c r="B220" s="111" t="s">
        <v>266</v>
      </c>
      <c r="C220" s="123">
        <v>6171.3323313387327</v>
      </c>
      <c r="D220" s="124">
        <v>22943.667668661266</v>
      </c>
      <c r="E220" s="123">
        <v>699553.77600026364</v>
      </c>
      <c r="F220" s="125">
        <v>0.10249999999999999</v>
      </c>
      <c r="G220" s="126">
        <v>29115</v>
      </c>
      <c r="H220" s="127"/>
      <c r="I220" s="128"/>
      <c r="J220" s="129"/>
      <c r="K220" s="182"/>
      <c r="L220" s="119">
        <f t="shared" si="37"/>
        <v>699553.78</v>
      </c>
      <c r="M220" s="119" t="str">
        <f t="shared" si="38"/>
        <v>November</v>
      </c>
      <c r="N220" s="120">
        <f t="shared" si="47"/>
        <v>11</v>
      </c>
      <c r="O220" s="119">
        <f t="shared" si="48"/>
        <v>2027</v>
      </c>
      <c r="P220" s="119">
        <f t="shared" si="39"/>
        <v>0</v>
      </c>
      <c r="Q220" s="119" t="str">
        <f t="shared" si="40"/>
        <v>November</v>
      </c>
      <c r="T220" s="119">
        <f t="shared" si="41"/>
        <v>2028</v>
      </c>
      <c r="U220" s="119">
        <f t="shared" si="42"/>
        <v>2027</v>
      </c>
      <c r="V220" s="119">
        <f t="shared" si="43"/>
        <v>0</v>
      </c>
      <c r="W220" s="119">
        <f t="shared" si="44"/>
        <v>0</v>
      </c>
      <c r="Y220" s="121">
        <f t="shared" si="45"/>
        <v>22943.667668661266</v>
      </c>
      <c r="Z220" s="121">
        <f t="shared" si="46"/>
        <v>22943.667668661266</v>
      </c>
    </row>
    <row r="221" spans="1:26" s="119" customFormat="1" ht="11.25">
      <c r="A221" s="122">
        <v>203</v>
      </c>
      <c r="B221" s="111" t="s">
        <v>267</v>
      </c>
      <c r="C221" s="123">
        <v>5975.3551700022517</v>
      </c>
      <c r="D221" s="124">
        <v>23139.644829997749</v>
      </c>
      <c r="E221" s="123">
        <v>676414.13117026584</v>
      </c>
      <c r="F221" s="125">
        <v>0.10249999999999999</v>
      </c>
      <c r="G221" s="126">
        <v>29115</v>
      </c>
      <c r="H221" s="127"/>
      <c r="I221" s="128"/>
      <c r="J221" s="129"/>
      <c r="K221" s="182"/>
      <c r="L221" s="119">
        <f t="shared" si="37"/>
        <v>676414.13</v>
      </c>
      <c r="M221" s="119" t="str">
        <f t="shared" si="38"/>
        <v>December</v>
      </c>
      <c r="N221" s="120">
        <f t="shared" si="47"/>
        <v>12</v>
      </c>
      <c r="O221" s="119">
        <f t="shared" si="48"/>
        <v>2027</v>
      </c>
      <c r="P221" s="119">
        <f t="shared" si="39"/>
        <v>0</v>
      </c>
      <c r="Q221" s="119" t="str">
        <f t="shared" si="40"/>
        <v>December</v>
      </c>
      <c r="T221" s="119">
        <f t="shared" si="41"/>
        <v>2028</v>
      </c>
      <c r="U221" s="119">
        <f t="shared" si="42"/>
        <v>2027</v>
      </c>
      <c r="V221" s="119">
        <f t="shared" si="43"/>
        <v>0</v>
      </c>
      <c r="W221" s="119">
        <f t="shared" si="44"/>
        <v>0</v>
      </c>
      <c r="Y221" s="121">
        <f t="shared" si="45"/>
        <v>23139.644829997749</v>
      </c>
      <c r="Z221" s="121">
        <f t="shared" si="46"/>
        <v>23139.644829997749</v>
      </c>
    </row>
    <row r="222" spans="1:26" s="119" customFormat="1" ht="11.25">
      <c r="A222" s="122">
        <v>204</v>
      </c>
      <c r="B222" s="111" t="s">
        <v>268</v>
      </c>
      <c r="C222" s="123">
        <v>5777.7040370793538</v>
      </c>
      <c r="D222" s="124">
        <v>23337.295962920645</v>
      </c>
      <c r="E222" s="123">
        <v>653076.8352073452</v>
      </c>
      <c r="F222" s="125">
        <v>0.10249999999999999</v>
      </c>
      <c r="G222" s="126">
        <v>29115</v>
      </c>
      <c r="H222" s="127"/>
      <c r="I222" s="128"/>
      <c r="J222" s="129"/>
      <c r="K222" s="182"/>
      <c r="L222" s="119">
        <f t="shared" si="37"/>
        <v>653076.84</v>
      </c>
      <c r="M222" s="119" t="str">
        <f t="shared" si="38"/>
        <v>January</v>
      </c>
      <c r="N222" s="120">
        <f t="shared" si="47"/>
        <v>1</v>
      </c>
      <c r="O222" s="119">
        <f t="shared" si="48"/>
        <v>2028</v>
      </c>
      <c r="P222" s="119" t="str">
        <f t="shared" si="39"/>
        <v>January</v>
      </c>
      <c r="Q222" s="119">
        <f t="shared" si="40"/>
        <v>0</v>
      </c>
      <c r="T222" s="119">
        <f t="shared" si="41"/>
        <v>2028</v>
      </c>
      <c r="U222" s="119">
        <f t="shared" si="42"/>
        <v>2027</v>
      </c>
      <c r="V222" s="119">
        <f t="shared" si="43"/>
        <v>0</v>
      </c>
      <c r="W222" s="119">
        <f t="shared" si="44"/>
        <v>0</v>
      </c>
      <c r="Y222" s="121">
        <f t="shared" si="45"/>
        <v>23337.295962920645</v>
      </c>
      <c r="Z222" s="121">
        <f t="shared" si="46"/>
        <v>23337.295962920645</v>
      </c>
    </row>
    <row r="223" spans="1:26" s="119" customFormat="1" ht="11.25">
      <c r="A223" s="122">
        <v>205</v>
      </c>
      <c r="B223" s="111" t="s">
        <v>269</v>
      </c>
      <c r="C223" s="123">
        <v>5578.3646340627392</v>
      </c>
      <c r="D223" s="124">
        <v>23536.635365937262</v>
      </c>
      <c r="E223" s="123">
        <v>629540.19984140794</v>
      </c>
      <c r="F223" s="125">
        <v>0.10249999999999999</v>
      </c>
      <c r="G223" s="126">
        <v>29115</v>
      </c>
      <c r="H223" s="127"/>
      <c r="I223" s="128"/>
      <c r="J223" s="129"/>
      <c r="K223" s="182"/>
      <c r="L223" s="119">
        <f t="shared" si="37"/>
        <v>629540.19999999995</v>
      </c>
      <c r="M223" s="119" t="str">
        <f t="shared" si="38"/>
        <v>February</v>
      </c>
      <c r="N223" s="120">
        <f t="shared" si="47"/>
        <v>2</v>
      </c>
      <c r="O223" s="119">
        <f t="shared" si="48"/>
        <v>2028</v>
      </c>
      <c r="P223" s="119" t="str">
        <f t="shared" si="39"/>
        <v>February</v>
      </c>
      <c r="Q223" s="119">
        <f t="shared" si="40"/>
        <v>0</v>
      </c>
      <c r="T223" s="119">
        <f t="shared" si="41"/>
        <v>2028</v>
      </c>
      <c r="U223" s="119">
        <f t="shared" si="42"/>
        <v>2027</v>
      </c>
      <c r="V223" s="119">
        <f t="shared" si="43"/>
        <v>0</v>
      </c>
      <c r="W223" s="119">
        <f t="shared" si="44"/>
        <v>0</v>
      </c>
      <c r="Y223" s="121">
        <f t="shared" si="45"/>
        <v>23536.635365937262</v>
      </c>
      <c r="Z223" s="121">
        <f t="shared" si="46"/>
        <v>23536.635365937262</v>
      </c>
    </row>
    <row r="224" spans="1:26" s="119" customFormat="1" ht="11.25">
      <c r="A224" s="122">
        <v>206</v>
      </c>
      <c r="B224" s="111" t="s">
        <v>270</v>
      </c>
      <c r="C224" s="123">
        <v>5377.3225403120259</v>
      </c>
      <c r="D224" s="124">
        <v>23737.677459687973</v>
      </c>
      <c r="E224" s="123">
        <v>605802.52238172002</v>
      </c>
      <c r="F224" s="125">
        <v>0.10249999999999999</v>
      </c>
      <c r="G224" s="126">
        <v>29115</v>
      </c>
      <c r="H224" s="127"/>
      <c r="I224" s="128"/>
      <c r="J224" s="129"/>
      <c r="K224" s="182"/>
      <c r="L224" s="119">
        <f t="shared" si="37"/>
        <v>605802.52</v>
      </c>
      <c r="M224" s="119" t="str">
        <f t="shared" si="38"/>
        <v>March</v>
      </c>
      <c r="N224" s="120">
        <f t="shared" si="47"/>
        <v>3</v>
      </c>
      <c r="O224" s="119">
        <f t="shared" si="48"/>
        <v>2028</v>
      </c>
      <c r="P224" s="119" t="str">
        <f t="shared" si="39"/>
        <v>March</v>
      </c>
      <c r="Q224" s="119">
        <f t="shared" si="40"/>
        <v>0</v>
      </c>
      <c r="T224" s="119">
        <f t="shared" si="41"/>
        <v>2028</v>
      </c>
      <c r="U224" s="119">
        <f t="shared" si="42"/>
        <v>2027</v>
      </c>
      <c r="V224" s="119">
        <f t="shared" si="43"/>
        <v>0</v>
      </c>
      <c r="W224" s="119">
        <f t="shared" si="44"/>
        <v>0</v>
      </c>
      <c r="Y224" s="121">
        <f t="shared" si="45"/>
        <v>23737.677459687973</v>
      </c>
      <c r="Z224" s="121">
        <f t="shared" si="46"/>
        <v>23737.677459687973</v>
      </c>
    </row>
    <row r="225" spans="1:26" s="119" customFormat="1" ht="11.25">
      <c r="A225" s="122">
        <v>207</v>
      </c>
      <c r="B225" s="111" t="s">
        <v>271</v>
      </c>
      <c r="C225" s="123">
        <v>5174.5632120105247</v>
      </c>
      <c r="D225" s="124">
        <v>23940.436787989474</v>
      </c>
      <c r="E225" s="123">
        <v>581862.08559373056</v>
      </c>
      <c r="F225" s="125">
        <v>0.10249999999999999</v>
      </c>
      <c r="G225" s="126">
        <v>29115</v>
      </c>
      <c r="H225" s="127"/>
      <c r="I225" s="128"/>
      <c r="J225" s="129"/>
      <c r="K225" s="182"/>
      <c r="L225" s="119">
        <f t="shared" si="37"/>
        <v>581862.09</v>
      </c>
      <c r="M225" s="119" t="str">
        <f t="shared" si="38"/>
        <v>April</v>
      </c>
      <c r="N225" s="120">
        <f t="shared" si="47"/>
        <v>4</v>
      </c>
      <c r="O225" s="119">
        <f t="shared" si="48"/>
        <v>2028</v>
      </c>
      <c r="P225" s="119" t="str">
        <f t="shared" si="39"/>
        <v>April</v>
      </c>
      <c r="Q225" s="119">
        <f t="shared" si="40"/>
        <v>0</v>
      </c>
      <c r="T225" s="119">
        <f t="shared" si="41"/>
        <v>2029</v>
      </c>
      <c r="U225" s="119">
        <f t="shared" si="42"/>
        <v>2028</v>
      </c>
      <c r="V225" s="119">
        <f t="shared" si="43"/>
        <v>0</v>
      </c>
      <c r="W225" s="119">
        <f t="shared" si="44"/>
        <v>0</v>
      </c>
      <c r="Y225" s="121">
        <f t="shared" si="45"/>
        <v>23940.436787989474</v>
      </c>
      <c r="Z225" s="121">
        <f t="shared" si="46"/>
        <v>23940.436787989474</v>
      </c>
    </row>
    <row r="226" spans="1:26" s="119" customFormat="1" ht="11.25">
      <c r="A226" s="122">
        <v>208</v>
      </c>
      <c r="B226" s="111" t="s">
        <v>272</v>
      </c>
      <c r="C226" s="123">
        <v>4970.0719811131148</v>
      </c>
      <c r="D226" s="124">
        <v>24144.928018886887</v>
      </c>
      <c r="E226" s="123">
        <v>557717.15757484362</v>
      </c>
      <c r="F226" s="125">
        <v>0.10249999999999999</v>
      </c>
      <c r="G226" s="126">
        <v>29115</v>
      </c>
      <c r="H226" s="127"/>
      <c r="I226" s="128"/>
      <c r="J226" s="129"/>
      <c r="K226" s="182"/>
      <c r="L226" s="119">
        <f t="shared" si="37"/>
        <v>557717.16</v>
      </c>
      <c r="M226" s="119" t="str">
        <f t="shared" si="38"/>
        <v>May</v>
      </c>
      <c r="N226" s="120">
        <f t="shared" si="47"/>
        <v>5</v>
      </c>
      <c r="O226" s="119">
        <f t="shared" si="48"/>
        <v>2028</v>
      </c>
      <c r="P226" s="119" t="str">
        <f t="shared" si="39"/>
        <v>May</v>
      </c>
      <c r="Q226" s="119">
        <f t="shared" si="40"/>
        <v>0</v>
      </c>
      <c r="T226" s="119">
        <f t="shared" si="41"/>
        <v>2029</v>
      </c>
      <c r="U226" s="119">
        <f t="shared" si="42"/>
        <v>2028</v>
      </c>
      <c r="V226" s="119">
        <f t="shared" si="43"/>
        <v>0</v>
      </c>
      <c r="W226" s="119">
        <f t="shared" si="44"/>
        <v>0</v>
      </c>
      <c r="Y226" s="121">
        <f t="shared" si="45"/>
        <v>24144.928018886887</v>
      </c>
      <c r="Z226" s="121">
        <f t="shared" si="46"/>
        <v>24144.928018886887</v>
      </c>
    </row>
    <row r="227" spans="1:26" s="119" customFormat="1" ht="11.25">
      <c r="A227" s="122">
        <v>209</v>
      </c>
      <c r="B227" s="111" t="s">
        <v>273</v>
      </c>
      <c r="C227" s="123">
        <v>4763.834054285122</v>
      </c>
      <c r="D227" s="124">
        <v>24351.165945714878</v>
      </c>
      <c r="E227" s="123">
        <v>533365.99162912869</v>
      </c>
      <c r="F227" s="125">
        <v>0.10249999999999999</v>
      </c>
      <c r="G227" s="126">
        <v>29115</v>
      </c>
      <c r="H227" s="127"/>
      <c r="I227" s="128"/>
      <c r="J227" s="129"/>
      <c r="K227" s="182"/>
      <c r="L227" s="119">
        <f t="shared" si="37"/>
        <v>533365.99</v>
      </c>
      <c r="M227" s="119" t="str">
        <f t="shared" si="38"/>
        <v>June</v>
      </c>
      <c r="N227" s="120">
        <f t="shared" si="47"/>
        <v>6</v>
      </c>
      <c r="O227" s="119">
        <f t="shared" si="48"/>
        <v>2028</v>
      </c>
      <c r="P227" s="119" t="str">
        <f t="shared" si="39"/>
        <v>June</v>
      </c>
      <c r="Q227" s="119">
        <f t="shared" si="40"/>
        <v>0</v>
      </c>
      <c r="T227" s="119">
        <f t="shared" si="41"/>
        <v>2029</v>
      </c>
      <c r="U227" s="119">
        <f t="shared" si="42"/>
        <v>2028</v>
      </c>
      <c r="V227" s="119">
        <f t="shared" si="43"/>
        <v>0</v>
      </c>
      <c r="W227" s="119">
        <f t="shared" si="44"/>
        <v>0</v>
      </c>
      <c r="Y227" s="121">
        <f t="shared" si="45"/>
        <v>24351.165945714878</v>
      </c>
      <c r="Z227" s="121">
        <f t="shared" si="46"/>
        <v>24351.165945714878</v>
      </c>
    </row>
    <row r="228" spans="1:26" s="119" customFormat="1" ht="11.25">
      <c r="A228" s="122">
        <v>210</v>
      </c>
      <c r="B228" s="111" t="s">
        <v>274</v>
      </c>
      <c r="C228" s="123">
        <v>4555.8345118321404</v>
      </c>
      <c r="D228" s="124">
        <v>24559.165488167859</v>
      </c>
      <c r="E228" s="123">
        <v>508806.82614096085</v>
      </c>
      <c r="F228" s="125">
        <v>0.10249999999999999</v>
      </c>
      <c r="G228" s="126">
        <v>29115</v>
      </c>
      <c r="H228" s="127"/>
      <c r="I228" s="128"/>
      <c r="J228" s="129"/>
      <c r="K228" s="182"/>
      <c r="L228" s="119">
        <f t="shared" si="37"/>
        <v>508806.83</v>
      </c>
      <c r="M228" s="119" t="str">
        <f t="shared" si="38"/>
        <v>July</v>
      </c>
      <c r="N228" s="120">
        <f t="shared" si="47"/>
        <v>7</v>
      </c>
      <c r="O228" s="119">
        <f t="shared" si="48"/>
        <v>2028</v>
      </c>
      <c r="P228" s="119" t="str">
        <f t="shared" si="39"/>
        <v>July</v>
      </c>
      <c r="Q228" s="119">
        <f t="shared" si="40"/>
        <v>0</v>
      </c>
      <c r="T228" s="119">
        <f t="shared" si="41"/>
        <v>2029</v>
      </c>
      <c r="U228" s="119">
        <f t="shared" si="42"/>
        <v>2028</v>
      </c>
      <c r="V228" s="119">
        <f t="shared" si="43"/>
        <v>0</v>
      </c>
      <c r="W228" s="119">
        <f t="shared" si="44"/>
        <v>0</v>
      </c>
      <c r="Y228" s="121">
        <f t="shared" si="45"/>
        <v>24559.165488167859</v>
      </c>
      <c r="Z228" s="121">
        <f t="shared" si="46"/>
        <v>24559.165488167859</v>
      </c>
    </row>
    <row r="229" spans="1:26" s="119" customFormat="1" ht="11.25">
      <c r="A229" s="122">
        <v>211</v>
      </c>
      <c r="B229" s="111" t="s">
        <v>275</v>
      </c>
      <c r="C229" s="123">
        <v>4346.0583066207073</v>
      </c>
      <c r="D229" s="124">
        <v>24768.941693379293</v>
      </c>
      <c r="E229" s="123">
        <v>484037.88444758154</v>
      </c>
      <c r="F229" s="125">
        <v>0.10249999999999999</v>
      </c>
      <c r="G229" s="126">
        <v>29115</v>
      </c>
      <c r="H229" s="127"/>
      <c r="I229" s="128"/>
      <c r="J229" s="129"/>
      <c r="K229" s="182"/>
      <c r="L229" s="119">
        <f t="shared" si="37"/>
        <v>484037.88</v>
      </c>
      <c r="M229" s="119" t="str">
        <f t="shared" si="38"/>
        <v>August</v>
      </c>
      <c r="N229" s="120">
        <f t="shared" si="47"/>
        <v>8</v>
      </c>
      <c r="O229" s="119">
        <f t="shared" si="48"/>
        <v>2028</v>
      </c>
      <c r="P229" s="119" t="str">
        <f t="shared" si="39"/>
        <v>August</v>
      </c>
      <c r="Q229" s="119">
        <f t="shared" si="40"/>
        <v>0</v>
      </c>
      <c r="T229" s="119">
        <f t="shared" si="41"/>
        <v>2029</v>
      </c>
      <c r="U229" s="119">
        <f t="shared" si="42"/>
        <v>2028</v>
      </c>
      <c r="V229" s="119">
        <f t="shared" si="43"/>
        <v>0</v>
      </c>
      <c r="W229" s="119">
        <f t="shared" si="44"/>
        <v>0</v>
      </c>
      <c r="Y229" s="121">
        <f t="shared" si="45"/>
        <v>24768.941693379293</v>
      </c>
      <c r="Z229" s="121">
        <f t="shared" si="46"/>
        <v>24768.941693379293</v>
      </c>
    </row>
    <row r="230" spans="1:26" s="119" customFormat="1" ht="11.25">
      <c r="A230" s="122">
        <v>212</v>
      </c>
      <c r="B230" s="111" t="s">
        <v>276</v>
      </c>
      <c r="C230" s="123">
        <v>4134.4902629897588</v>
      </c>
      <c r="D230" s="124">
        <v>24980.509737010241</v>
      </c>
      <c r="E230" s="123">
        <v>459057.37471057131</v>
      </c>
      <c r="F230" s="125">
        <v>0.10249999999999999</v>
      </c>
      <c r="G230" s="126">
        <v>29115</v>
      </c>
      <c r="H230" s="127"/>
      <c r="I230" s="128"/>
      <c r="J230" s="129"/>
      <c r="K230" s="182"/>
      <c r="L230" s="119">
        <f t="shared" si="37"/>
        <v>459057.37</v>
      </c>
      <c r="M230" s="119" t="str">
        <f t="shared" si="38"/>
        <v>September</v>
      </c>
      <c r="N230" s="120">
        <f t="shared" si="47"/>
        <v>9</v>
      </c>
      <c r="O230" s="119">
        <f t="shared" si="48"/>
        <v>2028</v>
      </c>
      <c r="P230" s="119">
        <f t="shared" si="39"/>
        <v>0</v>
      </c>
      <c r="Q230" s="119" t="str">
        <f t="shared" si="40"/>
        <v>September</v>
      </c>
      <c r="T230" s="119">
        <f t="shared" si="41"/>
        <v>2029</v>
      </c>
      <c r="U230" s="119">
        <f t="shared" si="42"/>
        <v>2028</v>
      </c>
      <c r="V230" s="119">
        <f t="shared" si="43"/>
        <v>0</v>
      </c>
      <c r="W230" s="119">
        <f t="shared" si="44"/>
        <v>0</v>
      </c>
      <c r="Y230" s="121">
        <f t="shared" si="45"/>
        <v>24980.509737010241</v>
      </c>
      <c r="Z230" s="121">
        <f t="shared" si="46"/>
        <v>24980.509737010241</v>
      </c>
    </row>
    <row r="231" spans="1:26" s="119" customFormat="1" ht="11.25">
      <c r="A231" s="122">
        <v>213</v>
      </c>
      <c r="B231" s="111" t="s">
        <v>277</v>
      </c>
      <c r="C231" s="123">
        <v>3921.1150756527963</v>
      </c>
      <c r="D231" s="124">
        <v>25193.884924347203</v>
      </c>
      <c r="E231" s="123">
        <v>433863.48978622409</v>
      </c>
      <c r="F231" s="125">
        <v>0.10249999999999999</v>
      </c>
      <c r="G231" s="126">
        <v>29115</v>
      </c>
      <c r="H231" s="127"/>
      <c r="I231" s="128"/>
      <c r="J231" s="129"/>
      <c r="K231" s="182"/>
      <c r="L231" s="119">
        <f t="shared" si="37"/>
        <v>433863.49</v>
      </c>
      <c r="M231" s="119" t="str">
        <f t="shared" si="38"/>
        <v>October</v>
      </c>
      <c r="N231" s="120">
        <f t="shared" si="47"/>
        <v>10</v>
      </c>
      <c r="O231" s="119">
        <f t="shared" si="48"/>
        <v>2028</v>
      </c>
      <c r="P231" s="119">
        <f t="shared" si="39"/>
        <v>0</v>
      </c>
      <c r="Q231" s="119" t="str">
        <f t="shared" si="40"/>
        <v>October</v>
      </c>
      <c r="T231" s="119">
        <f t="shared" si="41"/>
        <v>2029</v>
      </c>
      <c r="U231" s="119">
        <f t="shared" si="42"/>
        <v>2028</v>
      </c>
      <c r="V231" s="119">
        <f t="shared" si="43"/>
        <v>0</v>
      </c>
      <c r="W231" s="119">
        <f t="shared" si="44"/>
        <v>0</v>
      </c>
      <c r="Y231" s="121">
        <f t="shared" si="45"/>
        <v>25193.884924347203</v>
      </c>
      <c r="Z231" s="121">
        <f t="shared" si="46"/>
        <v>25193.884924347203</v>
      </c>
    </row>
    <row r="232" spans="1:26" s="119" customFormat="1" ht="11.25">
      <c r="A232" s="122">
        <v>214</v>
      </c>
      <c r="B232" s="111" t="s">
        <v>278</v>
      </c>
      <c r="C232" s="123">
        <v>3705.9173085906641</v>
      </c>
      <c r="D232" s="124">
        <v>25409.082691409334</v>
      </c>
      <c r="E232" s="123">
        <v>408454.40709481476</v>
      </c>
      <c r="F232" s="125">
        <v>0.10249999999999999</v>
      </c>
      <c r="G232" s="126">
        <v>29115</v>
      </c>
      <c r="H232" s="127"/>
      <c r="I232" s="128"/>
      <c r="J232" s="129"/>
      <c r="K232" s="182"/>
      <c r="L232" s="119">
        <f t="shared" si="37"/>
        <v>408454.41</v>
      </c>
      <c r="M232" s="119" t="str">
        <f t="shared" si="38"/>
        <v>November</v>
      </c>
      <c r="N232" s="120">
        <f t="shared" si="47"/>
        <v>11</v>
      </c>
      <c r="O232" s="119">
        <f t="shared" si="48"/>
        <v>2028</v>
      </c>
      <c r="P232" s="119">
        <f t="shared" si="39"/>
        <v>0</v>
      </c>
      <c r="Q232" s="119" t="str">
        <f t="shared" si="40"/>
        <v>November</v>
      </c>
      <c r="T232" s="119">
        <f t="shared" si="41"/>
        <v>2029</v>
      </c>
      <c r="U232" s="119">
        <f t="shared" si="42"/>
        <v>2028</v>
      </c>
      <c r="V232" s="119">
        <f t="shared" si="43"/>
        <v>0</v>
      </c>
      <c r="W232" s="119">
        <f t="shared" si="44"/>
        <v>0</v>
      </c>
      <c r="Y232" s="121">
        <f t="shared" si="45"/>
        <v>25409.082691409334</v>
      </c>
      <c r="Z232" s="121">
        <f t="shared" si="46"/>
        <v>25409.082691409334</v>
      </c>
    </row>
    <row r="233" spans="1:26" s="119" customFormat="1" ht="11.25">
      <c r="A233" s="122">
        <v>215</v>
      </c>
      <c r="B233" s="111" t="s">
        <v>279</v>
      </c>
      <c r="C233" s="123">
        <v>3488.8813939348761</v>
      </c>
      <c r="D233" s="124">
        <v>25626.118606065123</v>
      </c>
      <c r="E233" s="123">
        <v>382828.28848874965</v>
      </c>
      <c r="F233" s="125">
        <v>0.10249999999999999</v>
      </c>
      <c r="G233" s="126">
        <v>29115</v>
      </c>
      <c r="H233" s="127"/>
      <c r="I233" s="128"/>
      <c r="J233" s="129"/>
      <c r="K233" s="182"/>
      <c r="L233" s="119">
        <f t="shared" si="37"/>
        <v>382828.29</v>
      </c>
      <c r="M233" s="119" t="str">
        <f t="shared" si="38"/>
        <v>December</v>
      </c>
      <c r="N233" s="120">
        <f t="shared" si="47"/>
        <v>12</v>
      </c>
      <c r="O233" s="119">
        <f t="shared" si="48"/>
        <v>2028</v>
      </c>
      <c r="P233" s="119">
        <f t="shared" si="39"/>
        <v>0</v>
      </c>
      <c r="Q233" s="119" t="str">
        <f t="shared" si="40"/>
        <v>December</v>
      </c>
      <c r="T233" s="119">
        <f t="shared" si="41"/>
        <v>2029</v>
      </c>
      <c r="U233" s="119">
        <f t="shared" si="42"/>
        <v>2028</v>
      </c>
      <c r="V233" s="119">
        <f t="shared" si="43"/>
        <v>0</v>
      </c>
      <c r="W233" s="119">
        <f t="shared" si="44"/>
        <v>0</v>
      </c>
      <c r="Y233" s="121">
        <f t="shared" si="45"/>
        <v>25626.118606065123</v>
      </c>
      <c r="Z233" s="121">
        <f t="shared" si="46"/>
        <v>25626.118606065123</v>
      </c>
    </row>
    <row r="234" spans="1:26" s="119" customFormat="1" ht="11.25">
      <c r="A234" s="122">
        <v>216</v>
      </c>
      <c r="B234" s="111" t="s">
        <v>280</v>
      </c>
      <c r="C234" s="123">
        <v>3269.9916308414031</v>
      </c>
      <c r="D234" s="124">
        <v>25845.008369158597</v>
      </c>
      <c r="E234" s="123">
        <v>356983.28011959104</v>
      </c>
      <c r="F234" s="125">
        <v>0.10249999999999999</v>
      </c>
      <c r="G234" s="126">
        <v>29115</v>
      </c>
      <c r="H234" s="127"/>
      <c r="I234" s="128"/>
      <c r="J234" s="129"/>
      <c r="K234" s="182"/>
      <c r="L234" s="119">
        <f t="shared" si="37"/>
        <v>356983.28</v>
      </c>
      <c r="M234" s="119" t="str">
        <f t="shared" si="38"/>
        <v>January</v>
      </c>
      <c r="N234" s="120">
        <f t="shared" si="47"/>
        <v>1</v>
      </c>
      <c r="O234" s="119">
        <f t="shared" si="48"/>
        <v>2029</v>
      </c>
      <c r="P234" s="119" t="str">
        <f t="shared" si="39"/>
        <v>January</v>
      </c>
      <c r="Q234" s="119">
        <f t="shared" si="40"/>
        <v>0</v>
      </c>
      <c r="T234" s="119">
        <f t="shared" si="41"/>
        <v>2029</v>
      </c>
      <c r="U234" s="119">
        <f t="shared" si="42"/>
        <v>2028</v>
      </c>
      <c r="V234" s="119">
        <f t="shared" si="43"/>
        <v>0</v>
      </c>
      <c r="W234" s="119">
        <f t="shared" si="44"/>
        <v>0</v>
      </c>
      <c r="Y234" s="121">
        <f t="shared" si="45"/>
        <v>25845.008369158597</v>
      </c>
      <c r="Z234" s="121">
        <f t="shared" si="46"/>
        <v>25845.008369158597</v>
      </c>
    </row>
    <row r="235" spans="1:26" s="119" customFormat="1" ht="11.25">
      <c r="A235" s="122">
        <v>217</v>
      </c>
      <c r="B235" s="111" t="s">
        <v>281</v>
      </c>
      <c r="C235" s="123">
        <v>3049.2321843548398</v>
      </c>
      <c r="D235" s="124">
        <v>26065.767815645158</v>
      </c>
      <c r="E235" s="123">
        <v>330917.5123039459</v>
      </c>
      <c r="F235" s="125">
        <v>0.10249999999999999</v>
      </c>
      <c r="G235" s="126">
        <v>29115</v>
      </c>
      <c r="H235" s="127"/>
      <c r="I235" s="128"/>
      <c r="J235" s="129"/>
      <c r="K235" s="182"/>
      <c r="L235" s="119">
        <f t="shared" si="37"/>
        <v>330917.51</v>
      </c>
      <c r="M235" s="119" t="str">
        <f t="shared" si="38"/>
        <v>February</v>
      </c>
      <c r="N235" s="120">
        <f t="shared" si="47"/>
        <v>2</v>
      </c>
      <c r="O235" s="119">
        <f t="shared" si="48"/>
        <v>2029</v>
      </c>
      <c r="P235" s="119" t="str">
        <f t="shared" si="39"/>
        <v>February</v>
      </c>
      <c r="Q235" s="119">
        <f t="shared" si="40"/>
        <v>0</v>
      </c>
      <c r="T235" s="119">
        <f t="shared" si="41"/>
        <v>2029</v>
      </c>
      <c r="U235" s="119">
        <f t="shared" si="42"/>
        <v>2028</v>
      </c>
      <c r="V235" s="119">
        <f t="shared" si="43"/>
        <v>0</v>
      </c>
      <c r="W235" s="119">
        <f t="shared" si="44"/>
        <v>0</v>
      </c>
      <c r="Y235" s="121">
        <f t="shared" si="45"/>
        <v>26065.767815645158</v>
      </c>
      <c r="Z235" s="121">
        <f t="shared" si="46"/>
        <v>26065.767815645158</v>
      </c>
    </row>
    <row r="236" spans="1:26" s="119" customFormat="1" ht="11.25">
      <c r="A236" s="122">
        <v>218</v>
      </c>
      <c r="B236" s="111" t="s">
        <v>282</v>
      </c>
      <c r="C236" s="123">
        <v>2826.5870842628715</v>
      </c>
      <c r="D236" s="124">
        <v>26288.412915737128</v>
      </c>
      <c r="E236" s="123">
        <v>304629.09938820876</v>
      </c>
      <c r="F236" s="125">
        <v>0.10249999999999999</v>
      </c>
      <c r="G236" s="126">
        <v>29115</v>
      </c>
      <c r="H236" s="127"/>
      <c r="I236" s="128"/>
      <c r="J236" s="129"/>
      <c r="K236" s="182"/>
      <c r="L236" s="119">
        <f t="shared" si="37"/>
        <v>304629.09999999998</v>
      </c>
      <c r="M236" s="119" t="str">
        <f t="shared" si="38"/>
        <v>March</v>
      </c>
      <c r="N236" s="120">
        <f t="shared" si="47"/>
        <v>3</v>
      </c>
      <c r="O236" s="119">
        <f t="shared" si="48"/>
        <v>2029</v>
      </c>
      <c r="P236" s="119" t="str">
        <f t="shared" si="39"/>
        <v>March</v>
      </c>
      <c r="Q236" s="119">
        <f t="shared" si="40"/>
        <v>0</v>
      </c>
      <c r="T236" s="119">
        <f t="shared" si="41"/>
        <v>2029</v>
      </c>
      <c r="U236" s="119">
        <f t="shared" si="42"/>
        <v>2028</v>
      </c>
      <c r="V236" s="119">
        <f t="shared" si="43"/>
        <v>0</v>
      </c>
      <c r="W236" s="119">
        <f t="shared" si="44"/>
        <v>0</v>
      </c>
      <c r="Y236" s="121">
        <f t="shared" si="45"/>
        <v>26288.412915737128</v>
      </c>
      <c r="Z236" s="121">
        <f t="shared" si="46"/>
        <v>26288.412915737128</v>
      </c>
    </row>
    <row r="237" spans="1:26" s="119" customFormat="1" ht="11.25">
      <c r="A237" s="122">
        <v>219</v>
      </c>
      <c r="B237" s="111" t="s">
        <v>283</v>
      </c>
      <c r="C237" s="123">
        <v>2602.04022394095</v>
      </c>
      <c r="D237" s="124">
        <v>26512.959776059051</v>
      </c>
      <c r="E237" s="123">
        <v>278116.13961214974</v>
      </c>
      <c r="F237" s="125">
        <v>0.10249999999999999</v>
      </c>
      <c r="G237" s="126">
        <v>29115</v>
      </c>
      <c r="H237" s="127"/>
      <c r="I237" s="128"/>
      <c r="J237" s="129"/>
      <c r="K237" s="182"/>
      <c r="L237" s="119">
        <f t="shared" si="37"/>
        <v>278116.14</v>
      </c>
      <c r="M237" s="119" t="str">
        <f t="shared" si="38"/>
        <v>April</v>
      </c>
      <c r="N237" s="120">
        <f t="shared" si="47"/>
        <v>4</v>
      </c>
      <c r="O237" s="119">
        <f t="shared" si="48"/>
        <v>2029</v>
      </c>
      <c r="P237" s="119" t="str">
        <f t="shared" si="39"/>
        <v>April</v>
      </c>
      <c r="Q237" s="119">
        <f t="shared" si="40"/>
        <v>0</v>
      </c>
      <c r="T237" s="119">
        <f t="shared" si="41"/>
        <v>2030</v>
      </c>
      <c r="U237" s="119">
        <f t="shared" si="42"/>
        <v>2029</v>
      </c>
      <c r="V237" s="119">
        <f t="shared" si="43"/>
        <v>0</v>
      </c>
      <c r="W237" s="119">
        <f t="shared" si="44"/>
        <v>0</v>
      </c>
      <c r="Y237" s="121">
        <f t="shared" si="45"/>
        <v>26512.959776059051</v>
      </c>
      <c r="Z237" s="121">
        <f t="shared" si="46"/>
        <v>26512.959776059051</v>
      </c>
    </row>
    <row r="238" spans="1:26" s="119" customFormat="1" ht="11.25">
      <c r="A238" s="122">
        <v>220</v>
      </c>
      <c r="B238" s="111" t="s">
        <v>284</v>
      </c>
      <c r="C238" s="123">
        <v>2375.5753591871121</v>
      </c>
      <c r="D238" s="124">
        <v>26739.424640812889</v>
      </c>
      <c r="E238" s="123">
        <v>251376.71497133686</v>
      </c>
      <c r="F238" s="125">
        <v>0.10249999999999999</v>
      </c>
      <c r="G238" s="126">
        <v>29115</v>
      </c>
      <c r="H238" s="127"/>
      <c r="I238" s="128"/>
      <c r="J238" s="129"/>
      <c r="K238" s="182"/>
      <c r="L238" s="119">
        <f t="shared" si="37"/>
        <v>251376.71</v>
      </c>
      <c r="M238" s="119" t="str">
        <f t="shared" si="38"/>
        <v>May</v>
      </c>
      <c r="N238" s="120">
        <f t="shared" si="47"/>
        <v>5</v>
      </c>
      <c r="O238" s="119">
        <f t="shared" si="48"/>
        <v>2029</v>
      </c>
      <c r="P238" s="119" t="str">
        <f t="shared" si="39"/>
        <v>May</v>
      </c>
      <c r="Q238" s="119">
        <f t="shared" si="40"/>
        <v>0</v>
      </c>
      <c r="T238" s="119">
        <f t="shared" si="41"/>
        <v>2030</v>
      </c>
      <c r="U238" s="119">
        <f t="shared" si="42"/>
        <v>2029</v>
      </c>
      <c r="V238" s="119">
        <f t="shared" si="43"/>
        <v>0</v>
      </c>
      <c r="W238" s="119">
        <f t="shared" si="44"/>
        <v>0</v>
      </c>
      <c r="Y238" s="121">
        <f t="shared" si="45"/>
        <v>26739.424640812889</v>
      </c>
      <c r="Z238" s="121">
        <f t="shared" si="46"/>
        <v>26739.424640812889</v>
      </c>
    </row>
    <row r="239" spans="1:26" s="119" customFormat="1" ht="11.25">
      <c r="A239" s="122">
        <v>221</v>
      </c>
      <c r="B239" s="111" t="s">
        <v>285</v>
      </c>
      <c r="C239" s="123">
        <v>2147.1761070468356</v>
      </c>
      <c r="D239" s="124">
        <v>26967.823892953165</v>
      </c>
      <c r="E239" s="123">
        <v>224408.89107838369</v>
      </c>
      <c r="F239" s="125">
        <v>0.10249999999999999</v>
      </c>
      <c r="G239" s="126">
        <v>29115</v>
      </c>
      <c r="H239" s="127"/>
      <c r="I239" s="128"/>
      <c r="J239" s="129"/>
      <c r="K239" s="182"/>
      <c r="L239" s="119">
        <f t="shared" si="37"/>
        <v>224408.89</v>
      </c>
      <c r="M239" s="119" t="str">
        <f t="shared" si="38"/>
        <v>June</v>
      </c>
      <c r="N239" s="120">
        <f t="shared" si="47"/>
        <v>6</v>
      </c>
      <c r="O239" s="119">
        <f t="shared" si="48"/>
        <v>2029</v>
      </c>
      <c r="P239" s="119" t="str">
        <f t="shared" si="39"/>
        <v>June</v>
      </c>
      <c r="Q239" s="119">
        <f t="shared" si="40"/>
        <v>0</v>
      </c>
      <c r="T239" s="119">
        <f t="shared" si="41"/>
        <v>2030</v>
      </c>
      <c r="U239" s="119">
        <f t="shared" si="42"/>
        <v>2029</v>
      </c>
      <c r="V239" s="119">
        <f t="shared" si="43"/>
        <v>0</v>
      </c>
      <c r="W239" s="119">
        <f t="shared" si="44"/>
        <v>0</v>
      </c>
      <c r="Y239" s="121">
        <f t="shared" si="45"/>
        <v>26967.823892953165</v>
      </c>
      <c r="Z239" s="121">
        <f t="shared" si="46"/>
        <v>26967.823892953165</v>
      </c>
    </row>
    <row r="240" spans="1:26" s="119" customFormat="1" ht="11.25">
      <c r="A240" s="122">
        <v>222</v>
      </c>
      <c r="B240" s="111" t="s">
        <v>286</v>
      </c>
      <c r="C240" s="123">
        <v>1916.8259446278605</v>
      </c>
      <c r="D240" s="124">
        <v>27198.174055372139</v>
      </c>
      <c r="E240" s="123">
        <v>197210.71702301156</v>
      </c>
      <c r="F240" s="125">
        <v>0.10249999999999999</v>
      </c>
      <c r="G240" s="126">
        <v>29115</v>
      </c>
      <c r="H240" s="127"/>
      <c r="I240" s="128"/>
      <c r="J240" s="129"/>
      <c r="K240" s="182"/>
      <c r="L240" s="119">
        <f t="shared" si="37"/>
        <v>197210.72</v>
      </c>
      <c r="M240" s="119" t="str">
        <f t="shared" si="38"/>
        <v>July</v>
      </c>
      <c r="N240" s="120">
        <f t="shared" si="47"/>
        <v>7</v>
      </c>
      <c r="O240" s="119">
        <f t="shared" si="48"/>
        <v>2029</v>
      </c>
      <c r="P240" s="119" t="str">
        <f t="shared" si="39"/>
        <v>July</v>
      </c>
      <c r="Q240" s="119">
        <f t="shared" si="40"/>
        <v>0</v>
      </c>
      <c r="T240" s="119">
        <f t="shared" si="41"/>
        <v>2030</v>
      </c>
      <c r="U240" s="119">
        <f t="shared" si="42"/>
        <v>2029</v>
      </c>
      <c r="V240" s="119">
        <f t="shared" si="43"/>
        <v>0</v>
      </c>
      <c r="W240" s="119">
        <f t="shared" si="44"/>
        <v>0</v>
      </c>
      <c r="Y240" s="121">
        <f t="shared" si="45"/>
        <v>27198.174055372139</v>
      </c>
      <c r="Z240" s="121">
        <f t="shared" si="46"/>
        <v>27198.174055372139</v>
      </c>
    </row>
    <row r="241" spans="1:26" s="119" customFormat="1" ht="11.25">
      <c r="A241" s="122">
        <v>223</v>
      </c>
      <c r="B241" s="111" t="s">
        <v>287</v>
      </c>
      <c r="C241" s="123">
        <v>1684.5082079048905</v>
      </c>
      <c r="D241" s="124">
        <v>27430.491792095108</v>
      </c>
      <c r="E241" s="123">
        <v>169780.22523091646</v>
      </c>
      <c r="F241" s="125">
        <v>0.10249999999999999</v>
      </c>
      <c r="G241" s="126">
        <v>29115</v>
      </c>
      <c r="H241" s="127"/>
      <c r="I241" s="128"/>
      <c r="J241" s="129"/>
      <c r="K241" s="182"/>
      <c r="L241" s="119">
        <f t="shared" si="37"/>
        <v>169780.23</v>
      </c>
      <c r="M241" s="119" t="str">
        <f t="shared" si="38"/>
        <v>August</v>
      </c>
      <c r="N241" s="120">
        <f t="shared" si="47"/>
        <v>8</v>
      </c>
      <c r="O241" s="119">
        <f t="shared" si="48"/>
        <v>2029</v>
      </c>
      <c r="P241" s="119" t="str">
        <f t="shared" si="39"/>
        <v>August</v>
      </c>
      <c r="Q241" s="119">
        <f t="shared" si="40"/>
        <v>0</v>
      </c>
      <c r="T241" s="119">
        <f t="shared" si="41"/>
        <v>2030</v>
      </c>
      <c r="U241" s="119">
        <f t="shared" si="42"/>
        <v>2029</v>
      </c>
      <c r="V241" s="119">
        <f t="shared" si="43"/>
        <v>0</v>
      </c>
      <c r="W241" s="119">
        <f t="shared" si="44"/>
        <v>0</v>
      </c>
      <c r="Y241" s="121">
        <f t="shared" si="45"/>
        <v>27430.491792095108</v>
      </c>
      <c r="Z241" s="121">
        <f t="shared" si="46"/>
        <v>27430.491792095108</v>
      </c>
    </row>
    <row r="242" spans="1:26" s="119" customFormat="1" ht="11.25">
      <c r="A242" s="122">
        <v>224</v>
      </c>
      <c r="B242" s="111" t="s">
        <v>288</v>
      </c>
      <c r="C242" s="123">
        <v>1450.2060905140779</v>
      </c>
      <c r="D242" s="124">
        <v>27664.793909485921</v>
      </c>
      <c r="E242" s="123">
        <v>142115.43132143054</v>
      </c>
      <c r="F242" s="125">
        <v>0.10249999999999999</v>
      </c>
      <c r="G242" s="126">
        <v>29115</v>
      </c>
      <c r="H242" s="127"/>
      <c r="I242" s="128"/>
      <c r="J242" s="129"/>
      <c r="K242" s="182"/>
      <c r="L242" s="119">
        <f t="shared" si="37"/>
        <v>142115.43</v>
      </c>
      <c r="M242" s="119" t="str">
        <f t="shared" si="38"/>
        <v>September</v>
      </c>
      <c r="N242" s="120">
        <f t="shared" si="47"/>
        <v>9</v>
      </c>
      <c r="O242" s="119">
        <f t="shared" si="48"/>
        <v>2029</v>
      </c>
      <c r="P242" s="119">
        <f t="shared" si="39"/>
        <v>0</v>
      </c>
      <c r="Q242" s="119" t="str">
        <f t="shared" si="40"/>
        <v>September</v>
      </c>
      <c r="T242" s="119">
        <f t="shared" si="41"/>
        <v>2030</v>
      </c>
      <c r="U242" s="119">
        <f t="shared" si="42"/>
        <v>2029</v>
      </c>
      <c r="V242" s="119">
        <f t="shared" si="43"/>
        <v>0</v>
      </c>
      <c r="W242" s="119">
        <f t="shared" si="44"/>
        <v>0</v>
      </c>
      <c r="Y242" s="121">
        <f t="shared" si="45"/>
        <v>27664.793909485921</v>
      </c>
      <c r="Z242" s="121">
        <f t="shared" si="46"/>
        <v>27664.793909485921</v>
      </c>
    </row>
    <row r="243" spans="1:26" s="119" customFormat="1" ht="11.25">
      <c r="A243" s="122">
        <v>225</v>
      </c>
      <c r="B243" s="111" t="s">
        <v>289</v>
      </c>
      <c r="C243" s="123">
        <v>1213.9026425372192</v>
      </c>
      <c r="D243" s="124">
        <v>27901.097357462782</v>
      </c>
      <c r="E243" s="123">
        <v>114214.33396396776</v>
      </c>
      <c r="F243" s="125">
        <v>0.10249999999999999</v>
      </c>
      <c r="G243" s="126">
        <v>29115</v>
      </c>
      <c r="H243" s="127"/>
      <c r="I243" s="128"/>
      <c r="J243" s="129"/>
      <c r="K243" s="182"/>
      <c r="L243" s="119">
        <f t="shared" si="37"/>
        <v>114214.33</v>
      </c>
      <c r="M243" s="119" t="str">
        <f t="shared" si="38"/>
        <v>October</v>
      </c>
      <c r="N243" s="120">
        <f t="shared" si="47"/>
        <v>10</v>
      </c>
      <c r="O243" s="119">
        <f t="shared" si="48"/>
        <v>2029</v>
      </c>
      <c r="P243" s="119">
        <f t="shared" si="39"/>
        <v>0</v>
      </c>
      <c r="Q243" s="119" t="str">
        <f t="shared" si="40"/>
        <v>October</v>
      </c>
      <c r="T243" s="119">
        <f t="shared" si="41"/>
        <v>2030</v>
      </c>
      <c r="U243" s="119">
        <f t="shared" si="42"/>
        <v>2029</v>
      </c>
      <c r="V243" s="119">
        <f t="shared" si="43"/>
        <v>0</v>
      </c>
      <c r="W243" s="119">
        <f t="shared" si="44"/>
        <v>0</v>
      </c>
      <c r="Y243" s="121">
        <f t="shared" si="45"/>
        <v>27901.097357462782</v>
      </c>
      <c r="Z243" s="121">
        <f t="shared" si="46"/>
        <v>27901.097357462782</v>
      </c>
    </row>
    <row r="244" spans="1:26" s="119" customFormat="1" ht="11.25">
      <c r="A244" s="122">
        <v>226</v>
      </c>
      <c r="B244" s="111" t="s">
        <v>290</v>
      </c>
      <c r="C244" s="123">
        <v>975.58076927555794</v>
      </c>
      <c r="D244" s="124">
        <v>28139.419230724441</v>
      </c>
      <c r="E244" s="123">
        <v>86074.91473324332</v>
      </c>
      <c r="F244" s="125">
        <v>0.10249999999999999</v>
      </c>
      <c r="G244" s="126">
        <v>29115</v>
      </c>
      <c r="H244" s="127"/>
      <c r="I244" s="128"/>
      <c r="J244" s="129"/>
      <c r="K244" s="182"/>
      <c r="L244" s="119">
        <f t="shared" si="37"/>
        <v>86074.91</v>
      </c>
      <c r="M244" s="119" t="str">
        <f t="shared" si="38"/>
        <v>November</v>
      </c>
      <c r="N244" s="120">
        <f t="shared" si="47"/>
        <v>11</v>
      </c>
      <c r="O244" s="119">
        <f t="shared" si="48"/>
        <v>2029</v>
      </c>
      <c r="P244" s="119">
        <f t="shared" si="39"/>
        <v>0</v>
      </c>
      <c r="Q244" s="119" t="str">
        <f t="shared" si="40"/>
        <v>November</v>
      </c>
      <c r="T244" s="119">
        <f t="shared" si="41"/>
        <v>2030</v>
      </c>
      <c r="U244" s="119">
        <f t="shared" si="42"/>
        <v>2029</v>
      </c>
      <c r="V244" s="119">
        <f t="shared" si="43"/>
        <v>0</v>
      </c>
      <c r="W244" s="119">
        <f t="shared" si="44"/>
        <v>0</v>
      </c>
      <c r="Y244" s="121">
        <f t="shared" si="45"/>
        <v>28139.419230724441</v>
      </c>
      <c r="Z244" s="121">
        <f t="shared" si="46"/>
        <v>28139.419230724441</v>
      </c>
    </row>
    <row r="245" spans="1:26" s="119" customFormat="1" ht="11.25">
      <c r="A245" s="122">
        <v>227</v>
      </c>
      <c r="B245" s="111" t="s">
        <v>291</v>
      </c>
      <c r="C245" s="123">
        <v>735.22323001311997</v>
      </c>
      <c r="D245" s="124">
        <v>28379.776769986878</v>
      </c>
      <c r="E245" s="123">
        <v>57695.137963256442</v>
      </c>
      <c r="F245" s="125">
        <v>0.10249999999999999</v>
      </c>
      <c r="G245" s="126">
        <v>29115</v>
      </c>
      <c r="H245" s="127"/>
      <c r="I245" s="128"/>
      <c r="J245" s="129"/>
      <c r="K245" s="182"/>
      <c r="L245" s="119">
        <f t="shared" si="37"/>
        <v>57695.14</v>
      </c>
      <c r="M245" s="119" t="str">
        <f t="shared" si="38"/>
        <v>December</v>
      </c>
      <c r="N245" s="120">
        <f t="shared" si="47"/>
        <v>12</v>
      </c>
      <c r="O245" s="119">
        <f t="shared" si="48"/>
        <v>2029</v>
      </c>
      <c r="P245" s="119">
        <f t="shared" si="39"/>
        <v>0</v>
      </c>
      <c r="Q245" s="119" t="str">
        <f t="shared" si="40"/>
        <v>December</v>
      </c>
      <c r="T245" s="119">
        <f t="shared" si="41"/>
        <v>2030</v>
      </c>
      <c r="U245" s="119">
        <f t="shared" si="42"/>
        <v>2029</v>
      </c>
      <c r="V245" s="119">
        <f t="shared" si="43"/>
        <v>0</v>
      </c>
      <c r="W245" s="119">
        <f t="shared" si="44"/>
        <v>0</v>
      </c>
      <c r="Y245" s="121">
        <f t="shared" si="45"/>
        <v>28379.776769986878</v>
      </c>
      <c r="Z245" s="121">
        <f t="shared" si="46"/>
        <v>28379.776769986878</v>
      </c>
    </row>
    <row r="246" spans="1:26" s="119" customFormat="1" ht="11.25">
      <c r="A246" s="122">
        <v>228</v>
      </c>
      <c r="B246" s="111" t="s">
        <v>292</v>
      </c>
      <c r="C246" s="123">
        <v>492.81263676948203</v>
      </c>
      <c r="D246" s="124">
        <v>28622.187363230518</v>
      </c>
      <c r="E246" s="123">
        <v>29072.950600025924</v>
      </c>
      <c r="F246" s="125">
        <v>0.10249999999999999</v>
      </c>
      <c r="G246" s="126">
        <v>29115</v>
      </c>
      <c r="H246" s="127"/>
      <c r="I246" s="128"/>
      <c r="J246" s="129"/>
      <c r="K246" s="182"/>
      <c r="L246" s="119">
        <f t="shared" si="37"/>
        <v>29072.95</v>
      </c>
      <c r="M246" s="119" t="str">
        <f t="shared" si="38"/>
        <v>January</v>
      </c>
      <c r="N246" s="120">
        <f t="shared" si="47"/>
        <v>1</v>
      </c>
      <c r="O246" s="119">
        <f t="shared" si="48"/>
        <v>2030</v>
      </c>
      <c r="P246" s="119" t="str">
        <f t="shared" si="39"/>
        <v>January</v>
      </c>
      <c r="Q246" s="119">
        <f t="shared" si="40"/>
        <v>0</v>
      </c>
      <c r="T246" s="119">
        <f t="shared" si="41"/>
        <v>2030</v>
      </c>
      <c r="U246" s="119">
        <f t="shared" si="42"/>
        <v>2029</v>
      </c>
      <c r="V246" s="119">
        <f t="shared" si="43"/>
        <v>0</v>
      </c>
      <c r="W246" s="119">
        <f t="shared" si="44"/>
        <v>0</v>
      </c>
      <c r="Y246" s="121">
        <f t="shared" si="45"/>
        <v>28622.187363230518</v>
      </c>
      <c r="Z246" s="121">
        <f t="shared" si="46"/>
        <v>28622.187363230518</v>
      </c>
    </row>
    <row r="247" spans="1:26" s="119" customFormat="1" ht="11.25">
      <c r="A247" s="122">
        <v>229</v>
      </c>
      <c r="B247" s="111" t="s">
        <v>293</v>
      </c>
      <c r="C247" s="123">
        <v>248.33145304188807</v>
      </c>
      <c r="D247" s="124">
        <v>28866.668546958113</v>
      </c>
      <c r="E247" s="123">
        <v>206.28205306781092</v>
      </c>
      <c r="F247" s="125">
        <v>0.10249999999999999</v>
      </c>
      <c r="G247" s="126">
        <v>29115</v>
      </c>
      <c r="H247" s="127"/>
      <c r="I247" s="128"/>
      <c r="J247" s="129"/>
      <c r="K247" s="182"/>
      <c r="L247" s="119">
        <f t="shared" si="37"/>
        <v>206.28</v>
      </c>
      <c r="M247" s="119" t="str">
        <f t="shared" si="38"/>
        <v>February</v>
      </c>
      <c r="N247" s="120">
        <f t="shared" si="47"/>
        <v>2</v>
      </c>
      <c r="O247" s="119">
        <f t="shared" si="48"/>
        <v>2030</v>
      </c>
      <c r="P247" s="119" t="str">
        <f t="shared" si="39"/>
        <v>February</v>
      </c>
      <c r="Q247" s="119">
        <f t="shared" si="40"/>
        <v>0</v>
      </c>
      <c r="T247" s="119">
        <f t="shared" si="41"/>
        <v>2030</v>
      </c>
      <c r="U247" s="119">
        <f t="shared" si="42"/>
        <v>2029</v>
      </c>
      <c r="V247" s="119">
        <f t="shared" si="43"/>
        <v>0</v>
      </c>
      <c r="W247" s="119">
        <f t="shared" si="44"/>
        <v>0</v>
      </c>
      <c r="Y247" s="121">
        <f t="shared" si="45"/>
        <v>29072.950600025924</v>
      </c>
      <c r="Z247" s="121">
        <f t="shared" si="46"/>
        <v>28866.668546958113</v>
      </c>
    </row>
    <row r="248" spans="1:26" s="119" customFormat="1" ht="11.25">
      <c r="A248" s="122">
        <v>230</v>
      </c>
      <c r="B248" s="111" t="s">
        <v>294</v>
      </c>
      <c r="C248" s="123">
        <v>1.7619925366208848</v>
      </c>
      <c r="D248" s="124">
        <v>29113.23800746338</v>
      </c>
      <c r="E248" s="123">
        <v>-28906.955954395569</v>
      </c>
      <c r="F248" s="125">
        <v>0.10249999999999999</v>
      </c>
      <c r="G248" s="126">
        <v>29115</v>
      </c>
      <c r="H248" s="127"/>
      <c r="I248" s="128"/>
      <c r="J248" s="129"/>
      <c r="K248" s="182"/>
      <c r="L248" s="119">
        <f t="shared" si="37"/>
        <v>-28906.959999999999</v>
      </c>
      <c r="M248" s="119" t="str">
        <f t="shared" si="38"/>
        <v>March</v>
      </c>
      <c r="N248" s="120">
        <f t="shared" si="47"/>
        <v>3</v>
      </c>
      <c r="O248" s="119">
        <f t="shared" si="48"/>
        <v>2030</v>
      </c>
      <c r="P248" s="119" t="str">
        <f t="shared" si="39"/>
        <v>March</v>
      </c>
      <c r="Q248" s="119">
        <f t="shared" si="40"/>
        <v>0</v>
      </c>
      <c r="T248" s="119">
        <f t="shared" si="41"/>
        <v>2030</v>
      </c>
      <c r="U248" s="119">
        <f t="shared" si="42"/>
        <v>2029</v>
      </c>
      <c r="V248" s="119">
        <f t="shared" si="43"/>
        <v>0</v>
      </c>
      <c r="W248" s="119">
        <f t="shared" si="44"/>
        <v>0</v>
      </c>
      <c r="Y248" s="121">
        <f t="shared" si="45"/>
        <v>206.28205306781092</v>
      </c>
      <c r="Z248" s="121">
        <f t="shared" si="46"/>
        <v>29113.23800746338</v>
      </c>
    </row>
    <row r="249" spans="1:26" s="119" customFormat="1" ht="11.25">
      <c r="A249" s="122">
        <v>231</v>
      </c>
      <c r="B249" s="111" t="s">
        <v>295</v>
      </c>
      <c r="C249" s="123" t="s">
        <v>63</v>
      </c>
      <c r="D249" s="124" t="s">
        <v>63</v>
      </c>
      <c r="E249" s="123" t="s">
        <v>63</v>
      </c>
      <c r="F249" s="125" t="s">
        <v>63</v>
      </c>
      <c r="G249" s="126" t="s">
        <v>63</v>
      </c>
      <c r="H249" s="127"/>
      <c r="I249" s="128"/>
      <c r="J249" s="129"/>
      <c r="K249" s="182"/>
      <c r="L249" s="119">
        <f t="shared" si="37"/>
        <v>0</v>
      </c>
      <c r="M249" s="119" t="str">
        <f t="shared" si="38"/>
        <v>April</v>
      </c>
      <c r="N249" s="120">
        <f t="shared" si="47"/>
        <v>4</v>
      </c>
      <c r="O249" s="119">
        <f t="shared" si="48"/>
        <v>2030</v>
      </c>
      <c r="P249" s="119" t="str">
        <f t="shared" si="39"/>
        <v>April</v>
      </c>
      <c r="Q249" s="119">
        <f t="shared" si="40"/>
        <v>0</v>
      </c>
      <c r="T249" s="119">
        <f t="shared" si="41"/>
        <v>2031</v>
      </c>
      <c r="U249" s="119">
        <f t="shared" si="42"/>
        <v>2030</v>
      </c>
      <c r="V249" s="119">
        <f t="shared" si="43"/>
        <v>0</v>
      </c>
      <c r="W249" s="119">
        <f t="shared" si="44"/>
        <v>0</v>
      </c>
      <c r="Y249" s="121" t="str">
        <f t="shared" si="45"/>
        <v>Loan Paid</v>
      </c>
      <c r="Z249" s="121">
        <f t="shared" si="46"/>
        <v>0</v>
      </c>
    </row>
    <row r="250" spans="1:26" s="119" customFormat="1" ht="11.25">
      <c r="A250" s="122">
        <v>232</v>
      </c>
      <c r="B250" s="111" t="s">
        <v>63</v>
      </c>
      <c r="C250" s="123" t="s">
        <v>63</v>
      </c>
      <c r="D250" s="124" t="s">
        <v>63</v>
      </c>
      <c r="E250" s="123" t="s">
        <v>63</v>
      </c>
      <c r="F250" s="125" t="s">
        <v>63</v>
      </c>
      <c r="G250" s="126" t="s">
        <v>63</v>
      </c>
      <c r="H250" s="127"/>
      <c r="I250" s="128"/>
      <c r="J250" s="129"/>
      <c r="K250" s="182"/>
      <c r="L250" s="119">
        <f t="shared" si="37"/>
        <v>0</v>
      </c>
      <c r="M250" s="119" t="str">
        <f t="shared" si="38"/>
        <v>May</v>
      </c>
      <c r="N250" s="120">
        <f t="shared" si="47"/>
        <v>5</v>
      </c>
      <c r="O250" s="119">
        <f t="shared" si="48"/>
        <v>2030</v>
      </c>
      <c r="P250" s="119" t="str">
        <f t="shared" si="39"/>
        <v>May</v>
      </c>
      <c r="Q250" s="119">
        <f t="shared" si="40"/>
        <v>0</v>
      </c>
      <c r="T250" s="119">
        <f t="shared" si="41"/>
        <v>2031</v>
      </c>
      <c r="U250" s="119">
        <f t="shared" si="42"/>
        <v>2030</v>
      </c>
      <c r="V250" s="119">
        <f t="shared" si="43"/>
        <v>0</v>
      </c>
      <c r="W250" s="119">
        <f t="shared" si="44"/>
        <v>0</v>
      </c>
      <c r="Y250" s="121" t="str">
        <f t="shared" si="45"/>
        <v>Loan Paid</v>
      </c>
      <c r="Z250" s="121">
        <f t="shared" si="46"/>
        <v>0</v>
      </c>
    </row>
    <row r="251" spans="1:26" s="119" customFormat="1" ht="11.25">
      <c r="A251" s="122">
        <v>233</v>
      </c>
      <c r="B251" s="111" t="s">
        <v>63</v>
      </c>
      <c r="C251" s="123" t="s">
        <v>63</v>
      </c>
      <c r="D251" s="124" t="s">
        <v>63</v>
      </c>
      <c r="E251" s="123" t="s">
        <v>63</v>
      </c>
      <c r="F251" s="125" t="s">
        <v>63</v>
      </c>
      <c r="G251" s="126" t="s">
        <v>63</v>
      </c>
      <c r="H251" s="127"/>
      <c r="I251" s="128"/>
      <c r="J251" s="129"/>
      <c r="K251" s="182"/>
      <c r="L251" s="119">
        <f t="shared" si="37"/>
        <v>0</v>
      </c>
      <c r="M251" s="119" t="str">
        <f t="shared" si="38"/>
        <v>June</v>
      </c>
      <c r="N251" s="120">
        <f t="shared" si="47"/>
        <v>6</v>
      </c>
      <c r="O251" s="119">
        <f t="shared" si="48"/>
        <v>2030</v>
      </c>
      <c r="P251" s="119" t="str">
        <f t="shared" si="39"/>
        <v>June</v>
      </c>
      <c r="Q251" s="119">
        <f t="shared" si="40"/>
        <v>0</v>
      </c>
      <c r="T251" s="119">
        <f t="shared" si="41"/>
        <v>2031</v>
      </c>
      <c r="U251" s="119">
        <f t="shared" si="42"/>
        <v>2030</v>
      </c>
      <c r="V251" s="119">
        <f t="shared" si="43"/>
        <v>0</v>
      </c>
      <c r="W251" s="119">
        <f t="shared" si="44"/>
        <v>0</v>
      </c>
      <c r="Y251" s="121" t="str">
        <f t="shared" si="45"/>
        <v>Loan Paid</v>
      </c>
      <c r="Z251" s="121">
        <f t="shared" si="46"/>
        <v>0</v>
      </c>
    </row>
    <row r="252" spans="1:26" s="119" customFormat="1" ht="11.25">
      <c r="A252" s="122">
        <v>234</v>
      </c>
      <c r="B252" s="111" t="s">
        <v>63</v>
      </c>
      <c r="C252" s="123" t="s">
        <v>63</v>
      </c>
      <c r="D252" s="124" t="s">
        <v>63</v>
      </c>
      <c r="E252" s="123" t="s">
        <v>63</v>
      </c>
      <c r="F252" s="125" t="s">
        <v>63</v>
      </c>
      <c r="G252" s="126" t="s">
        <v>63</v>
      </c>
      <c r="H252" s="127"/>
      <c r="I252" s="128"/>
      <c r="J252" s="129"/>
      <c r="K252" s="182"/>
      <c r="L252" s="119">
        <f t="shared" si="37"/>
        <v>0</v>
      </c>
      <c r="M252" s="119" t="str">
        <f t="shared" si="38"/>
        <v>July</v>
      </c>
      <c r="N252" s="120">
        <f t="shared" si="47"/>
        <v>7</v>
      </c>
      <c r="O252" s="119">
        <f t="shared" si="48"/>
        <v>2030</v>
      </c>
      <c r="P252" s="119" t="str">
        <f t="shared" si="39"/>
        <v>July</v>
      </c>
      <c r="Q252" s="119">
        <f t="shared" si="40"/>
        <v>0</v>
      </c>
      <c r="T252" s="119">
        <f t="shared" si="41"/>
        <v>2031</v>
      </c>
      <c r="U252" s="119">
        <f t="shared" si="42"/>
        <v>2030</v>
      </c>
      <c r="V252" s="119">
        <f t="shared" si="43"/>
        <v>0</v>
      </c>
      <c r="W252" s="119">
        <f t="shared" si="44"/>
        <v>0</v>
      </c>
      <c r="Y252" s="121" t="str">
        <f t="shared" si="45"/>
        <v>Loan Paid</v>
      </c>
      <c r="Z252" s="121">
        <f t="shared" si="46"/>
        <v>0</v>
      </c>
    </row>
    <row r="253" spans="1:26" s="119" customFormat="1" ht="11.25">
      <c r="A253" s="122">
        <v>235</v>
      </c>
      <c r="B253" s="111" t="s">
        <v>63</v>
      </c>
      <c r="C253" s="123" t="s">
        <v>63</v>
      </c>
      <c r="D253" s="124" t="s">
        <v>63</v>
      </c>
      <c r="E253" s="123" t="s">
        <v>63</v>
      </c>
      <c r="F253" s="125" t="s">
        <v>63</v>
      </c>
      <c r="G253" s="126" t="s">
        <v>63</v>
      </c>
      <c r="H253" s="127"/>
      <c r="I253" s="128"/>
      <c r="J253" s="129"/>
      <c r="K253" s="182"/>
      <c r="L253" s="119">
        <f t="shared" si="37"/>
        <v>0</v>
      </c>
      <c r="M253" s="119" t="str">
        <f t="shared" si="38"/>
        <v>August</v>
      </c>
      <c r="N253" s="120">
        <f t="shared" si="47"/>
        <v>8</v>
      </c>
      <c r="O253" s="119">
        <f t="shared" si="48"/>
        <v>2030</v>
      </c>
      <c r="P253" s="119" t="str">
        <f t="shared" si="39"/>
        <v>August</v>
      </c>
      <c r="Q253" s="119">
        <f t="shared" si="40"/>
        <v>0</v>
      </c>
      <c r="T253" s="119">
        <f t="shared" si="41"/>
        <v>2031</v>
      </c>
      <c r="U253" s="119">
        <f t="shared" si="42"/>
        <v>2030</v>
      </c>
      <c r="V253" s="119">
        <f t="shared" si="43"/>
        <v>0</v>
      </c>
      <c r="W253" s="119">
        <f t="shared" si="44"/>
        <v>0</v>
      </c>
      <c r="Y253" s="121" t="str">
        <f t="shared" si="45"/>
        <v>Loan Paid</v>
      </c>
      <c r="Z253" s="121">
        <f t="shared" si="46"/>
        <v>0</v>
      </c>
    </row>
    <row r="254" spans="1:26" s="119" customFormat="1" ht="11.25">
      <c r="A254" s="122">
        <v>236</v>
      </c>
      <c r="B254" s="111" t="s">
        <v>63</v>
      </c>
      <c r="C254" s="123" t="s">
        <v>63</v>
      </c>
      <c r="D254" s="124" t="s">
        <v>63</v>
      </c>
      <c r="E254" s="123" t="s">
        <v>63</v>
      </c>
      <c r="F254" s="125" t="s">
        <v>63</v>
      </c>
      <c r="G254" s="126" t="s">
        <v>63</v>
      </c>
      <c r="H254" s="127"/>
      <c r="I254" s="128"/>
      <c r="J254" s="129"/>
      <c r="K254" s="182"/>
      <c r="L254" s="119">
        <f t="shared" si="37"/>
        <v>0</v>
      </c>
      <c r="M254" s="119" t="str">
        <f t="shared" si="38"/>
        <v>September</v>
      </c>
      <c r="N254" s="120">
        <f t="shared" si="47"/>
        <v>9</v>
      </c>
      <c r="O254" s="119">
        <f t="shared" si="48"/>
        <v>2030</v>
      </c>
      <c r="P254" s="119">
        <f t="shared" si="39"/>
        <v>0</v>
      </c>
      <c r="Q254" s="119" t="str">
        <f t="shared" si="40"/>
        <v>September</v>
      </c>
      <c r="T254" s="119">
        <f t="shared" si="41"/>
        <v>2031</v>
      </c>
      <c r="U254" s="119">
        <f t="shared" si="42"/>
        <v>2030</v>
      </c>
      <c r="V254" s="119">
        <f t="shared" si="43"/>
        <v>0</v>
      </c>
      <c r="W254" s="119">
        <f t="shared" si="44"/>
        <v>0</v>
      </c>
      <c r="Y254" s="121" t="str">
        <f t="shared" si="45"/>
        <v>Loan Paid</v>
      </c>
      <c r="Z254" s="121">
        <f t="shared" si="46"/>
        <v>0</v>
      </c>
    </row>
    <row r="255" spans="1:26" s="119" customFormat="1" ht="11.25">
      <c r="A255" s="122">
        <v>237</v>
      </c>
      <c r="B255" s="111" t="s">
        <v>63</v>
      </c>
      <c r="C255" s="123" t="s">
        <v>63</v>
      </c>
      <c r="D255" s="124" t="s">
        <v>63</v>
      </c>
      <c r="E255" s="123" t="s">
        <v>63</v>
      </c>
      <c r="F255" s="125" t="s">
        <v>63</v>
      </c>
      <c r="G255" s="126" t="s">
        <v>63</v>
      </c>
      <c r="H255" s="127"/>
      <c r="I255" s="128"/>
      <c r="J255" s="129"/>
      <c r="K255" s="182"/>
      <c r="L255" s="119">
        <f t="shared" si="37"/>
        <v>0</v>
      </c>
      <c r="M255" s="119" t="str">
        <f t="shared" si="38"/>
        <v>October</v>
      </c>
      <c r="N255" s="120">
        <f t="shared" si="47"/>
        <v>10</v>
      </c>
      <c r="O255" s="119">
        <f t="shared" si="48"/>
        <v>2030</v>
      </c>
      <c r="P255" s="119">
        <f t="shared" si="39"/>
        <v>0</v>
      </c>
      <c r="Q255" s="119" t="str">
        <f t="shared" si="40"/>
        <v>October</v>
      </c>
      <c r="T255" s="119">
        <f t="shared" si="41"/>
        <v>2031</v>
      </c>
      <c r="U255" s="119">
        <f t="shared" si="42"/>
        <v>2030</v>
      </c>
      <c r="V255" s="119">
        <f t="shared" si="43"/>
        <v>0</v>
      </c>
      <c r="W255" s="119">
        <f t="shared" si="44"/>
        <v>0</v>
      </c>
      <c r="Y255" s="121" t="str">
        <f t="shared" si="45"/>
        <v>Loan Paid</v>
      </c>
      <c r="Z255" s="121">
        <f t="shared" si="46"/>
        <v>0</v>
      </c>
    </row>
    <row r="256" spans="1:26" s="119" customFormat="1" ht="11.25">
      <c r="A256" s="122">
        <v>238</v>
      </c>
      <c r="B256" s="111" t="s">
        <v>63</v>
      </c>
      <c r="C256" s="123" t="s">
        <v>63</v>
      </c>
      <c r="D256" s="124" t="s">
        <v>63</v>
      </c>
      <c r="E256" s="123" t="s">
        <v>63</v>
      </c>
      <c r="F256" s="125" t="s">
        <v>63</v>
      </c>
      <c r="G256" s="126" t="s">
        <v>63</v>
      </c>
      <c r="H256" s="127"/>
      <c r="I256" s="128"/>
      <c r="J256" s="129"/>
      <c r="K256" s="182"/>
      <c r="L256" s="119">
        <f t="shared" si="37"/>
        <v>0</v>
      </c>
      <c r="M256" s="119" t="str">
        <f t="shared" si="38"/>
        <v>November</v>
      </c>
      <c r="N256" s="120">
        <f t="shared" si="47"/>
        <v>11</v>
      </c>
      <c r="O256" s="119">
        <f t="shared" si="48"/>
        <v>2030</v>
      </c>
      <c r="P256" s="119">
        <f t="shared" si="39"/>
        <v>0</v>
      </c>
      <c r="Q256" s="119" t="str">
        <f t="shared" si="40"/>
        <v>November</v>
      </c>
      <c r="T256" s="119">
        <f t="shared" si="41"/>
        <v>2031</v>
      </c>
      <c r="U256" s="119">
        <f t="shared" si="42"/>
        <v>2030</v>
      </c>
      <c r="V256" s="119">
        <f t="shared" si="43"/>
        <v>0</v>
      </c>
      <c r="W256" s="119">
        <f t="shared" si="44"/>
        <v>0</v>
      </c>
      <c r="Y256" s="121" t="str">
        <f t="shared" si="45"/>
        <v>Loan Paid</v>
      </c>
      <c r="Z256" s="121">
        <f t="shared" si="46"/>
        <v>0</v>
      </c>
    </row>
    <row r="257" spans="1:26" s="119" customFormat="1" ht="11.25">
      <c r="A257" s="122">
        <v>239</v>
      </c>
      <c r="B257" s="111" t="s">
        <v>63</v>
      </c>
      <c r="C257" s="123" t="s">
        <v>63</v>
      </c>
      <c r="D257" s="124" t="s">
        <v>63</v>
      </c>
      <c r="E257" s="123" t="s">
        <v>63</v>
      </c>
      <c r="F257" s="125" t="s">
        <v>63</v>
      </c>
      <c r="G257" s="126" t="s">
        <v>63</v>
      </c>
      <c r="H257" s="127"/>
      <c r="I257" s="128"/>
      <c r="J257" s="129"/>
      <c r="K257" s="182"/>
      <c r="L257" s="119">
        <f t="shared" si="37"/>
        <v>0</v>
      </c>
      <c r="M257" s="119" t="str">
        <f t="shared" si="38"/>
        <v>December</v>
      </c>
      <c r="N257" s="120">
        <f t="shared" si="47"/>
        <v>12</v>
      </c>
      <c r="O257" s="119">
        <f t="shared" si="48"/>
        <v>2030</v>
      </c>
      <c r="P257" s="119">
        <f t="shared" si="39"/>
        <v>0</v>
      </c>
      <c r="Q257" s="119" t="str">
        <f t="shared" si="40"/>
        <v>December</v>
      </c>
      <c r="T257" s="119">
        <f t="shared" si="41"/>
        <v>2031</v>
      </c>
      <c r="U257" s="119">
        <f t="shared" si="42"/>
        <v>2030</v>
      </c>
      <c r="V257" s="119">
        <f t="shared" si="43"/>
        <v>0</v>
      </c>
      <c r="W257" s="119">
        <f t="shared" si="44"/>
        <v>0</v>
      </c>
      <c r="Y257" s="121" t="str">
        <f t="shared" si="45"/>
        <v>Loan Paid</v>
      </c>
      <c r="Z257" s="121">
        <f t="shared" si="46"/>
        <v>0</v>
      </c>
    </row>
    <row r="258" spans="1:26" s="119" customFormat="1" ht="11.25">
      <c r="A258" s="122">
        <v>240</v>
      </c>
      <c r="B258" s="111" t="s">
        <v>63</v>
      </c>
      <c r="C258" s="123" t="s">
        <v>63</v>
      </c>
      <c r="D258" s="124" t="s">
        <v>63</v>
      </c>
      <c r="E258" s="123" t="s">
        <v>63</v>
      </c>
      <c r="F258" s="125" t="s">
        <v>63</v>
      </c>
      <c r="G258" s="126" t="s">
        <v>63</v>
      </c>
      <c r="H258" s="127"/>
      <c r="I258" s="128"/>
      <c r="J258" s="129"/>
      <c r="K258" s="182"/>
      <c r="L258" s="119">
        <f t="shared" si="37"/>
        <v>0</v>
      </c>
      <c r="M258" s="119" t="str">
        <f t="shared" si="38"/>
        <v>January</v>
      </c>
      <c r="N258" s="120">
        <f t="shared" si="47"/>
        <v>1</v>
      </c>
      <c r="O258" s="119">
        <f t="shared" si="48"/>
        <v>2031</v>
      </c>
      <c r="P258" s="119" t="str">
        <f t="shared" si="39"/>
        <v>January</v>
      </c>
      <c r="Q258" s="119">
        <f t="shared" si="40"/>
        <v>0</v>
      </c>
      <c r="T258" s="119">
        <f t="shared" si="41"/>
        <v>2031</v>
      </c>
      <c r="U258" s="119">
        <f t="shared" si="42"/>
        <v>2030</v>
      </c>
      <c r="V258" s="119">
        <f t="shared" si="43"/>
        <v>0</v>
      </c>
      <c r="W258" s="119">
        <f t="shared" si="44"/>
        <v>0</v>
      </c>
      <c r="Y258" s="121" t="str">
        <f t="shared" si="45"/>
        <v>Loan Paid</v>
      </c>
      <c r="Z258" s="121">
        <f t="shared" si="46"/>
        <v>0</v>
      </c>
    </row>
    <row r="259" spans="1:26" s="119" customFormat="1" ht="11.25">
      <c r="A259" s="122">
        <v>241</v>
      </c>
      <c r="B259" s="111" t="s">
        <v>63</v>
      </c>
      <c r="C259" s="123" t="s">
        <v>63</v>
      </c>
      <c r="D259" s="124" t="s">
        <v>63</v>
      </c>
      <c r="E259" s="123" t="s">
        <v>63</v>
      </c>
      <c r="F259" s="125" t="s">
        <v>63</v>
      </c>
      <c r="G259" s="126" t="s">
        <v>63</v>
      </c>
      <c r="H259" s="127"/>
      <c r="I259" s="128"/>
      <c r="J259" s="129"/>
      <c r="K259" s="182"/>
      <c r="L259" s="119">
        <f t="shared" si="37"/>
        <v>0</v>
      </c>
      <c r="M259" s="119" t="str">
        <f t="shared" si="38"/>
        <v>February</v>
      </c>
      <c r="N259" s="120">
        <f t="shared" si="47"/>
        <v>2</v>
      </c>
      <c r="O259" s="119">
        <f t="shared" si="48"/>
        <v>2031</v>
      </c>
      <c r="P259" s="119" t="str">
        <f t="shared" si="39"/>
        <v>February</v>
      </c>
      <c r="Q259" s="119">
        <f t="shared" si="40"/>
        <v>0</v>
      </c>
      <c r="T259" s="119">
        <f t="shared" si="41"/>
        <v>2031</v>
      </c>
      <c r="U259" s="119">
        <f t="shared" si="42"/>
        <v>2030</v>
      </c>
      <c r="V259" s="119">
        <f t="shared" si="43"/>
        <v>0</v>
      </c>
      <c r="W259" s="119">
        <f t="shared" si="44"/>
        <v>0</v>
      </c>
      <c r="Y259" s="121" t="str">
        <f t="shared" si="45"/>
        <v>Loan Paid</v>
      </c>
      <c r="Z259" s="121">
        <f t="shared" si="46"/>
        <v>0</v>
      </c>
    </row>
    <row r="260" spans="1:26" s="119" customFormat="1" ht="11.25">
      <c r="A260" s="122">
        <v>242</v>
      </c>
      <c r="B260" s="111" t="s">
        <v>63</v>
      </c>
      <c r="C260" s="123" t="s">
        <v>63</v>
      </c>
      <c r="D260" s="124" t="s">
        <v>63</v>
      </c>
      <c r="E260" s="123" t="s">
        <v>63</v>
      </c>
      <c r="F260" s="125" t="s">
        <v>63</v>
      </c>
      <c r="G260" s="126" t="s">
        <v>63</v>
      </c>
      <c r="H260" s="127"/>
      <c r="I260" s="128"/>
      <c r="J260" s="129"/>
      <c r="K260" s="182"/>
      <c r="L260" s="119">
        <f t="shared" si="37"/>
        <v>0</v>
      </c>
      <c r="M260" s="119" t="str">
        <f t="shared" si="38"/>
        <v>March</v>
      </c>
      <c r="N260" s="120">
        <f t="shared" si="47"/>
        <v>3</v>
      </c>
      <c r="O260" s="119">
        <f t="shared" si="48"/>
        <v>2031</v>
      </c>
      <c r="P260" s="119" t="str">
        <f t="shared" si="39"/>
        <v>March</v>
      </c>
      <c r="Q260" s="119">
        <f t="shared" si="40"/>
        <v>0</v>
      </c>
      <c r="T260" s="119">
        <f t="shared" si="41"/>
        <v>2031</v>
      </c>
      <c r="U260" s="119">
        <f t="shared" si="42"/>
        <v>2030</v>
      </c>
      <c r="V260" s="119">
        <f t="shared" si="43"/>
        <v>0</v>
      </c>
      <c r="W260" s="119">
        <f t="shared" si="44"/>
        <v>0</v>
      </c>
      <c r="Y260" s="121" t="str">
        <f t="shared" si="45"/>
        <v>Loan Paid</v>
      </c>
      <c r="Z260" s="121">
        <f t="shared" si="46"/>
        <v>0</v>
      </c>
    </row>
    <row r="261" spans="1:26" s="119" customFormat="1" ht="11.25">
      <c r="A261" s="122">
        <v>243</v>
      </c>
      <c r="B261" s="111" t="s">
        <v>63</v>
      </c>
      <c r="C261" s="123" t="s">
        <v>63</v>
      </c>
      <c r="D261" s="124" t="s">
        <v>63</v>
      </c>
      <c r="E261" s="123" t="s">
        <v>63</v>
      </c>
      <c r="F261" s="125" t="s">
        <v>63</v>
      </c>
      <c r="G261" s="126" t="s">
        <v>63</v>
      </c>
      <c r="H261" s="127"/>
      <c r="I261" s="128"/>
      <c r="J261" s="129"/>
      <c r="K261" s="182"/>
      <c r="L261" s="119">
        <f t="shared" si="37"/>
        <v>0</v>
      </c>
      <c r="M261" s="119" t="str">
        <f t="shared" si="38"/>
        <v>April</v>
      </c>
      <c r="N261" s="120">
        <f t="shared" si="47"/>
        <v>4</v>
      </c>
      <c r="O261" s="119">
        <f t="shared" si="48"/>
        <v>2031</v>
      </c>
      <c r="P261" s="119" t="str">
        <f t="shared" si="39"/>
        <v>April</v>
      </c>
      <c r="Q261" s="119">
        <f t="shared" si="40"/>
        <v>0</v>
      </c>
      <c r="T261" s="119">
        <f t="shared" si="41"/>
        <v>2032</v>
      </c>
      <c r="U261" s="119">
        <f t="shared" si="42"/>
        <v>2031</v>
      </c>
      <c r="V261" s="119">
        <f t="shared" si="43"/>
        <v>0</v>
      </c>
      <c r="W261" s="119">
        <f t="shared" si="44"/>
        <v>0</v>
      </c>
      <c r="Y261" s="121" t="str">
        <f t="shared" si="45"/>
        <v>Loan Paid</v>
      </c>
      <c r="Z261" s="121">
        <f t="shared" si="46"/>
        <v>0</v>
      </c>
    </row>
    <row r="262" spans="1:26" s="119" customFormat="1" ht="11.25">
      <c r="A262" s="122">
        <v>244</v>
      </c>
      <c r="B262" s="111" t="s">
        <v>63</v>
      </c>
      <c r="C262" s="123" t="s">
        <v>63</v>
      </c>
      <c r="D262" s="124" t="s">
        <v>63</v>
      </c>
      <c r="E262" s="123" t="s">
        <v>63</v>
      </c>
      <c r="F262" s="125" t="s">
        <v>63</v>
      </c>
      <c r="G262" s="126" t="s">
        <v>63</v>
      </c>
      <c r="H262" s="127"/>
      <c r="I262" s="128"/>
      <c r="J262" s="129"/>
      <c r="K262" s="182"/>
      <c r="L262" s="119">
        <f t="shared" si="37"/>
        <v>0</v>
      </c>
      <c r="M262" s="119" t="str">
        <f t="shared" si="38"/>
        <v>May</v>
      </c>
      <c r="N262" s="120">
        <f t="shared" si="47"/>
        <v>5</v>
      </c>
      <c r="O262" s="119">
        <f t="shared" si="48"/>
        <v>2031</v>
      </c>
      <c r="P262" s="119" t="str">
        <f t="shared" si="39"/>
        <v>May</v>
      </c>
      <c r="Q262" s="119">
        <f t="shared" si="40"/>
        <v>0</v>
      </c>
      <c r="T262" s="119">
        <f t="shared" si="41"/>
        <v>2032</v>
      </c>
      <c r="U262" s="119">
        <f t="shared" si="42"/>
        <v>2031</v>
      </c>
      <c r="V262" s="119">
        <f t="shared" si="43"/>
        <v>0</v>
      </c>
      <c r="W262" s="119">
        <f t="shared" si="44"/>
        <v>0</v>
      </c>
      <c r="Y262" s="121" t="str">
        <f t="shared" si="45"/>
        <v>Loan Paid</v>
      </c>
      <c r="Z262" s="121">
        <f t="shared" si="46"/>
        <v>0</v>
      </c>
    </row>
    <row r="263" spans="1:26" s="119" customFormat="1" ht="11.25">
      <c r="A263" s="122">
        <v>245</v>
      </c>
      <c r="B263" s="111" t="s">
        <v>63</v>
      </c>
      <c r="C263" s="123" t="s">
        <v>63</v>
      </c>
      <c r="D263" s="124" t="s">
        <v>63</v>
      </c>
      <c r="E263" s="123" t="s">
        <v>63</v>
      </c>
      <c r="F263" s="125" t="s">
        <v>63</v>
      </c>
      <c r="G263" s="126" t="s">
        <v>63</v>
      </c>
      <c r="H263" s="127"/>
      <c r="I263" s="128"/>
      <c r="J263" s="129"/>
      <c r="K263" s="182"/>
      <c r="L263" s="119">
        <f t="shared" si="37"/>
        <v>0</v>
      </c>
      <c r="M263" s="119" t="str">
        <f t="shared" si="38"/>
        <v>June</v>
      </c>
      <c r="N263" s="120">
        <f t="shared" si="47"/>
        <v>6</v>
      </c>
      <c r="O263" s="119">
        <f t="shared" si="48"/>
        <v>2031</v>
      </c>
      <c r="P263" s="119" t="str">
        <f t="shared" si="39"/>
        <v>June</v>
      </c>
      <c r="Q263" s="119">
        <f t="shared" si="40"/>
        <v>0</v>
      </c>
      <c r="T263" s="119">
        <f t="shared" si="41"/>
        <v>2032</v>
      </c>
      <c r="U263" s="119">
        <f t="shared" si="42"/>
        <v>2031</v>
      </c>
      <c r="V263" s="119">
        <f t="shared" si="43"/>
        <v>0</v>
      </c>
      <c r="W263" s="119">
        <f t="shared" si="44"/>
        <v>0</v>
      </c>
      <c r="Y263" s="121" t="str">
        <f t="shared" si="45"/>
        <v>Loan Paid</v>
      </c>
      <c r="Z263" s="121">
        <f t="shared" si="46"/>
        <v>0</v>
      </c>
    </row>
    <row r="264" spans="1:26" s="119" customFormat="1" ht="11.25">
      <c r="A264" s="122">
        <v>246</v>
      </c>
      <c r="B264" s="111" t="s">
        <v>63</v>
      </c>
      <c r="C264" s="123" t="s">
        <v>63</v>
      </c>
      <c r="D264" s="124" t="s">
        <v>63</v>
      </c>
      <c r="E264" s="123" t="s">
        <v>63</v>
      </c>
      <c r="F264" s="125" t="s">
        <v>63</v>
      </c>
      <c r="G264" s="126" t="s">
        <v>63</v>
      </c>
      <c r="H264" s="127"/>
      <c r="I264" s="128"/>
      <c r="J264" s="129"/>
      <c r="K264" s="182"/>
      <c r="L264" s="119">
        <f t="shared" si="37"/>
        <v>0</v>
      </c>
      <c r="M264" s="119" t="str">
        <f t="shared" si="38"/>
        <v>July</v>
      </c>
      <c r="N264" s="120">
        <f t="shared" si="47"/>
        <v>7</v>
      </c>
      <c r="O264" s="119">
        <f t="shared" si="48"/>
        <v>2031</v>
      </c>
      <c r="P264" s="119" t="str">
        <f t="shared" si="39"/>
        <v>July</v>
      </c>
      <c r="Q264" s="119">
        <f t="shared" si="40"/>
        <v>0</v>
      </c>
      <c r="T264" s="119">
        <f t="shared" si="41"/>
        <v>2032</v>
      </c>
      <c r="U264" s="119">
        <f t="shared" si="42"/>
        <v>2031</v>
      </c>
      <c r="V264" s="119">
        <f t="shared" si="43"/>
        <v>0</v>
      </c>
      <c r="W264" s="119">
        <f t="shared" si="44"/>
        <v>0</v>
      </c>
      <c r="Y264" s="121" t="str">
        <f t="shared" si="45"/>
        <v>Loan Paid</v>
      </c>
      <c r="Z264" s="121">
        <f t="shared" si="46"/>
        <v>0</v>
      </c>
    </row>
    <row r="265" spans="1:26" s="119" customFormat="1" ht="11.25">
      <c r="A265" s="122">
        <v>247</v>
      </c>
      <c r="B265" s="111" t="s">
        <v>63</v>
      </c>
      <c r="C265" s="123" t="s">
        <v>63</v>
      </c>
      <c r="D265" s="124" t="s">
        <v>63</v>
      </c>
      <c r="E265" s="123" t="s">
        <v>63</v>
      </c>
      <c r="F265" s="125" t="s">
        <v>63</v>
      </c>
      <c r="G265" s="126" t="s">
        <v>63</v>
      </c>
      <c r="H265" s="127"/>
      <c r="I265" s="128"/>
      <c r="J265" s="129"/>
      <c r="K265" s="182"/>
      <c r="L265" s="119">
        <f t="shared" si="37"/>
        <v>0</v>
      </c>
      <c r="M265" s="119" t="str">
        <f t="shared" si="38"/>
        <v>August</v>
      </c>
      <c r="N265" s="120">
        <f t="shared" si="47"/>
        <v>8</v>
      </c>
      <c r="O265" s="119">
        <f t="shared" si="48"/>
        <v>2031</v>
      </c>
      <c r="P265" s="119" t="str">
        <f t="shared" si="39"/>
        <v>August</v>
      </c>
      <c r="Q265" s="119">
        <f t="shared" si="40"/>
        <v>0</v>
      </c>
      <c r="T265" s="119">
        <f t="shared" si="41"/>
        <v>2032</v>
      </c>
      <c r="U265" s="119">
        <f t="shared" si="42"/>
        <v>2031</v>
      </c>
      <c r="V265" s="119">
        <f t="shared" si="43"/>
        <v>0</v>
      </c>
      <c r="W265" s="119">
        <f t="shared" si="44"/>
        <v>0</v>
      </c>
      <c r="Y265" s="121" t="str">
        <f t="shared" si="45"/>
        <v>Loan Paid</v>
      </c>
      <c r="Z265" s="121">
        <f t="shared" si="46"/>
        <v>0</v>
      </c>
    </row>
    <row r="266" spans="1:26" s="119" customFormat="1" ht="11.25">
      <c r="A266" s="122">
        <v>248</v>
      </c>
      <c r="B266" s="111" t="s">
        <v>63</v>
      </c>
      <c r="C266" s="123" t="s">
        <v>63</v>
      </c>
      <c r="D266" s="124" t="s">
        <v>63</v>
      </c>
      <c r="E266" s="123" t="s">
        <v>63</v>
      </c>
      <c r="F266" s="125" t="s">
        <v>63</v>
      </c>
      <c r="G266" s="126" t="s">
        <v>63</v>
      </c>
      <c r="H266" s="127"/>
      <c r="I266" s="128"/>
      <c r="J266" s="129"/>
      <c r="K266" s="182"/>
      <c r="L266" s="119">
        <f t="shared" si="37"/>
        <v>0</v>
      </c>
      <c r="M266" s="119" t="str">
        <f t="shared" si="38"/>
        <v>September</v>
      </c>
      <c r="N266" s="120">
        <f t="shared" si="47"/>
        <v>9</v>
      </c>
      <c r="O266" s="119">
        <f t="shared" si="48"/>
        <v>2031</v>
      </c>
      <c r="P266" s="119">
        <f t="shared" si="39"/>
        <v>0</v>
      </c>
      <c r="Q266" s="119" t="str">
        <f t="shared" si="40"/>
        <v>September</v>
      </c>
      <c r="T266" s="119">
        <f t="shared" si="41"/>
        <v>2032</v>
      </c>
      <c r="U266" s="119">
        <f t="shared" si="42"/>
        <v>2031</v>
      </c>
      <c r="V266" s="119">
        <f t="shared" si="43"/>
        <v>0</v>
      </c>
      <c r="W266" s="119">
        <f t="shared" si="44"/>
        <v>0</v>
      </c>
      <c r="Y266" s="121" t="str">
        <f t="shared" si="45"/>
        <v>Loan Paid</v>
      </c>
      <c r="Z266" s="121">
        <f t="shared" si="46"/>
        <v>0</v>
      </c>
    </row>
    <row r="267" spans="1:26" s="119" customFormat="1" ht="11.25">
      <c r="A267" s="122">
        <v>249</v>
      </c>
      <c r="B267" s="111" t="s">
        <v>63</v>
      </c>
      <c r="C267" s="123" t="s">
        <v>63</v>
      </c>
      <c r="D267" s="124" t="s">
        <v>63</v>
      </c>
      <c r="E267" s="123" t="s">
        <v>63</v>
      </c>
      <c r="F267" s="125" t="s">
        <v>63</v>
      </c>
      <c r="G267" s="126" t="s">
        <v>63</v>
      </c>
      <c r="H267" s="127"/>
      <c r="I267" s="128"/>
      <c r="J267" s="129"/>
      <c r="K267" s="182"/>
      <c r="L267" s="119">
        <f t="shared" si="37"/>
        <v>0</v>
      </c>
      <c r="M267" s="119" t="str">
        <f t="shared" si="38"/>
        <v>October</v>
      </c>
      <c r="N267" s="120">
        <f t="shared" si="47"/>
        <v>10</v>
      </c>
      <c r="O267" s="119">
        <f t="shared" si="48"/>
        <v>2031</v>
      </c>
      <c r="P267" s="119">
        <f t="shared" si="39"/>
        <v>0</v>
      </c>
      <c r="Q267" s="119" t="str">
        <f t="shared" si="40"/>
        <v>October</v>
      </c>
      <c r="T267" s="119">
        <f t="shared" si="41"/>
        <v>2032</v>
      </c>
      <c r="U267" s="119">
        <f t="shared" si="42"/>
        <v>2031</v>
      </c>
      <c r="V267" s="119">
        <f t="shared" si="43"/>
        <v>0</v>
      </c>
      <c r="W267" s="119">
        <f t="shared" si="44"/>
        <v>0</v>
      </c>
      <c r="Y267" s="121" t="str">
        <f t="shared" si="45"/>
        <v>Loan Paid</v>
      </c>
      <c r="Z267" s="121">
        <f t="shared" si="46"/>
        <v>0</v>
      </c>
    </row>
    <row r="268" spans="1:26" s="119" customFormat="1" ht="11.25">
      <c r="A268" s="122">
        <v>250</v>
      </c>
      <c r="B268" s="111" t="s">
        <v>63</v>
      </c>
      <c r="C268" s="123" t="s">
        <v>63</v>
      </c>
      <c r="D268" s="124" t="s">
        <v>63</v>
      </c>
      <c r="E268" s="123" t="s">
        <v>63</v>
      </c>
      <c r="F268" s="125" t="s">
        <v>63</v>
      </c>
      <c r="G268" s="126" t="s">
        <v>63</v>
      </c>
      <c r="H268" s="127"/>
      <c r="I268" s="128"/>
      <c r="J268" s="129"/>
      <c r="K268" s="182"/>
      <c r="L268" s="119">
        <f t="shared" si="37"/>
        <v>0</v>
      </c>
      <c r="M268" s="119" t="str">
        <f t="shared" si="38"/>
        <v>November</v>
      </c>
      <c r="N268" s="120">
        <f t="shared" si="47"/>
        <v>11</v>
      </c>
      <c r="O268" s="119">
        <f t="shared" si="48"/>
        <v>2031</v>
      </c>
      <c r="P268" s="119">
        <f t="shared" si="39"/>
        <v>0</v>
      </c>
      <c r="Q268" s="119" t="str">
        <f t="shared" si="40"/>
        <v>November</v>
      </c>
      <c r="T268" s="119">
        <f t="shared" si="41"/>
        <v>2032</v>
      </c>
      <c r="U268" s="119">
        <f t="shared" si="42"/>
        <v>2031</v>
      </c>
      <c r="V268" s="119">
        <f t="shared" si="43"/>
        <v>0</v>
      </c>
      <c r="W268" s="119">
        <f t="shared" si="44"/>
        <v>0</v>
      </c>
      <c r="Y268" s="121" t="str">
        <f t="shared" si="45"/>
        <v>Loan Paid</v>
      </c>
      <c r="Z268" s="121">
        <f t="shared" si="46"/>
        <v>0</v>
      </c>
    </row>
    <row r="269" spans="1:26" s="119" customFormat="1" ht="11.25">
      <c r="A269" s="122">
        <v>251</v>
      </c>
      <c r="B269" s="111" t="s">
        <v>63</v>
      </c>
      <c r="C269" s="123" t="s">
        <v>63</v>
      </c>
      <c r="D269" s="124" t="s">
        <v>63</v>
      </c>
      <c r="E269" s="123" t="s">
        <v>63</v>
      </c>
      <c r="F269" s="125" t="s">
        <v>63</v>
      </c>
      <c r="G269" s="126" t="s">
        <v>63</v>
      </c>
      <c r="H269" s="127"/>
      <c r="I269" s="128"/>
      <c r="J269" s="129"/>
      <c r="K269" s="182"/>
      <c r="L269" s="119">
        <f t="shared" si="37"/>
        <v>0</v>
      </c>
      <c r="M269" s="119" t="str">
        <f t="shared" si="38"/>
        <v>December</v>
      </c>
      <c r="N269" s="120">
        <f t="shared" si="47"/>
        <v>12</v>
      </c>
      <c r="O269" s="119">
        <f t="shared" si="48"/>
        <v>2031</v>
      </c>
      <c r="P269" s="119">
        <f t="shared" si="39"/>
        <v>0</v>
      </c>
      <c r="Q269" s="119" t="str">
        <f t="shared" si="40"/>
        <v>December</v>
      </c>
      <c r="T269" s="119">
        <f t="shared" si="41"/>
        <v>2032</v>
      </c>
      <c r="U269" s="119">
        <f t="shared" si="42"/>
        <v>2031</v>
      </c>
      <c r="V269" s="119">
        <f t="shared" si="43"/>
        <v>0</v>
      </c>
      <c r="W269" s="119">
        <f t="shared" si="44"/>
        <v>0</v>
      </c>
      <c r="Y269" s="121" t="str">
        <f t="shared" si="45"/>
        <v>Loan Paid</v>
      </c>
      <c r="Z269" s="121">
        <f t="shared" si="46"/>
        <v>0</v>
      </c>
    </row>
    <row r="270" spans="1:26" s="119" customFormat="1" ht="11.25">
      <c r="A270" s="122">
        <v>252</v>
      </c>
      <c r="B270" s="111" t="s">
        <v>63</v>
      </c>
      <c r="C270" s="123" t="s">
        <v>63</v>
      </c>
      <c r="D270" s="124" t="s">
        <v>63</v>
      </c>
      <c r="E270" s="123" t="s">
        <v>63</v>
      </c>
      <c r="F270" s="125" t="s">
        <v>63</v>
      </c>
      <c r="G270" s="126" t="s">
        <v>63</v>
      </c>
      <c r="H270" s="127"/>
      <c r="I270" s="128"/>
      <c r="J270" s="129"/>
      <c r="K270" s="182"/>
      <c r="L270" s="119">
        <f t="shared" si="37"/>
        <v>0</v>
      </c>
      <c r="M270" s="119" t="str">
        <f t="shared" si="38"/>
        <v>January</v>
      </c>
      <c r="N270" s="120">
        <f t="shared" si="47"/>
        <v>1</v>
      </c>
      <c r="O270" s="119">
        <f t="shared" si="48"/>
        <v>2032</v>
      </c>
      <c r="P270" s="119" t="str">
        <f t="shared" si="39"/>
        <v>January</v>
      </c>
      <c r="Q270" s="119">
        <f t="shared" si="40"/>
        <v>0</v>
      </c>
      <c r="T270" s="119">
        <f t="shared" si="41"/>
        <v>2032</v>
      </c>
      <c r="U270" s="119">
        <f t="shared" si="42"/>
        <v>2031</v>
      </c>
      <c r="V270" s="119">
        <f t="shared" si="43"/>
        <v>0</v>
      </c>
      <c r="W270" s="119">
        <f t="shared" si="44"/>
        <v>0</v>
      </c>
      <c r="Y270" s="121" t="str">
        <f t="shared" si="45"/>
        <v>Loan Paid</v>
      </c>
      <c r="Z270" s="121">
        <f t="shared" si="46"/>
        <v>0</v>
      </c>
    </row>
    <row r="271" spans="1:26" s="119" customFormat="1" ht="11.25">
      <c r="A271" s="122">
        <v>253</v>
      </c>
      <c r="B271" s="111" t="s">
        <v>63</v>
      </c>
      <c r="C271" s="123" t="s">
        <v>63</v>
      </c>
      <c r="D271" s="124" t="s">
        <v>63</v>
      </c>
      <c r="E271" s="123" t="s">
        <v>63</v>
      </c>
      <c r="F271" s="125" t="s">
        <v>63</v>
      </c>
      <c r="G271" s="126" t="s">
        <v>63</v>
      </c>
      <c r="H271" s="127"/>
      <c r="I271" s="128"/>
      <c r="J271" s="129"/>
      <c r="K271" s="182"/>
      <c r="L271" s="119">
        <f t="shared" si="37"/>
        <v>0</v>
      </c>
      <c r="M271" s="119" t="str">
        <f t="shared" si="38"/>
        <v>February</v>
      </c>
      <c r="N271" s="120">
        <f t="shared" si="47"/>
        <v>2</v>
      </c>
      <c r="O271" s="119">
        <f t="shared" si="48"/>
        <v>2032</v>
      </c>
      <c r="P271" s="119" t="str">
        <f t="shared" si="39"/>
        <v>February</v>
      </c>
      <c r="Q271" s="119">
        <f t="shared" si="40"/>
        <v>0</v>
      </c>
      <c r="T271" s="119">
        <f t="shared" si="41"/>
        <v>2032</v>
      </c>
      <c r="U271" s="119">
        <f t="shared" si="42"/>
        <v>2031</v>
      </c>
      <c r="V271" s="119">
        <f t="shared" si="43"/>
        <v>0</v>
      </c>
      <c r="W271" s="119">
        <f t="shared" si="44"/>
        <v>0</v>
      </c>
      <c r="Y271" s="121" t="str">
        <f t="shared" si="45"/>
        <v>Loan Paid</v>
      </c>
      <c r="Z271" s="121">
        <f t="shared" si="46"/>
        <v>0</v>
      </c>
    </row>
    <row r="272" spans="1:26" s="119" customFormat="1" ht="11.25">
      <c r="A272" s="122">
        <v>254</v>
      </c>
      <c r="B272" s="111" t="s">
        <v>63</v>
      </c>
      <c r="C272" s="123" t="s">
        <v>63</v>
      </c>
      <c r="D272" s="124" t="s">
        <v>63</v>
      </c>
      <c r="E272" s="123" t="s">
        <v>63</v>
      </c>
      <c r="F272" s="125" t="s">
        <v>63</v>
      </c>
      <c r="G272" s="126" t="s">
        <v>63</v>
      </c>
      <c r="H272" s="127"/>
      <c r="I272" s="128"/>
      <c r="J272" s="129"/>
      <c r="K272" s="182"/>
      <c r="L272" s="119">
        <f t="shared" si="37"/>
        <v>0</v>
      </c>
      <c r="M272" s="119" t="str">
        <f t="shared" si="38"/>
        <v>March</v>
      </c>
      <c r="N272" s="120">
        <f t="shared" si="47"/>
        <v>3</v>
      </c>
      <c r="O272" s="119">
        <f t="shared" si="48"/>
        <v>2032</v>
      </c>
      <c r="P272" s="119" t="str">
        <f t="shared" si="39"/>
        <v>March</v>
      </c>
      <c r="Q272" s="119">
        <f t="shared" si="40"/>
        <v>0</v>
      </c>
      <c r="T272" s="119">
        <f t="shared" si="41"/>
        <v>2032</v>
      </c>
      <c r="U272" s="119">
        <f t="shared" si="42"/>
        <v>2031</v>
      </c>
      <c r="V272" s="119">
        <f t="shared" si="43"/>
        <v>0</v>
      </c>
      <c r="W272" s="119">
        <f t="shared" si="44"/>
        <v>0</v>
      </c>
      <c r="Y272" s="121" t="str">
        <f t="shared" si="45"/>
        <v>Loan Paid</v>
      </c>
      <c r="Z272" s="121">
        <f t="shared" si="46"/>
        <v>0</v>
      </c>
    </row>
    <row r="273" spans="1:26" s="119" customFormat="1" ht="11.25">
      <c r="A273" s="122">
        <v>255</v>
      </c>
      <c r="B273" s="111" t="s">
        <v>63</v>
      </c>
      <c r="C273" s="123" t="s">
        <v>63</v>
      </c>
      <c r="D273" s="124" t="s">
        <v>63</v>
      </c>
      <c r="E273" s="123" t="s">
        <v>63</v>
      </c>
      <c r="F273" s="125" t="s">
        <v>63</v>
      </c>
      <c r="G273" s="126" t="s">
        <v>63</v>
      </c>
      <c r="H273" s="127"/>
      <c r="I273" s="128"/>
      <c r="J273" s="129"/>
      <c r="K273" s="182"/>
      <c r="L273" s="119">
        <f t="shared" si="37"/>
        <v>0</v>
      </c>
      <c r="M273" s="119" t="str">
        <f t="shared" si="38"/>
        <v>April</v>
      </c>
      <c r="N273" s="120">
        <f t="shared" si="47"/>
        <v>4</v>
      </c>
      <c r="O273" s="119">
        <f t="shared" si="48"/>
        <v>2032</v>
      </c>
      <c r="P273" s="119" t="str">
        <f t="shared" si="39"/>
        <v>April</v>
      </c>
      <c r="Q273" s="119">
        <f t="shared" si="40"/>
        <v>0</v>
      </c>
      <c r="T273" s="119">
        <f t="shared" si="41"/>
        <v>2033</v>
      </c>
      <c r="U273" s="119">
        <f t="shared" si="42"/>
        <v>2032</v>
      </c>
      <c r="V273" s="119">
        <f t="shared" si="43"/>
        <v>0</v>
      </c>
      <c r="W273" s="119">
        <f t="shared" si="44"/>
        <v>0</v>
      </c>
      <c r="Y273" s="121" t="str">
        <f t="shared" si="45"/>
        <v>Loan Paid</v>
      </c>
      <c r="Z273" s="121">
        <f t="shared" si="46"/>
        <v>0</v>
      </c>
    </row>
    <row r="274" spans="1:26" s="119" customFormat="1" ht="11.25">
      <c r="A274" s="122">
        <v>256</v>
      </c>
      <c r="B274" s="111" t="s">
        <v>63</v>
      </c>
      <c r="C274" s="123" t="s">
        <v>63</v>
      </c>
      <c r="D274" s="124" t="s">
        <v>63</v>
      </c>
      <c r="E274" s="123" t="s">
        <v>63</v>
      </c>
      <c r="F274" s="125" t="s">
        <v>63</v>
      </c>
      <c r="G274" s="126" t="s">
        <v>63</v>
      </c>
      <c r="H274" s="127"/>
      <c r="I274" s="128"/>
      <c r="J274" s="129"/>
      <c r="K274" s="182"/>
      <c r="L274" s="119">
        <f t="shared" si="37"/>
        <v>0</v>
      </c>
      <c r="M274" s="119" t="str">
        <f t="shared" si="38"/>
        <v>May</v>
      </c>
      <c r="N274" s="120">
        <f t="shared" si="47"/>
        <v>5</v>
      </c>
      <c r="O274" s="119">
        <f t="shared" si="48"/>
        <v>2032</v>
      </c>
      <c r="P274" s="119" t="str">
        <f t="shared" si="39"/>
        <v>May</v>
      </c>
      <c r="Q274" s="119">
        <f t="shared" si="40"/>
        <v>0</v>
      </c>
      <c r="T274" s="119">
        <f t="shared" si="41"/>
        <v>2033</v>
      </c>
      <c r="U274" s="119">
        <f t="shared" si="42"/>
        <v>2032</v>
      </c>
      <c r="V274" s="119">
        <f t="shared" si="43"/>
        <v>0</v>
      </c>
      <c r="W274" s="119">
        <f t="shared" si="44"/>
        <v>0</v>
      </c>
      <c r="Y274" s="121" t="str">
        <f t="shared" si="45"/>
        <v>Loan Paid</v>
      </c>
      <c r="Z274" s="121">
        <f t="shared" si="46"/>
        <v>0</v>
      </c>
    </row>
    <row r="275" spans="1:26" s="119" customFormat="1" ht="11.25">
      <c r="A275" s="122">
        <v>257</v>
      </c>
      <c r="B275" s="111" t="s">
        <v>63</v>
      </c>
      <c r="C275" s="123" t="s">
        <v>63</v>
      </c>
      <c r="D275" s="124" t="s">
        <v>63</v>
      </c>
      <c r="E275" s="123" t="s">
        <v>63</v>
      </c>
      <c r="F275" s="125" t="s">
        <v>63</v>
      </c>
      <c r="G275" s="126" t="s">
        <v>63</v>
      </c>
      <c r="H275" s="127"/>
      <c r="I275" s="128"/>
      <c r="J275" s="129"/>
      <c r="K275" s="182"/>
      <c r="L275" s="119">
        <f t="shared" si="37"/>
        <v>0</v>
      </c>
      <c r="M275" s="119" t="str">
        <f t="shared" si="38"/>
        <v>June</v>
      </c>
      <c r="N275" s="120">
        <f t="shared" si="47"/>
        <v>6</v>
      </c>
      <c r="O275" s="119">
        <f t="shared" si="48"/>
        <v>2032</v>
      </c>
      <c r="P275" s="119" t="str">
        <f t="shared" si="39"/>
        <v>June</v>
      </c>
      <c r="Q275" s="119">
        <f t="shared" si="40"/>
        <v>0</v>
      </c>
      <c r="T275" s="119">
        <f t="shared" si="41"/>
        <v>2033</v>
      </c>
      <c r="U275" s="119">
        <f t="shared" si="42"/>
        <v>2032</v>
      </c>
      <c r="V275" s="119">
        <f t="shared" si="43"/>
        <v>0</v>
      </c>
      <c r="W275" s="119">
        <f t="shared" si="44"/>
        <v>0</v>
      </c>
      <c r="Y275" s="121" t="str">
        <f t="shared" si="45"/>
        <v>Loan Paid</v>
      </c>
      <c r="Z275" s="121">
        <f t="shared" si="46"/>
        <v>0</v>
      </c>
    </row>
    <row r="276" spans="1:26" s="119" customFormat="1" ht="11.25">
      <c r="A276" s="122">
        <v>258</v>
      </c>
      <c r="B276" s="111" t="s">
        <v>63</v>
      </c>
      <c r="C276" s="123" t="s">
        <v>63</v>
      </c>
      <c r="D276" s="124" t="s">
        <v>63</v>
      </c>
      <c r="E276" s="123" t="s">
        <v>63</v>
      </c>
      <c r="F276" s="125" t="s">
        <v>63</v>
      </c>
      <c r="G276" s="126" t="s">
        <v>63</v>
      </c>
      <c r="H276" s="127"/>
      <c r="I276" s="128"/>
      <c r="J276" s="129"/>
      <c r="K276" s="182"/>
      <c r="L276" s="119">
        <f t="shared" ref="L276:L339" si="49">IF(OR(E276="Loan Paid",E276="Need to Change EMI"),0,ROUND(VALUE(E276),2))</f>
        <v>0</v>
      </c>
      <c r="M276" s="119" t="str">
        <f t="shared" ref="M276:M339" si="50">IF(P276&lt;&gt;0,P276,Q276)</f>
        <v>July</v>
      </c>
      <c r="N276" s="120">
        <f t="shared" si="47"/>
        <v>7</v>
      </c>
      <c r="O276" s="119">
        <f t="shared" si="48"/>
        <v>2032</v>
      </c>
      <c r="P276" s="119" t="str">
        <f t="shared" ref="P276:P339" si="51">IF(N276=1,"January",IF(N276=2,"February",IF(N276=3,"March",IF(N276=4,"April",IF(N276=5,"May",IF(N276=6,"June",IF(N276=7,"July",IF(N276=8,"August",0))))))))</f>
        <v>July</v>
      </c>
      <c r="Q276" s="119">
        <f t="shared" ref="Q276:Q339" si="52">IF(P276=0,IF(N276=9,"September",IF(N276=10,"October",IF(N276=11,"November",IF(N276=12,"December",0)))),0)</f>
        <v>0</v>
      </c>
      <c r="T276" s="119">
        <f t="shared" ref="T276:T339" si="53">IF(N276&gt;3,O276+1,O276)</f>
        <v>2033</v>
      </c>
      <c r="U276" s="119">
        <f t="shared" ref="U276:U339" si="54">T276-1</f>
        <v>2032</v>
      </c>
      <c r="V276" s="119">
        <f t="shared" ref="V276:V339" si="55">IF($E$13=$T276,C276,0)</f>
        <v>0</v>
      </c>
      <c r="W276" s="119">
        <f t="shared" ref="W276:W339" si="56">IF($E$13=$T276,D276+I276,0)</f>
        <v>0</v>
      </c>
      <c r="Y276" s="121" t="str">
        <f t="shared" ref="Y276:Y339" si="57">IF(E275="Need to Change EMI","Need to Change EMI",IF(OR(L275=0,L275&lt;0),"Loan Paid",IF(E275&lt;$L$1,E275,G275-C276)))</f>
        <v>Loan Paid</v>
      </c>
      <c r="Z276" s="121">
        <f t="shared" ref="Z276:Z339" si="58">IF(OR(Y276="Loan Paid",Y276="Need to Change EMI"),0,(G276-C276))</f>
        <v>0</v>
      </c>
    </row>
    <row r="277" spans="1:26" s="119" customFormat="1" ht="11.25">
      <c r="A277" s="122">
        <v>259</v>
      </c>
      <c r="B277" s="111" t="s">
        <v>63</v>
      </c>
      <c r="C277" s="123" t="s">
        <v>63</v>
      </c>
      <c r="D277" s="124" t="s">
        <v>63</v>
      </c>
      <c r="E277" s="123" t="s">
        <v>63</v>
      </c>
      <c r="F277" s="125" t="s">
        <v>63</v>
      </c>
      <c r="G277" s="126" t="s">
        <v>63</v>
      </c>
      <c r="H277" s="127"/>
      <c r="I277" s="128"/>
      <c r="J277" s="129"/>
      <c r="K277" s="182"/>
      <c r="L277" s="119">
        <f t="shared" si="49"/>
        <v>0</v>
      </c>
      <c r="M277" s="119" t="str">
        <f t="shared" si="50"/>
        <v>August</v>
      </c>
      <c r="N277" s="120">
        <f t="shared" ref="N277:N340" si="59">IF(N276=12,1,N276+1)</f>
        <v>8</v>
      </c>
      <c r="O277" s="119">
        <f t="shared" ref="O277:O340" si="60">IF(N276=12,O276+1,O276)</f>
        <v>2032</v>
      </c>
      <c r="P277" s="119" t="str">
        <f t="shared" si="51"/>
        <v>August</v>
      </c>
      <c r="Q277" s="119">
        <f t="shared" si="52"/>
        <v>0</v>
      </c>
      <c r="T277" s="119">
        <f t="shared" si="53"/>
        <v>2033</v>
      </c>
      <c r="U277" s="119">
        <f t="shared" si="54"/>
        <v>2032</v>
      </c>
      <c r="V277" s="119">
        <f t="shared" si="55"/>
        <v>0</v>
      </c>
      <c r="W277" s="119">
        <f t="shared" si="56"/>
        <v>0</v>
      </c>
      <c r="Y277" s="121" t="str">
        <f t="shared" si="57"/>
        <v>Loan Paid</v>
      </c>
      <c r="Z277" s="121">
        <f t="shared" si="58"/>
        <v>0</v>
      </c>
    </row>
    <row r="278" spans="1:26" s="119" customFormat="1" ht="11.25">
      <c r="A278" s="122">
        <v>260</v>
      </c>
      <c r="B278" s="111" t="s">
        <v>63</v>
      </c>
      <c r="C278" s="123" t="s">
        <v>63</v>
      </c>
      <c r="D278" s="124" t="s">
        <v>63</v>
      </c>
      <c r="E278" s="123" t="s">
        <v>63</v>
      </c>
      <c r="F278" s="125" t="s">
        <v>63</v>
      </c>
      <c r="G278" s="126" t="s">
        <v>63</v>
      </c>
      <c r="H278" s="127"/>
      <c r="I278" s="128"/>
      <c r="J278" s="129"/>
      <c r="K278" s="182"/>
      <c r="L278" s="119">
        <f t="shared" si="49"/>
        <v>0</v>
      </c>
      <c r="M278" s="119" t="str">
        <f t="shared" si="50"/>
        <v>September</v>
      </c>
      <c r="N278" s="120">
        <f t="shared" si="59"/>
        <v>9</v>
      </c>
      <c r="O278" s="119">
        <f t="shared" si="60"/>
        <v>2032</v>
      </c>
      <c r="P278" s="119">
        <f t="shared" si="51"/>
        <v>0</v>
      </c>
      <c r="Q278" s="119" t="str">
        <f t="shared" si="52"/>
        <v>September</v>
      </c>
      <c r="T278" s="119">
        <f t="shared" si="53"/>
        <v>2033</v>
      </c>
      <c r="U278" s="119">
        <f t="shared" si="54"/>
        <v>2032</v>
      </c>
      <c r="V278" s="119">
        <f t="shared" si="55"/>
        <v>0</v>
      </c>
      <c r="W278" s="119">
        <f t="shared" si="56"/>
        <v>0</v>
      </c>
      <c r="Y278" s="121" t="str">
        <f t="shared" si="57"/>
        <v>Loan Paid</v>
      </c>
      <c r="Z278" s="121">
        <f t="shared" si="58"/>
        <v>0</v>
      </c>
    </row>
    <row r="279" spans="1:26" s="119" customFormat="1" ht="11.25">
      <c r="A279" s="122">
        <v>261</v>
      </c>
      <c r="B279" s="111" t="s">
        <v>63</v>
      </c>
      <c r="C279" s="123" t="s">
        <v>63</v>
      </c>
      <c r="D279" s="124" t="s">
        <v>63</v>
      </c>
      <c r="E279" s="123" t="s">
        <v>63</v>
      </c>
      <c r="F279" s="125" t="s">
        <v>63</v>
      </c>
      <c r="G279" s="126" t="s">
        <v>63</v>
      </c>
      <c r="H279" s="127"/>
      <c r="I279" s="128"/>
      <c r="J279" s="129"/>
      <c r="K279" s="182"/>
      <c r="L279" s="119">
        <f t="shared" si="49"/>
        <v>0</v>
      </c>
      <c r="M279" s="119" t="str">
        <f t="shared" si="50"/>
        <v>October</v>
      </c>
      <c r="N279" s="120">
        <f t="shared" si="59"/>
        <v>10</v>
      </c>
      <c r="O279" s="119">
        <f t="shared" si="60"/>
        <v>2032</v>
      </c>
      <c r="P279" s="119">
        <f t="shared" si="51"/>
        <v>0</v>
      </c>
      <c r="Q279" s="119" t="str">
        <f t="shared" si="52"/>
        <v>October</v>
      </c>
      <c r="T279" s="119">
        <f t="shared" si="53"/>
        <v>2033</v>
      </c>
      <c r="U279" s="119">
        <f t="shared" si="54"/>
        <v>2032</v>
      </c>
      <c r="V279" s="119">
        <f t="shared" si="55"/>
        <v>0</v>
      </c>
      <c r="W279" s="119">
        <f t="shared" si="56"/>
        <v>0</v>
      </c>
      <c r="Y279" s="121" t="str">
        <f t="shared" si="57"/>
        <v>Loan Paid</v>
      </c>
      <c r="Z279" s="121">
        <f t="shared" si="58"/>
        <v>0</v>
      </c>
    </row>
    <row r="280" spans="1:26" s="119" customFormat="1" ht="11.25">
      <c r="A280" s="122">
        <v>262</v>
      </c>
      <c r="B280" s="111" t="s">
        <v>63</v>
      </c>
      <c r="C280" s="123" t="s">
        <v>63</v>
      </c>
      <c r="D280" s="124" t="s">
        <v>63</v>
      </c>
      <c r="E280" s="123" t="s">
        <v>63</v>
      </c>
      <c r="F280" s="125" t="s">
        <v>63</v>
      </c>
      <c r="G280" s="126" t="s">
        <v>63</v>
      </c>
      <c r="H280" s="127"/>
      <c r="I280" s="128"/>
      <c r="J280" s="129"/>
      <c r="K280" s="182"/>
      <c r="L280" s="119">
        <f t="shared" si="49"/>
        <v>0</v>
      </c>
      <c r="M280" s="119" t="str">
        <f t="shared" si="50"/>
        <v>November</v>
      </c>
      <c r="N280" s="120">
        <f t="shared" si="59"/>
        <v>11</v>
      </c>
      <c r="O280" s="119">
        <f t="shared" si="60"/>
        <v>2032</v>
      </c>
      <c r="P280" s="119">
        <f t="shared" si="51"/>
        <v>0</v>
      </c>
      <c r="Q280" s="119" t="str">
        <f t="shared" si="52"/>
        <v>November</v>
      </c>
      <c r="T280" s="119">
        <f t="shared" si="53"/>
        <v>2033</v>
      </c>
      <c r="U280" s="119">
        <f t="shared" si="54"/>
        <v>2032</v>
      </c>
      <c r="V280" s="119">
        <f t="shared" si="55"/>
        <v>0</v>
      </c>
      <c r="W280" s="119">
        <f t="shared" si="56"/>
        <v>0</v>
      </c>
      <c r="Y280" s="121" t="str">
        <f t="shared" si="57"/>
        <v>Loan Paid</v>
      </c>
      <c r="Z280" s="121">
        <f t="shared" si="58"/>
        <v>0</v>
      </c>
    </row>
    <row r="281" spans="1:26" s="119" customFormat="1" ht="11.25">
      <c r="A281" s="122">
        <v>263</v>
      </c>
      <c r="B281" s="111" t="s">
        <v>63</v>
      </c>
      <c r="C281" s="123" t="s">
        <v>63</v>
      </c>
      <c r="D281" s="124" t="s">
        <v>63</v>
      </c>
      <c r="E281" s="123" t="s">
        <v>63</v>
      </c>
      <c r="F281" s="125" t="s">
        <v>63</v>
      </c>
      <c r="G281" s="126" t="s">
        <v>63</v>
      </c>
      <c r="H281" s="127"/>
      <c r="I281" s="128"/>
      <c r="J281" s="129"/>
      <c r="K281" s="182"/>
      <c r="L281" s="119">
        <f t="shared" si="49"/>
        <v>0</v>
      </c>
      <c r="M281" s="119" t="str">
        <f t="shared" si="50"/>
        <v>December</v>
      </c>
      <c r="N281" s="120">
        <f t="shared" si="59"/>
        <v>12</v>
      </c>
      <c r="O281" s="119">
        <f t="shared" si="60"/>
        <v>2032</v>
      </c>
      <c r="P281" s="119">
        <f t="shared" si="51"/>
        <v>0</v>
      </c>
      <c r="Q281" s="119" t="str">
        <f t="shared" si="52"/>
        <v>December</v>
      </c>
      <c r="T281" s="119">
        <f t="shared" si="53"/>
        <v>2033</v>
      </c>
      <c r="U281" s="119">
        <f t="shared" si="54"/>
        <v>2032</v>
      </c>
      <c r="V281" s="119">
        <f t="shared" si="55"/>
        <v>0</v>
      </c>
      <c r="W281" s="119">
        <f t="shared" si="56"/>
        <v>0</v>
      </c>
      <c r="Y281" s="121" t="str">
        <f t="shared" si="57"/>
        <v>Loan Paid</v>
      </c>
      <c r="Z281" s="121">
        <f t="shared" si="58"/>
        <v>0</v>
      </c>
    </row>
    <row r="282" spans="1:26" s="119" customFormat="1" ht="11.25">
      <c r="A282" s="122">
        <v>264</v>
      </c>
      <c r="B282" s="111" t="s">
        <v>63</v>
      </c>
      <c r="C282" s="123" t="s">
        <v>63</v>
      </c>
      <c r="D282" s="124" t="s">
        <v>63</v>
      </c>
      <c r="E282" s="123" t="s">
        <v>63</v>
      </c>
      <c r="F282" s="125" t="s">
        <v>63</v>
      </c>
      <c r="G282" s="126" t="s">
        <v>63</v>
      </c>
      <c r="H282" s="127"/>
      <c r="I282" s="128"/>
      <c r="J282" s="129"/>
      <c r="K282" s="182"/>
      <c r="L282" s="119">
        <f t="shared" si="49"/>
        <v>0</v>
      </c>
      <c r="M282" s="119" t="str">
        <f t="shared" si="50"/>
        <v>January</v>
      </c>
      <c r="N282" s="120">
        <f t="shared" si="59"/>
        <v>1</v>
      </c>
      <c r="O282" s="119">
        <f t="shared" si="60"/>
        <v>2033</v>
      </c>
      <c r="P282" s="119" t="str">
        <f t="shared" si="51"/>
        <v>January</v>
      </c>
      <c r="Q282" s="119">
        <f t="shared" si="52"/>
        <v>0</v>
      </c>
      <c r="T282" s="119">
        <f t="shared" si="53"/>
        <v>2033</v>
      </c>
      <c r="U282" s="119">
        <f t="shared" si="54"/>
        <v>2032</v>
      </c>
      <c r="V282" s="119">
        <f t="shared" si="55"/>
        <v>0</v>
      </c>
      <c r="W282" s="119">
        <f t="shared" si="56"/>
        <v>0</v>
      </c>
      <c r="Y282" s="121" t="str">
        <f t="shared" si="57"/>
        <v>Loan Paid</v>
      </c>
      <c r="Z282" s="121">
        <f t="shared" si="58"/>
        <v>0</v>
      </c>
    </row>
    <row r="283" spans="1:26" s="119" customFormat="1" ht="11.25">
      <c r="A283" s="122">
        <v>265</v>
      </c>
      <c r="B283" s="111" t="s">
        <v>63</v>
      </c>
      <c r="C283" s="123" t="s">
        <v>63</v>
      </c>
      <c r="D283" s="124" t="s">
        <v>63</v>
      </c>
      <c r="E283" s="123" t="s">
        <v>63</v>
      </c>
      <c r="F283" s="125" t="s">
        <v>63</v>
      </c>
      <c r="G283" s="126" t="s">
        <v>63</v>
      </c>
      <c r="H283" s="127"/>
      <c r="I283" s="128"/>
      <c r="J283" s="129"/>
      <c r="K283" s="182"/>
      <c r="L283" s="119">
        <f t="shared" si="49"/>
        <v>0</v>
      </c>
      <c r="M283" s="119" t="str">
        <f t="shared" si="50"/>
        <v>February</v>
      </c>
      <c r="N283" s="120">
        <f t="shared" si="59"/>
        <v>2</v>
      </c>
      <c r="O283" s="119">
        <f t="shared" si="60"/>
        <v>2033</v>
      </c>
      <c r="P283" s="119" t="str">
        <f t="shared" si="51"/>
        <v>February</v>
      </c>
      <c r="Q283" s="119">
        <f t="shared" si="52"/>
        <v>0</v>
      </c>
      <c r="T283" s="119">
        <f t="shared" si="53"/>
        <v>2033</v>
      </c>
      <c r="U283" s="119">
        <f t="shared" si="54"/>
        <v>2032</v>
      </c>
      <c r="V283" s="119">
        <f t="shared" si="55"/>
        <v>0</v>
      </c>
      <c r="W283" s="119">
        <f t="shared" si="56"/>
        <v>0</v>
      </c>
      <c r="Y283" s="121" t="str">
        <f t="shared" si="57"/>
        <v>Loan Paid</v>
      </c>
      <c r="Z283" s="121">
        <f t="shared" si="58"/>
        <v>0</v>
      </c>
    </row>
    <row r="284" spans="1:26" s="119" customFormat="1" ht="11.25">
      <c r="A284" s="122">
        <v>266</v>
      </c>
      <c r="B284" s="111" t="s">
        <v>63</v>
      </c>
      <c r="C284" s="123" t="s">
        <v>63</v>
      </c>
      <c r="D284" s="124" t="s">
        <v>63</v>
      </c>
      <c r="E284" s="123" t="s">
        <v>63</v>
      </c>
      <c r="F284" s="125" t="s">
        <v>63</v>
      </c>
      <c r="G284" s="126" t="s">
        <v>63</v>
      </c>
      <c r="H284" s="127"/>
      <c r="I284" s="128"/>
      <c r="J284" s="129"/>
      <c r="K284" s="182"/>
      <c r="L284" s="119">
        <f t="shared" si="49"/>
        <v>0</v>
      </c>
      <c r="M284" s="119" t="str">
        <f t="shared" si="50"/>
        <v>March</v>
      </c>
      <c r="N284" s="120">
        <f t="shared" si="59"/>
        <v>3</v>
      </c>
      <c r="O284" s="119">
        <f t="shared" si="60"/>
        <v>2033</v>
      </c>
      <c r="P284" s="119" t="str">
        <f t="shared" si="51"/>
        <v>March</v>
      </c>
      <c r="Q284" s="119">
        <f t="shared" si="52"/>
        <v>0</v>
      </c>
      <c r="T284" s="119">
        <f t="shared" si="53"/>
        <v>2033</v>
      </c>
      <c r="U284" s="119">
        <f t="shared" si="54"/>
        <v>2032</v>
      </c>
      <c r="V284" s="119">
        <f t="shared" si="55"/>
        <v>0</v>
      </c>
      <c r="W284" s="119">
        <f t="shared" si="56"/>
        <v>0</v>
      </c>
      <c r="Y284" s="121" t="str">
        <f t="shared" si="57"/>
        <v>Loan Paid</v>
      </c>
      <c r="Z284" s="121">
        <f t="shared" si="58"/>
        <v>0</v>
      </c>
    </row>
    <row r="285" spans="1:26" s="119" customFormat="1" ht="11.25">
      <c r="A285" s="122">
        <v>267</v>
      </c>
      <c r="B285" s="111" t="s">
        <v>63</v>
      </c>
      <c r="C285" s="123" t="s">
        <v>63</v>
      </c>
      <c r="D285" s="124" t="s">
        <v>63</v>
      </c>
      <c r="E285" s="123" t="s">
        <v>63</v>
      </c>
      <c r="F285" s="125" t="s">
        <v>63</v>
      </c>
      <c r="G285" s="126" t="s">
        <v>63</v>
      </c>
      <c r="H285" s="127"/>
      <c r="I285" s="128"/>
      <c r="J285" s="129"/>
      <c r="K285" s="182"/>
      <c r="L285" s="119">
        <f t="shared" si="49"/>
        <v>0</v>
      </c>
      <c r="M285" s="119" t="str">
        <f t="shared" si="50"/>
        <v>April</v>
      </c>
      <c r="N285" s="120">
        <f t="shared" si="59"/>
        <v>4</v>
      </c>
      <c r="O285" s="119">
        <f t="shared" si="60"/>
        <v>2033</v>
      </c>
      <c r="P285" s="119" t="str">
        <f t="shared" si="51"/>
        <v>April</v>
      </c>
      <c r="Q285" s="119">
        <f t="shared" si="52"/>
        <v>0</v>
      </c>
      <c r="T285" s="119">
        <f t="shared" si="53"/>
        <v>2034</v>
      </c>
      <c r="U285" s="119">
        <f t="shared" si="54"/>
        <v>2033</v>
      </c>
      <c r="V285" s="119">
        <f t="shared" si="55"/>
        <v>0</v>
      </c>
      <c r="W285" s="119">
        <f t="shared" si="56"/>
        <v>0</v>
      </c>
      <c r="Y285" s="121" t="str">
        <f t="shared" si="57"/>
        <v>Loan Paid</v>
      </c>
      <c r="Z285" s="121">
        <f t="shared" si="58"/>
        <v>0</v>
      </c>
    </row>
    <row r="286" spans="1:26" s="119" customFormat="1" ht="11.25">
      <c r="A286" s="122">
        <v>268</v>
      </c>
      <c r="B286" s="111" t="s">
        <v>63</v>
      </c>
      <c r="C286" s="123" t="s">
        <v>63</v>
      </c>
      <c r="D286" s="124" t="s">
        <v>63</v>
      </c>
      <c r="E286" s="123" t="s">
        <v>63</v>
      </c>
      <c r="F286" s="125" t="s">
        <v>63</v>
      </c>
      <c r="G286" s="126" t="s">
        <v>63</v>
      </c>
      <c r="H286" s="127"/>
      <c r="I286" s="128"/>
      <c r="J286" s="129"/>
      <c r="K286" s="182"/>
      <c r="L286" s="119">
        <f t="shared" si="49"/>
        <v>0</v>
      </c>
      <c r="M286" s="119" t="str">
        <f t="shared" si="50"/>
        <v>May</v>
      </c>
      <c r="N286" s="120">
        <f t="shared" si="59"/>
        <v>5</v>
      </c>
      <c r="O286" s="119">
        <f t="shared" si="60"/>
        <v>2033</v>
      </c>
      <c r="P286" s="119" t="str">
        <f t="shared" si="51"/>
        <v>May</v>
      </c>
      <c r="Q286" s="119">
        <f t="shared" si="52"/>
        <v>0</v>
      </c>
      <c r="T286" s="119">
        <f t="shared" si="53"/>
        <v>2034</v>
      </c>
      <c r="U286" s="119">
        <f t="shared" si="54"/>
        <v>2033</v>
      </c>
      <c r="V286" s="119">
        <f t="shared" si="55"/>
        <v>0</v>
      </c>
      <c r="W286" s="119">
        <f t="shared" si="56"/>
        <v>0</v>
      </c>
      <c r="Y286" s="121" t="str">
        <f t="shared" si="57"/>
        <v>Loan Paid</v>
      </c>
      <c r="Z286" s="121">
        <f t="shared" si="58"/>
        <v>0</v>
      </c>
    </row>
    <row r="287" spans="1:26" s="119" customFormat="1" ht="11.25">
      <c r="A287" s="122">
        <v>269</v>
      </c>
      <c r="B287" s="111" t="s">
        <v>63</v>
      </c>
      <c r="C287" s="123" t="s">
        <v>63</v>
      </c>
      <c r="D287" s="124" t="s">
        <v>63</v>
      </c>
      <c r="E287" s="123" t="s">
        <v>63</v>
      </c>
      <c r="F287" s="125" t="s">
        <v>63</v>
      </c>
      <c r="G287" s="126" t="s">
        <v>63</v>
      </c>
      <c r="H287" s="127"/>
      <c r="I287" s="128"/>
      <c r="J287" s="129"/>
      <c r="K287" s="182"/>
      <c r="L287" s="119">
        <f t="shared" si="49"/>
        <v>0</v>
      </c>
      <c r="M287" s="119" t="str">
        <f t="shared" si="50"/>
        <v>June</v>
      </c>
      <c r="N287" s="120">
        <f t="shared" si="59"/>
        <v>6</v>
      </c>
      <c r="O287" s="119">
        <f t="shared" si="60"/>
        <v>2033</v>
      </c>
      <c r="P287" s="119" t="str">
        <f t="shared" si="51"/>
        <v>June</v>
      </c>
      <c r="Q287" s="119">
        <f t="shared" si="52"/>
        <v>0</v>
      </c>
      <c r="T287" s="119">
        <f t="shared" si="53"/>
        <v>2034</v>
      </c>
      <c r="U287" s="119">
        <f t="shared" si="54"/>
        <v>2033</v>
      </c>
      <c r="V287" s="119">
        <f t="shared" si="55"/>
        <v>0</v>
      </c>
      <c r="W287" s="119">
        <f t="shared" si="56"/>
        <v>0</v>
      </c>
      <c r="Y287" s="121" t="str">
        <f t="shared" si="57"/>
        <v>Loan Paid</v>
      </c>
      <c r="Z287" s="121">
        <f t="shared" si="58"/>
        <v>0</v>
      </c>
    </row>
    <row r="288" spans="1:26" s="119" customFormat="1" ht="11.25">
      <c r="A288" s="122">
        <v>270</v>
      </c>
      <c r="B288" s="111" t="s">
        <v>63</v>
      </c>
      <c r="C288" s="123" t="s">
        <v>63</v>
      </c>
      <c r="D288" s="124" t="s">
        <v>63</v>
      </c>
      <c r="E288" s="123" t="s">
        <v>63</v>
      </c>
      <c r="F288" s="125" t="s">
        <v>63</v>
      </c>
      <c r="G288" s="126" t="s">
        <v>63</v>
      </c>
      <c r="H288" s="127"/>
      <c r="I288" s="128"/>
      <c r="J288" s="129"/>
      <c r="K288" s="182"/>
      <c r="L288" s="119">
        <f t="shared" si="49"/>
        <v>0</v>
      </c>
      <c r="M288" s="119" t="str">
        <f t="shared" si="50"/>
        <v>July</v>
      </c>
      <c r="N288" s="120">
        <f t="shared" si="59"/>
        <v>7</v>
      </c>
      <c r="O288" s="119">
        <f t="shared" si="60"/>
        <v>2033</v>
      </c>
      <c r="P288" s="119" t="str">
        <f t="shared" si="51"/>
        <v>July</v>
      </c>
      <c r="Q288" s="119">
        <f t="shared" si="52"/>
        <v>0</v>
      </c>
      <c r="T288" s="119">
        <f t="shared" si="53"/>
        <v>2034</v>
      </c>
      <c r="U288" s="119">
        <f t="shared" si="54"/>
        <v>2033</v>
      </c>
      <c r="V288" s="119">
        <f t="shared" si="55"/>
        <v>0</v>
      </c>
      <c r="W288" s="119">
        <f t="shared" si="56"/>
        <v>0</v>
      </c>
      <c r="Y288" s="121" t="str">
        <f t="shared" si="57"/>
        <v>Loan Paid</v>
      </c>
      <c r="Z288" s="121">
        <f t="shared" si="58"/>
        <v>0</v>
      </c>
    </row>
    <row r="289" spans="1:26" s="119" customFormat="1" ht="11.25">
      <c r="A289" s="122">
        <v>271</v>
      </c>
      <c r="B289" s="111" t="s">
        <v>63</v>
      </c>
      <c r="C289" s="123" t="s">
        <v>63</v>
      </c>
      <c r="D289" s="124" t="s">
        <v>63</v>
      </c>
      <c r="E289" s="123" t="s">
        <v>63</v>
      </c>
      <c r="F289" s="125" t="s">
        <v>63</v>
      </c>
      <c r="G289" s="126" t="s">
        <v>63</v>
      </c>
      <c r="H289" s="127"/>
      <c r="I289" s="128"/>
      <c r="J289" s="129"/>
      <c r="K289" s="182"/>
      <c r="L289" s="119">
        <f t="shared" si="49"/>
        <v>0</v>
      </c>
      <c r="M289" s="119" t="str">
        <f t="shared" si="50"/>
        <v>August</v>
      </c>
      <c r="N289" s="120">
        <f t="shared" si="59"/>
        <v>8</v>
      </c>
      <c r="O289" s="119">
        <f t="shared" si="60"/>
        <v>2033</v>
      </c>
      <c r="P289" s="119" t="str">
        <f t="shared" si="51"/>
        <v>August</v>
      </c>
      <c r="Q289" s="119">
        <f t="shared" si="52"/>
        <v>0</v>
      </c>
      <c r="T289" s="119">
        <f t="shared" si="53"/>
        <v>2034</v>
      </c>
      <c r="U289" s="119">
        <f t="shared" si="54"/>
        <v>2033</v>
      </c>
      <c r="V289" s="119">
        <f t="shared" si="55"/>
        <v>0</v>
      </c>
      <c r="W289" s="119">
        <f t="shared" si="56"/>
        <v>0</v>
      </c>
      <c r="Y289" s="121" t="str">
        <f t="shared" si="57"/>
        <v>Loan Paid</v>
      </c>
      <c r="Z289" s="121">
        <f t="shared" si="58"/>
        <v>0</v>
      </c>
    </row>
    <row r="290" spans="1:26" s="119" customFormat="1" ht="11.25">
      <c r="A290" s="122">
        <v>272</v>
      </c>
      <c r="B290" s="111" t="s">
        <v>63</v>
      </c>
      <c r="C290" s="123" t="s">
        <v>63</v>
      </c>
      <c r="D290" s="124" t="s">
        <v>63</v>
      </c>
      <c r="E290" s="123" t="s">
        <v>63</v>
      </c>
      <c r="F290" s="125" t="s">
        <v>63</v>
      </c>
      <c r="G290" s="126" t="s">
        <v>63</v>
      </c>
      <c r="H290" s="127"/>
      <c r="I290" s="128"/>
      <c r="J290" s="129"/>
      <c r="K290" s="182"/>
      <c r="L290" s="119">
        <f t="shared" si="49"/>
        <v>0</v>
      </c>
      <c r="M290" s="119" t="str">
        <f t="shared" si="50"/>
        <v>September</v>
      </c>
      <c r="N290" s="120">
        <f t="shared" si="59"/>
        <v>9</v>
      </c>
      <c r="O290" s="119">
        <f t="shared" si="60"/>
        <v>2033</v>
      </c>
      <c r="P290" s="119">
        <f t="shared" si="51"/>
        <v>0</v>
      </c>
      <c r="Q290" s="119" t="str">
        <f t="shared" si="52"/>
        <v>September</v>
      </c>
      <c r="T290" s="119">
        <f t="shared" si="53"/>
        <v>2034</v>
      </c>
      <c r="U290" s="119">
        <f t="shared" si="54"/>
        <v>2033</v>
      </c>
      <c r="V290" s="119">
        <f t="shared" si="55"/>
        <v>0</v>
      </c>
      <c r="W290" s="119">
        <f t="shared" si="56"/>
        <v>0</v>
      </c>
      <c r="Y290" s="121" t="str">
        <f t="shared" si="57"/>
        <v>Loan Paid</v>
      </c>
      <c r="Z290" s="121">
        <f t="shared" si="58"/>
        <v>0</v>
      </c>
    </row>
    <row r="291" spans="1:26" s="119" customFormat="1" ht="11.25">
      <c r="A291" s="122">
        <v>273</v>
      </c>
      <c r="B291" s="111" t="s">
        <v>63</v>
      </c>
      <c r="C291" s="123" t="s">
        <v>63</v>
      </c>
      <c r="D291" s="124" t="s">
        <v>63</v>
      </c>
      <c r="E291" s="123" t="s">
        <v>63</v>
      </c>
      <c r="F291" s="125" t="s">
        <v>63</v>
      </c>
      <c r="G291" s="126" t="s">
        <v>63</v>
      </c>
      <c r="H291" s="127"/>
      <c r="I291" s="128"/>
      <c r="J291" s="129"/>
      <c r="K291" s="182"/>
      <c r="L291" s="119">
        <f t="shared" si="49"/>
        <v>0</v>
      </c>
      <c r="M291" s="119" t="str">
        <f t="shared" si="50"/>
        <v>October</v>
      </c>
      <c r="N291" s="120">
        <f t="shared" si="59"/>
        <v>10</v>
      </c>
      <c r="O291" s="119">
        <f t="shared" si="60"/>
        <v>2033</v>
      </c>
      <c r="P291" s="119">
        <f t="shared" si="51"/>
        <v>0</v>
      </c>
      <c r="Q291" s="119" t="str">
        <f t="shared" si="52"/>
        <v>October</v>
      </c>
      <c r="T291" s="119">
        <f t="shared" si="53"/>
        <v>2034</v>
      </c>
      <c r="U291" s="119">
        <f t="shared" si="54"/>
        <v>2033</v>
      </c>
      <c r="V291" s="119">
        <f t="shared" si="55"/>
        <v>0</v>
      </c>
      <c r="W291" s="119">
        <f t="shared" si="56"/>
        <v>0</v>
      </c>
      <c r="Y291" s="121" t="str">
        <f t="shared" si="57"/>
        <v>Loan Paid</v>
      </c>
      <c r="Z291" s="121">
        <f t="shared" si="58"/>
        <v>0</v>
      </c>
    </row>
    <row r="292" spans="1:26" s="119" customFormat="1" ht="11.25">
      <c r="A292" s="122">
        <v>274</v>
      </c>
      <c r="B292" s="111" t="s">
        <v>63</v>
      </c>
      <c r="C292" s="123" t="s">
        <v>63</v>
      </c>
      <c r="D292" s="124" t="s">
        <v>63</v>
      </c>
      <c r="E292" s="123" t="s">
        <v>63</v>
      </c>
      <c r="F292" s="125" t="s">
        <v>63</v>
      </c>
      <c r="G292" s="126" t="s">
        <v>63</v>
      </c>
      <c r="H292" s="127"/>
      <c r="I292" s="128"/>
      <c r="J292" s="129"/>
      <c r="K292" s="182"/>
      <c r="L292" s="119">
        <f t="shared" si="49"/>
        <v>0</v>
      </c>
      <c r="M292" s="119" t="str">
        <f t="shared" si="50"/>
        <v>November</v>
      </c>
      <c r="N292" s="120">
        <f t="shared" si="59"/>
        <v>11</v>
      </c>
      <c r="O292" s="119">
        <f t="shared" si="60"/>
        <v>2033</v>
      </c>
      <c r="P292" s="119">
        <f t="shared" si="51"/>
        <v>0</v>
      </c>
      <c r="Q292" s="119" t="str">
        <f t="shared" si="52"/>
        <v>November</v>
      </c>
      <c r="T292" s="119">
        <f t="shared" si="53"/>
        <v>2034</v>
      </c>
      <c r="U292" s="119">
        <f t="shared" si="54"/>
        <v>2033</v>
      </c>
      <c r="V292" s="119">
        <f t="shared" si="55"/>
        <v>0</v>
      </c>
      <c r="W292" s="119">
        <f t="shared" si="56"/>
        <v>0</v>
      </c>
      <c r="Y292" s="121" t="str">
        <f t="shared" si="57"/>
        <v>Loan Paid</v>
      </c>
      <c r="Z292" s="121">
        <f t="shared" si="58"/>
        <v>0</v>
      </c>
    </row>
    <row r="293" spans="1:26" s="119" customFormat="1" ht="11.25">
      <c r="A293" s="122">
        <v>275</v>
      </c>
      <c r="B293" s="111" t="s">
        <v>63</v>
      </c>
      <c r="C293" s="123" t="s">
        <v>63</v>
      </c>
      <c r="D293" s="124" t="s">
        <v>63</v>
      </c>
      <c r="E293" s="123" t="s">
        <v>63</v>
      </c>
      <c r="F293" s="125" t="s">
        <v>63</v>
      </c>
      <c r="G293" s="126" t="s">
        <v>63</v>
      </c>
      <c r="H293" s="127"/>
      <c r="I293" s="128"/>
      <c r="J293" s="129"/>
      <c r="K293" s="182"/>
      <c r="L293" s="119">
        <f t="shared" si="49"/>
        <v>0</v>
      </c>
      <c r="M293" s="119" t="str">
        <f t="shared" si="50"/>
        <v>December</v>
      </c>
      <c r="N293" s="120">
        <f t="shared" si="59"/>
        <v>12</v>
      </c>
      <c r="O293" s="119">
        <f t="shared" si="60"/>
        <v>2033</v>
      </c>
      <c r="P293" s="119">
        <f t="shared" si="51"/>
        <v>0</v>
      </c>
      <c r="Q293" s="119" t="str">
        <f t="shared" si="52"/>
        <v>December</v>
      </c>
      <c r="T293" s="119">
        <f t="shared" si="53"/>
        <v>2034</v>
      </c>
      <c r="U293" s="119">
        <f t="shared" si="54"/>
        <v>2033</v>
      </c>
      <c r="V293" s="119">
        <f t="shared" si="55"/>
        <v>0</v>
      </c>
      <c r="W293" s="119">
        <f t="shared" si="56"/>
        <v>0</v>
      </c>
      <c r="Y293" s="121" t="str">
        <f t="shared" si="57"/>
        <v>Loan Paid</v>
      </c>
      <c r="Z293" s="121">
        <f t="shared" si="58"/>
        <v>0</v>
      </c>
    </row>
    <row r="294" spans="1:26" s="119" customFormat="1" ht="11.25">
      <c r="A294" s="122">
        <v>276</v>
      </c>
      <c r="B294" s="111" t="s">
        <v>63</v>
      </c>
      <c r="C294" s="123" t="s">
        <v>63</v>
      </c>
      <c r="D294" s="124" t="s">
        <v>63</v>
      </c>
      <c r="E294" s="123" t="s">
        <v>63</v>
      </c>
      <c r="F294" s="125" t="s">
        <v>63</v>
      </c>
      <c r="G294" s="126" t="s">
        <v>63</v>
      </c>
      <c r="H294" s="127"/>
      <c r="I294" s="128"/>
      <c r="J294" s="129"/>
      <c r="K294" s="182"/>
      <c r="L294" s="119">
        <f t="shared" si="49"/>
        <v>0</v>
      </c>
      <c r="M294" s="119" t="str">
        <f t="shared" si="50"/>
        <v>January</v>
      </c>
      <c r="N294" s="120">
        <f t="shared" si="59"/>
        <v>1</v>
      </c>
      <c r="O294" s="119">
        <f t="shared" si="60"/>
        <v>2034</v>
      </c>
      <c r="P294" s="119" t="str">
        <f t="shared" si="51"/>
        <v>January</v>
      </c>
      <c r="Q294" s="119">
        <f t="shared" si="52"/>
        <v>0</v>
      </c>
      <c r="T294" s="119">
        <f t="shared" si="53"/>
        <v>2034</v>
      </c>
      <c r="U294" s="119">
        <f t="shared" si="54"/>
        <v>2033</v>
      </c>
      <c r="V294" s="119">
        <f t="shared" si="55"/>
        <v>0</v>
      </c>
      <c r="W294" s="119">
        <f t="shared" si="56"/>
        <v>0</v>
      </c>
      <c r="Y294" s="121" t="str">
        <f t="shared" si="57"/>
        <v>Loan Paid</v>
      </c>
      <c r="Z294" s="121">
        <f t="shared" si="58"/>
        <v>0</v>
      </c>
    </row>
    <row r="295" spans="1:26" s="119" customFormat="1" ht="11.25">
      <c r="A295" s="122">
        <v>277</v>
      </c>
      <c r="B295" s="111" t="s">
        <v>63</v>
      </c>
      <c r="C295" s="123" t="s">
        <v>63</v>
      </c>
      <c r="D295" s="124" t="s">
        <v>63</v>
      </c>
      <c r="E295" s="123" t="s">
        <v>63</v>
      </c>
      <c r="F295" s="125" t="s">
        <v>63</v>
      </c>
      <c r="G295" s="126" t="s">
        <v>63</v>
      </c>
      <c r="H295" s="127"/>
      <c r="I295" s="128"/>
      <c r="J295" s="129"/>
      <c r="K295" s="182"/>
      <c r="L295" s="119">
        <f t="shared" si="49"/>
        <v>0</v>
      </c>
      <c r="M295" s="119" t="str">
        <f t="shared" si="50"/>
        <v>February</v>
      </c>
      <c r="N295" s="120">
        <f t="shared" si="59"/>
        <v>2</v>
      </c>
      <c r="O295" s="119">
        <f t="shared" si="60"/>
        <v>2034</v>
      </c>
      <c r="P295" s="119" t="str">
        <f t="shared" si="51"/>
        <v>February</v>
      </c>
      <c r="Q295" s="119">
        <f t="shared" si="52"/>
        <v>0</v>
      </c>
      <c r="T295" s="119">
        <f t="shared" si="53"/>
        <v>2034</v>
      </c>
      <c r="U295" s="119">
        <f t="shared" si="54"/>
        <v>2033</v>
      </c>
      <c r="V295" s="119">
        <f t="shared" si="55"/>
        <v>0</v>
      </c>
      <c r="W295" s="119">
        <f t="shared" si="56"/>
        <v>0</v>
      </c>
      <c r="Y295" s="121" t="str">
        <f t="shared" si="57"/>
        <v>Loan Paid</v>
      </c>
      <c r="Z295" s="121">
        <f t="shared" si="58"/>
        <v>0</v>
      </c>
    </row>
    <row r="296" spans="1:26" s="119" customFormat="1" ht="11.25">
      <c r="A296" s="122">
        <v>278</v>
      </c>
      <c r="B296" s="111" t="s">
        <v>63</v>
      </c>
      <c r="C296" s="123" t="s">
        <v>63</v>
      </c>
      <c r="D296" s="124" t="s">
        <v>63</v>
      </c>
      <c r="E296" s="123" t="s">
        <v>63</v>
      </c>
      <c r="F296" s="125" t="s">
        <v>63</v>
      </c>
      <c r="G296" s="126" t="s">
        <v>63</v>
      </c>
      <c r="H296" s="127"/>
      <c r="I296" s="128"/>
      <c r="J296" s="129"/>
      <c r="K296" s="182"/>
      <c r="L296" s="119">
        <f t="shared" si="49"/>
        <v>0</v>
      </c>
      <c r="M296" s="119" t="str">
        <f t="shared" si="50"/>
        <v>March</v>
      </c>
      <c r="N296" s="120">
        <f t="shared" si="59"/>
        <v>3</v>
      </c>
      <c r="O296" s="119">
        <f t="shared" si="60"/>
        <v>2034</v>
      </c>
      <c r="P296" s="119" t="str">
        <f t="shared" si="51"/>
        <v>March</v>
      </c>
      <c r="Q296" s="119">
        <f t="shared" si="52"/>
        <v>0</v>
      </c>
      <c r="T296" s="119">
        <f t="shared" si="53"/>
        <v>2034</v>
      </c>
      <c r="U296" s="119">
        <f t="shared" si="54"/>
        <v>2033</v>
      </c>
      <c r="V296" s="119">
        <f t="shared" si="55"/>
        <v>0</v>
      </c>
      <c r="W296" s="119">
        <f t="shared" si="56"/>
        <v>0</v>
      </c>
      <c r="Y296" s="121" t="str">
        <f t="shared" si="57"/>
        <v>Loan Paid</v>
      </c>
      <c r="Z296" s="121">
        <f t="shared" si="58"/>
        <v>0</v>
      </c>
    </row>
    <row r="297" spans="1:26" s="119" customFormat="1" ht="11.25">
      <c r="A297" s="122">
        <v>279</v>
      </c>
      <c r="B297" s="111" t="s">
        <v>63</v>
      </c>
      <c r="C297" s="123" t="s">
        <v>63</v>
      </c>
      <c r="D297" s="124" t="s">
        <v>63</v>
      </c>
      <c r="E297" s="123" t="s">
        <v>63</v>
      </c>
      <c r="F297" s="125" t="s">
        <v>63</v>
      </c>
      <c r="G297" s="126" t="s">
        <v>63</v>
      </c>
      <c r="H297" s="127"/>
      <c r="I297" s="128"/>
      <c r="J297" s="129"/>
      <c r="K297" s="182"/>
      <c r="L297" s="119">
        <f t="shared" si="49"/>
        <v>0</v>
      </c>
      <c r="M297" s="119" t="str">
        <f t="shared" si="50"/>
        <v>April</v>
      </c>
      <c r="N297" s="120">
        <f t="shared" si="59"/>
        <v>4</v>
      </c>
      <c r="O297" s="119">
        <f t="shared" si="60"/>
        <v>2034</v>
      </c>
      <c r="P297" s="119" t="str">
        <f t="shared" si="51"/>
        <v>April</v>
      </c>
      <c r="Q297" s="119">
        <f t="shared" si="52"/>
        <v>0</v>
      </c>
      <c r="T297" s="119">
        <f t="shared" si="53"/>
        <v>2035</v>
      </c>
      <c r="U297" s="119">
        <f t="shared" si="54"/>
        <v>2034</v>
      </c>
      <c r="V297" s="119">
        <f t="shared" si="55"/>
        <v>0</v>
      </c>
      <c r="W297" s="119">
        <f t="shared" si="56"/>
        <v>0</v>
      </c>
      <c r="Y297" s="121" t="str">
        <f t="shared" si="57"/>
        <v>Loan Paid</v>
      </c>
      <c r="Z297" s="121">
        <f t="shared" si="58"/>
        <v>0</v>
      </c>
    </row>
    <row r="298" spans="1:26" s="119" customFormat="1" ht="11.25">
      <c r="A298" s="122">
        <v>280</v>
      </c>
      <c r="B298" s="111" t="s">
        <v>63</v>
      </c>
      <c r="C298" s="123" t="s">
        <v>63</v>
      </c>
      <c r="D298" s="124" t="s">
        <v>63</v>
      </c>
      <c r="E298" s="123" t="s">
        <v>63</v>
      </c>
      <c r="F298" s="125" t="s">
        <v>63</v>
      </c>
      <c r="G298" s="126" t="s">
        <v>63</v>
      </c>
      <c r="H298" s="127"/>
      <c r="I298" s="128"/>
      <c r="J298" s="129"/>
      <c r="K298" s="182"/>
      <c r="L298" s="119">
        <f t="shared" si="49"/>
        <v>0</v>
      </c>
      <c r="M298" s="119" t="str">
        <f t="shared" si="50"/>
        <v>May</v>
      </c>
      <c r="N298" s="120">
        <f t="shared" si="59"/>
        <v>5</v>
      </c>
      <c r="O298" s="119">
        <f t="shared" si="60"/>
        <v>2034</v>
      </c>
      <c r="P298" s="119" t="str">
        <f t="shared" si="51"/>
        <v>May</v>
      </c>
      <c r="Q298" s="119">
        <f t="shared" si="52"/>
        <v>0</v>
      </c>
      <c r="T298" s="119">
        <f t="shared" si="53"/>
        <v>2035</v>
      </c>
      <c r="U298" s="119">
        <f t="shared" si="54"/>
        <v>2034</v>
      </c>
      <c r="V298" s="119">
        <f t="shared" si="55"/>
        <v>0</v>
      </c>
      <c r="W298" s="119">
        <f t="shared" si="56"/>
        <v>0</v>
      </c>
      <c r="Y298" s="121" t="str">
        <f t="shared" si="57"/>
        <v>Loan Paid</v>
      </c>
      <c r="Z298" s="121">
        <f t="shared" si="58"/>
        <v>0</v>
      </c>
    </row>
    <row r="299" spans="1:26" s="119" customFormat="1" ht="11.25">
      <c r="A299" s="122">
        <v>281</v>
      </c>
      <c r="B299" s="111" t="s">
        <v>63</v>
      </c>
      <c r="C299" s="123" t="s">
        <v>63</v>
      </c>
      <c r="D299" s="124" t="s">
        <v>63</v>
      </c>
      <c r="E299" s="123" t="s">
        <v>63</v>
      </c>
      <c r="F299" s="125" t="s">
        <v>63</v>
      </c>
      <c r="G299" s="126" t="s">
        <v>63</v>
      </c>
      <c r="H299" s="127"/>
      <c r="I299" s="128"/>
      <c r="J299" s="129"/>
      <c r="K299" s="182"/>
      <c r="L299" s="119">
        <f t="shared" si="49"/>
        <v>0</v>
      </c>
      <c r="M299" s="119" t="str">
        <f t="shared" si="50"/>
        <v>June</v>
      </c>
      <c r="N299" s="120">
        <f t="shared" si="59"/>
        <v>6</v>
      </c>
      <c r="O299" s="119">
        <f t="shared" si="60"/>
        <v>2034</v>
      </c>
      <c r="P299" s="119" t="str">
        <f t="shared" si="51"/>
        <v>June</v>
      </c>
      <c r="Q299" s="119">
        <f t="shared" si="52"/>
        <v>0</v>
      </c>
      <c r="T299" s="119">
        <f t="shared" si="53"/>
        <v>2035</v>
      </c>
      <c r="U299" s="119">
        <f t="shared" si="54"/>
        <v>2034</v>
      </c>
      <c r="V299" s="119">
        <f t="shared" si="55"/>
        <v>0</v>
      </c>
      <c r="W299" s="119">
        <f t="shared" si="56"/>
        <v>0</v>
      </c>
      <c r="Y299" s="121" t="str">
        <f t="shared" si="57"/>
        <v>Loan Paid</v>
      </c>
      <c r="Z299" s="121">
        <f t="shared" si="58"/>
        <v>0</v>
      </c>
    </row>
    <row r="300" spans="1:26" s="119" customFormat="1" ht="11.25">
      <c r="A300" s="122">
        <v>282</v>
      </c>
      <c r="B300" s="111" t="s">
        <v>63</v>
      </c>
      <c r="C300" s="123" t="s">
        <v>63</v>
      </c>
      <c r="D300" s="124" t="s">
        <v>63</v>
      </c>
      <c r="E300" s="123" t="s">
        <v>63</v>
      </c>
      <c r="F300" s="125" t="s">
        <v>63</v>
      </c>
      <c r="G300" s="126" t="s">
        <v>63</v>
      </c>
      <c r="H300" s="127"/>
      <c r="I300" s="128"/>
      <c r="J300" s="129"/>
      <c r="K300" s="182"/>
      <c r="L300" s="119">
        <f t="shared" si="49"/>
        <v>0</v>
      </c>
      <c r="M300" s="119" t="str">
        <f t="shared" si="50"/>
        <v>July</v>
      </c>
      <c r="N300" s="120">
        <f t="shared" si="59"/>
        <v>7</v>
      </c>
      <c r="O300" s="119">
        <f t="shared" si="60"/>
        <v>2034</v>
      </c>
      <c r="P300" s="119" t="str">
        <f t="shared" si="51"/>
        <v>July</v>
      </c>
      <c r="Q300" s="119">
        <f t="shared" si="52"/>
        <v>0</v>
      </c>
      <c r="T300" s="119">
        <f t="shared" si="53"/>
        <v>2035</v>
      </c>
      <c r="U300" s="119">
        <f t="shared" si="54"/>
        <v>2034</v>
      </c>
      <c r="V300" s="119">
        <f t="shared" si="55"/>
        <v>0</v>
      </c>
      <c r="W300" s="119">
        <f t="shared" si="56"/>
        <v>0</v>
      </c>
      <c r="Y300" s="121" t="str">
        <f t="shared" si="57"/>
        <v>Loan Paid</v>
      </c>
      <c r="Z300" s="121">
        <f t="shared" si="58"/>
        <v>0</v>
      </c>
    </row>
    <row r="301" spans="1:26" s="119" customFormat="1" ht="11.25">
      <c r="A301" s="122">
        <v>283</v>
      </c>
      <c r="B301" s="111" t="s">
        <v>63</v>
      </c>
      <c r="C301" s="123" t="s">
        <v>63</v>
      </c>
      <c r="D301" s="124" t="s">
        <v>63</v>
      </c>
      <c r="E301" s="123" t="s">
        <v>63</v>
      </c>
      <c r="F301" s="125" t="s">
        <v>63</v>
      </c>
      <c r="G301" s="126" t="s">
        <v>63</v>
      </c>
      <c r="H301" s="127"/>
      <c r="I301" s="128"/>
      <c r="J301" s="129"/>
      <c r="K301" s="182"/>
      <c r="L301" s="119">
        <f t="shared" si="49"/>
        <v>0</v>
      </c>
      <c r="M301" s="119" t="str">
        <f t="shared" si="50"/>
        <v>August</v>
      </c>
      <c r="N301" s="120">
        <f t="shared" si="59"/>
        <v>8</v>
      </c>
      <c r="O301" s="119">
        <f t="shared" si="60"/>
        <v>2034</v>
      </c>
      <c r="P301" s="119" t="str">
        <f t="shared" si="51"/>
        <v>August</v>
      </c>
      <c r="Q301" s="119">
        <f t="shared" si="52"/>
        <v>0</v>
      </c>
      <c r="T301" s="119">
        <f t="shared" si="53"/>
        <v>2035</v>
      </c>
      <c r="U301" s="119">
        <f t="shared" si="54"/>
        <v>2034</v>
      </c>
      <c r="V301" s="119">
        <f t="shared" si="55"/>
        <v>0</v>
      </c>
      <c r="W301" s="119">
        <f t="shared" si="56"/>
        <v>0</v>
      </c>
      <c r="Y301" s="121" t="str">
        <f t="shared" si="57"/>
        <v>Loan Paid</v>
      </c>
      <c r="Z301" s="121">
        <f t="shared" si="58"/>
        <v>0</v>
      </c>
    </row>
    <row r="302" spans="1:26" s="119" customFormat="1" ht="11.25">
      <c r="A302" s="122">
        <v>284</v>
      </c>
      <c r="B302" s="111" t="s">
        <v>63</v>
      </c>
      <c r="C302" s="123" t="s">
        <v>63</v>
      </c>
      <c r="D302" s="124" t="s">
        <v>63</v>
      </c>
      <c r="E302" s="123" t="s">
        <v>63</v>
      </c>
      <c r="F302" s="125" t="s">
        <v>63</v>
      </c>
      <c r="G302" s="126" t="s">
        <v>63</v>
      </c>
      <c r="H302" s="127"/>
      <c r="I302" s="128"/>
      <c r="J302" s="129"/>
      <c r="K302" s="182"/>
      <c r="L302" s="119">
        <f t="shared" si="49"/>
        <v>0</v>
      </c>
      <c r="M302" s="119" t="str">
        <f t="shared" si="50"/>
        <v>September</v>
      </c>
      <c r="N302" s="120">
        <f t="shared" si="59"/>
        <v>9</v>
      </c>
      <c r="O302" s="119">
        <f t="shared" si="60"/>
        <v>2034</v>
      </c>
      <c r="P302" s="119">
        <f t="shared" si="51"/>
        <v>0</v>
      </c>
      <c r="Q302" s="119" t="str">
        <f t="shared" si="52"/>
        <v>September</v>
      </c>
      <c r="T302" s="119">
        <f t="shared" si="53"/>
        <v>2035</v>
      </c>
      <c r="U302" s="119">
        <f t="shared" si="54"/>
        <v>2034</v>
      </c>
      <c r="V302" s="119">
        <f t="shared" si="55"/>
        <v>0</v>
      </c>
      <c r="W302" s="119">
        <f t="shared" si="56"/>
        <v>0</v>
      </c>
      <c r="Y302" s="121" t="str">
        <f t="shared" si="57"/>
        <v>Loan Paid</v>
      </c>
      <c r="Z302" s="121">
        <f t="shared" si="58"/>
        <v>0</v>
      </c>
    </row>
    <row r="303" spans="1:26" s="119" customFormat="1" ht="11.25">
      <c r="A303" s="122">
        <v>285</v>
      </c>
      <c r="B303" s="111" t="s">
        <v>63</v>
      </c>
      <c r="C303" s="123" t="s">
        <v>63</v>
      </c>
      <c r="D303" s="124" t="s">
        <v>63</v>
      </c>
      <c r="E303" s="123" t="s">
        <v>63</v>
      </c>
      <c r="F303" s="125" t="s">
        <v>63</v>
      </c>
      <c r="G303" s="126" t="s">
        <v>63</v>
      </c>
      <c r="H303" s="127"/>
      <c r="I303" s="128"/>
      <c r="J303" s="129"/>
      <c r="K303" s="182"/>
      <c r="L303" s="119">
        <f t="shared" si="49"/>
        <v>0</v>
      </c>
      <c r="M303" s="119" t="str">
        <f t="shared" si="50"/>
        <v>October</v>
      </c>
      <c r="N303" s="120">
        <f t="shared" si="59"/>
        <v>10</v>
      </c>
      <c r="O303" s="119">
        <f t="shared" si="60"/>
        <v>2034</v>
      </c>
      <c r="P303" s="119">
        <f t="shared" si="51"/>
        <v>0</v>
      </c>
      <c r="Q303" s="119" t="str">
        <f t="shared" si="52"/>
        <v>October</v>
      </c>
      <c r="T303" s="119">
        <f t="shared" si="53"/>
        <v>2035</v>
      </c>
      <c r="U303" s="119">
        <f t="shared" si="54"/>
        <v>2034</v>
      </c>
      <c r="V303" s="119">
        <f t="shared" si="55"/>
        <v>0</v>
      </c>
      <c r="W303" s="119">
        <f t="shared" si="56"/>
        <v>0</v>
      </c>
      <c r="Y303" s="121" t="str">
        <f t="shared" si="57"/>
        <v>Loan Paid</v>
      </c>
      <c r="Z303" s="121">
        <f t="shared" si="58"/>
        <v>0</v>
      </c>
    </row>
    <row r="304" spans="1:26" s="119" customFormat="1" ht="11.25">
      <c r="A304" s="122">
        <v>286</v>
      </c>
      <c r="B304" s="111" t="s">
        <v>63</v>
      </c>
      <c r="C304" s="123" t="s">
        <v>63</v>
      </c>
      <c r="D304" s="124" t="s">
        <v>63</v>
      </c>
      <c r="E304" s="123" t="s">
        <v>63</v>
      </c>
      <c r="F304" s="125" t="s">
        <v>63</v>
      </c>
      <c r="G304" s="126" t="s">
        <v>63</v>
      </c>
      <c r="H304" s="127"/>
      <c r="I304" s="128"/>
      <c r="J304" s="129"/>
      <c r="K304" s="182"/>
      <c r="L304" s="119">
        <f t="shared" si="49"/>
        <v>0</v>
      </c>
      <c r="M304" s="119" t="str">
        <f t="shared" si="50"/>
        <v>November</v>
      </c>
      <c r="N304" s="120">
        <f t="shared" si="59"/>
        <v>11</v>
      </c>
      <c r="O304" s="119">
        <f t="shared" si="60"/>
        <v>2034</v>
      </c>
      <c r="P304" s="119">
        <f t="shared" si="51"/>
        <v>0</v>
      </c>
      <c r="Q304" s="119" t="str">
        <f t="shared" si="52"/>
        <v>November</v>
      </c>
      <c r="T304" s="119">
        <f t="shared" si="53"/>
        <v>2035</v>
      </c>
      <c r="U304" s="119">
        <f t="shared" si="54"/>
        <v>2034</v>
      </c>
      <c r="V304" s="119">
        <f t="shared" si="55"/>
        <v>0</v>
      </c>
      <c r="W304" s="119">
        <f t="shared" si="56"/>
        <v>0</v>
      </c>
      <c r="Y304" s="121" t="str">
        <f t="shared" si="57"/>
        <v>Loan Paid</v>
      </c>
      <c r="Z304" s="121">
        <f t="shared" si="58"/>
        <v>0</v>
      </c>
    </row>
    <row r="305" spans="1:26" s="119" customFormat="1" ht="11.25">
      <c r="A305" s="122">
        <v>287</v>
      </c>
      <c r="B305" s="111" t="s">
        <v>63</v>
      </c>
      <c r="C305" s="123" t="s">
        <v>63</v>
      </c>
      <c r="D305" s="124" t="s">
        <v>63</v>
      </c>
      <c r="E305" s="123" t="s">
        <v>63</v>
      </c>
      <c r="F305" s="125" t="s">
        <v>63</v>
      </c>
      <c r="G305" s="126" t="s">
        <v>63</v>
      </c>
      <c r="H305" s="127"/>
      <c r="I305" s="128"/>
      <c r="J305" s="129"/>
      <c r="K305" s="182"/>
      <c r="L305" s="119">
        <f t="shared" si="49"/>
        <v>0</v>
      </c>
      <c r="M305" s="119" t="str">
        <f t="shared" si="50"/>
        <v>December</v>
      </c>
      <c r="N305" s="120">
        <f t="shared" si="59"/>
        <v>12</v>
      </c>
      <c r="O305" s="119">
        <f t="shared" si="60"/>
        <v>2034</v>
      </c>
      <c r="P305" s="119">
        <f t="shared" si="51"/>
        <v>0</v>
      </c>
      <c r="Q305" s="119" t="str">
        <f t="shared" si="52"/>
        <v>December</v>
      </c>
      <c r="T305" s="119">
        <f t="shared" si="53"/>
        <v>2035</v>
      </c>
      <c r="U305" s="119">
        <f t="shared" si="54"/>
        <v>2034</v>
      </c>
      <c r="V305" s="119">
        <f t="shared" si="55"/>
        <v>0</v>
      </c>
      <c r="W305" s="119">
        <f t="shared" si="56"/>
        <v>0</v>
      </c>
      <c r="Y305" s="121" t="str">
        <f t="shared" si="57"/>
        <v>Loan Paid</v>
      </c>
      <c r="Z305" s="121">
        <f t="shared" si="58"/>
        <v>0</v>
      </c>
    </row>
    <row r="306" spans="1:26" s="119" customFormat="1" ht="11.25">
      <c r="A306" s="122">
        <v>288</v>
      </c>
      <c r="B306" s="111" t="s">
        <v>63</v>
      </c>
      <c r="C306" s="123" t="s">
        <v>63</v>
      </c>
      <c r="D306" s="124" t="s">
        <v>63</v>
      </c>
      <c r="E306" s="123" t="s">
        <v>63</v>
      </c>
      <c r="F306" s="125" t="s">
        <v>63</v>
      </c>
      <c r="G306" s="126" t="s">
        <v>63</v>
      </c>
      <c r="H306" s="127"/>
      <c r="I306" s="128"/>
      <c r="J306" s="129"/>
      <c r="K306" s="182"/>
      <c r="L306" s="119">
        <f t="shared" si="49"/>
        <v>0</v>
      </c>
      <c r="M306" s="119" t="str">
        <f t="shared" si="50"/>
        <v>January</v>
      </c>
      <c r="N306" s="120">
        <f t="shared" si="59"/>
        <v>1</v>
      </c>
      <c r="O306" s="119">
        <f t="shared" si="60"/>
        <v>2035</v>
      </c>
      <c r="P306" s="119" t="str">
        <f t="shared" si="51"/>
        <v>January</v>
      </c>
      <c r="Q306" s="119">
        <f t="shared" si="52"/>
        <v>0</v>
      </c>
      <c r="T306" s="119">
        <f t="shared" si="53"/>
        <v>2035</v>
      </c>
      <c r="U306" s="119">
        <f t="shared" si="54"/>
        <v>2034</v>
      </c>
      <c r="V306" s="119">
        <f t="shared" si="55"/>
        <v>0</v>
      </c>
      <c r="W306" s="119">
        <f t="shared" si="56"/>
        <v>0</v>
      </c>
      <c r="Y306" s="121" t="str">
        <f t="shared" si="57"/>
        <v>Loan Paid</v>
      </c>
      <c r="Z306" s="121">
        <f t="shared" si="58"/>
        <v>0</v>
      </c>
    </row>
    <row r="307" spans="1:26" s="119" customFormat="1" ht="11.25">
      <c r="A307" s="122">
        <v>289</v>
      </c>
      <c r="B307" s="111" t="s">
        <v>63</v>
      </c>
      <c r="C307" s="123" t="s">
        <v>63</v>
      </c>
      <c r="D307" s="124" t="s">
        <v>63</v>
      </c>
      <c r="E307" s="123" t="s">
        <v>63</v>
      </c>
      <c r="F307" s="125" t="s">
        <v>63</v>
      </c>
      <c r="G307" s="126" t="s">
        <v>63</v>
      </c>
      <c r="H307" s="127"/>
      <c r="I307" s="128"/>
      <c r="J307" s="129"/>
      <c r="K307" s="182"/>
      <c r="L307" s="119">
        <f t="shared" si="49"/>
        <v>0</v>
      </c>
      <c r="M307" s="119" t="str">
        <f t="shared" si="50"/>
        <v>February</v>
      </c>
      <c r="N307" s="120">
        <f t="shared" si="59"/>
        <v>2</v>
      </c>
      <c r="O307" s="119">
        <f t="shared" si="60"/>
        <v>2035</v>
      </c>
      <c r="P307" s="119" t="str">
        <f t="shared" si="51"/>
        <v>February</v>
      </c>
      <c r="Q307" s="119">
        <f t="shared" si="52"/>
        <v>0</v>
      </c>
      <c r="T307" s="119">
        <f t="shared" si="53"/>
        <v>2035</v>
      </c>
      <c r="U307" s="119">
        <f t="shared" si="54"/>
        <v>2034</v>
      </c>
      <c r="V307" s="119">
        <f t="shared" si="55"/>
        <v>0</v>
      </c>
      <c r="W307" s="119">
        <f t="shared" si="56"/>
        <v>0</v>
      </c>
      <c r="Y307" s="121" t="str">
        <f t="shared" si="57"/>
        <v>Loan Paid</v>
      </c>
      <c r="Z307" s="121">
        <f t="shared" si="58"/>
        <v>0</v>
      </c>
    </row>
    <row r="308" spans="1:26" s="119" customFormat="1" ht="11.25">
      <c r="A308" s="122">
        <v>290</v>
      </c>
      <c r="B308" s="111" t="s">
        <v>63</v>
      </c>
      <c r="C308" s="123" t="s">
        <v>63</v>
      </c>
      <c r="D308" s="124" t="s">
        <v>63</v>
      </c>
      <c r="E308" s="123" t="s">
        <v>63</v>
      </c>
      <c r="F308" s="125" t="s">
        <v>63</v>
      </c>
      <c r="G308" s="126" t="s">
        <v>63</v>
      </c>
      <c r="H308" s="127"/>
      <c r="I308" s="128"/>
      <c r="J308" s="129"/>
      <c r="K308" s="182"/>
      <c r="L308" s="119">
        <f t="shared" si="49"/>
        <v>0</v>
      </c>
      <c r="M308" s="119" t="str">
        <f t="shared" si="50"/>
        <v>March</v>
      </c>
      <c r="N308" s="120">
        <f t="shared" si="59"/>
        <v>3</v>
      </c>
      <c r="O308" s="119">
        <f t="shared" si="60"/>
        <v>2035</v>
      </c>
      <c r="P308" s="119" t="str">
        <f t="shared" si="51"/>
        <v>March</v>
      </c>
      <c r="Q308" s="119">
        <f t="shared" si="52"/>
        <v>0</v>
      </c>
      <c r="T308" s="119">
        <f t="shared" si="53"/>
        <v>2035</v>
      </c>
      <c r="U308" s="119">
        <f t="shared" si="54"/>
        <v>2034</v>
      </c>
      <c r="V308" s="119">
        <f t="shared" si="55"/>
        <v>0</v>
      </c>
      <c r="W308" s="119">
        <f t="shared" si="56"/>
        <v>0</v>
      </c>
      <c r="Y308" s="121" t="str">
        <f t="shared" si="57"/>
        <v>Loan Paid</v>
      </c>
      <c r="Z308" s="121">
        <f t="shared" si="58"/>
        <v>0</v>
      </c>
    </row>
    <row r="309" spans="1:26" s="119" customFormat="1" ht="11.25">
      <c r="A309" s="122">
        <v>291</v>
      </c>
      <c r="B309" s="111" t="s">
        <v>63</v>
      </c>
      <c r="C309" s="123" t="s">
        <v>63</v>
      </c>
      <c r="D309" s="124" t="s">
        <v>63</v>
      </c>
      <c r="E309" s="123" t="s">
        <v>63</v>
      </c>
      <c r="F309" s="125" t="s">
        <v>63</v>
      </c>
      <c r="G309" s="126" t="s">
        <v>63</v>
      </c>
      <c r="H309" s="127"/>
      <c r="I309" s="128"/>
      <c r="J309" s="129"/>
      <c r="K309" s="182"/>
      <c r="L309" s="119">
        <f t="shared" si="49"/>
        <v>0</v>
      </c>
      <c r="M309" s="119" t="str">
        <f t="shared" si="50"/>
        <v>April</v>
      </c>
      <c r="N309" s="120">
        <f t="shared" si="59"/>
        <v>4</v>
      </c>
      <c r="O309" s="119">
        <f t="shared" si="60"/>
        <v>2035</v>
      </c>
      <c r="P309" s="119" t="str">
        <f t="shared" si="51"/>
        <v>April</v>
      </c>
      <c r="Q309" s="119">
        <f t="shared" si="52"/>
        <v>0</v>
      </c>
      <c r="T309" s="119">
        <f t="shared" si="53"/>
        <v>2036</v>
      </c>
      <c r="U309" s="119">
        <f t="shared" si="54"/>
        <v>2035</v>
      </c>
      <c r="V309" s="119">
        <f t="shared" si="55"/>
        <v>0</v>
      </c>
      <c r="W309" s="119">
        <f t="shared" si="56"/>
        <v>0</v>
      </c>
      <c r="Y309" s="121" t="str">
        <f t="shared" si="57"/>
        <v>Loan Paid</v>
      </c>
      <c r="Z309" s="121">
        <f t="shared" si="58"/>
        <v>0</v>
      </c>
    </row>
    <row r="310" spans="1:26" s="119" customFormat="1" ht="11.25">
      <c r="A310" s="122">
        <v>292</v>
      </c>
      <c r="B310" s="111" t="s">
        <v>63</v>
      </c>
      <c r="C310" s="123" t="s">
        <v>63</v>
      </c>
      <c r="D310" s="124" t="s">
        <v>63</v>
      </c>
      <c r="E310" s="123" t="s">
        <v>63</v>
      </c>
      <c r="F310" s="125" t="s">
        <v>63</v>
      </c>
      <c r="G310" s="126" t="s">
        <v>63</v>
      </c>
      <c r="H310" s="127"/>
      <c r="I310" s="128"/>
      <c r="J310" s="129"/>
      <c r="K310" s="182"/>
      <c r="L310" s="119">
        <f t="shared" si="49"/>
        <v>0</v>
      </c>
      <c r="M310" s="119" t="str">
        <f t="shared" si="50"/>
        <v>May</v>
      </c>
      <c r="N310" s="120">
        <f t="shared" si="59"/>
        <v>5</v>
      </c>
      <c r="O310" s="119">
        <f t="shared" si="60"/>
        <v>2035</v>
      </c>
      <c r="P310" s="119" t="str">
        <f t="shared" si="51"/>
        <v>May</v>
      </c>
      <c r="Q310" s="119">
        <f t="shared" si="52"/>
        <v>0</v>
      </c>
      <c r="T310" s="119">
        <f t="shared" si="53"/>
        <v>2036</v>
      </c>
      <c r="U310" s="119">
        <f t="shared" si="54"/>
        <v>2035</v>
      </c>
      <c r="V310" s="119">
        <f t="shared" si="55"/>
        <v>0</v>
      </c>
      <c r="W310" s="119">
        <f t="shared" si="56"/>
        <v>0</v>
      </c>
      <c r="Y310" s="121" t="str">
        <f t="shared" si="57"/>
        <v>Loan Paid</v>
      </c>
      <c r="Z310" s="121">
        <f t="shared" si="58"/>
        <v>0</v>
      </c>
    </row>
    <row r="311" spans="1:26" s="119" customFormat="1" ht="11.25">
      <c r="A311" s="122">
        <v>293</v>
      </c>
      <c r="B311" s="111" t="s">
        <v>63</v>
      </c>
      <c r="C311" s="123" t="s">
        <v>63</v>
      </c>
      <c r="D311" s="124" t="s">
        <v>63</v>
      </c>
      <c r="E311" s="123" t="s">
        <v>63</v>
      </c>
      <c r="F311" s="125" t="s">
        <v>63</v>
      </c>
      <c r="G311" s="126" t="s">
        <v>63</v>
      </c>
      <c r="H311" s="127"/>
      <c r="I311" s="128"/>
      <c r="J311" s="129"/>
      <c r="K311" s="182"/>
      <c r="L311" s="119">
        <f t="shared" si="49"/>
        <v>0</v>
      </c>
      <c r="M311" s="119" t="str">
        <f t="shared" si="50"/>
        <v>June</v>
      </c>
      <c r="N311" s="120">
        <f t="shared" si="59"/>
        <v>6</v>
      </c>
      <c r="O311" s="119">
        <f t="shared" si="60"/>
        <v>2035</v>
      </c>
      <c r="P311" s="119" t="str">
        <f t="shared" si="51"/>
        <v>June</v>
      </c>
      <c r="Q311" s="119">
        <f t="shared" si="52"/>
        <v>0</v>
      </c>
      <c r="T311" s="119">
        <f t="shared" si="53"/>
        <v>2036</v>
      </c>
      <c r="U311" s="119">
        <f t="shared" si="54"/>
        <v>2035</v>
      </c>
      <c r="V311" s="119">
        <f t="shared" si="55"/>
        <v>0</v>
      </c>
      <c r="W311" s="119">
        <f t="shared" si="56"/>
        <v>0</v>
      </c>
      <c r="Y311" s="121" t="str">
        <f t="shared" si="57"/>
        <v>Loan Paid</v>
      </c>
      <c r="Z311" s="121">
        <f t="shared" si="58"/>
        <v>0</v>
      </c>
    </row>
    <row r="312" spans="1:26" s="119" customFormat="1" ht="11.25">
      <c r="A312" s="122">
        <v>294</v>
      </c>
      <c r="B312" s="111" t="s">
        <v>63</v>
      </c>
      <c r="C312" s="123" t="s">
        <v>63</v>
      </c>
      <c r="D312" s="124" t="s">
        <v>63</v>
      </c>
      <c r="E312" s="123" t="s">
        <v>63</v>
      </c>
      <c r="F312" s="125" t="s">
        <v>63</v>
      </c>
      <c r="G312" s="126" t="s">
        <v>63</v>
      </c>
      <c r="H312" s="127"/>
      <c r="I312" s="128"/>
      <c r="J312" s="129"/>
      <c r="K312" s="182"/>
      <c r="L312" s="119">
        <f t="shared" si="49"/>
        <v>0</v>
      </c>
      <c r="M312" s="119" t="str">
        <f t="shared" si="50"/>
        <v>July</v>
      </c>
      <c r="N312" s="120">
        <f t="shared" si="59"/>
        <v>7</v>
      </c>
      <c r="O312" s="119">
        <f t="shared" si="60"/>
        <v>2035</v>
      </c>
      <c r="P312" s="119" t="str">
        <f t="shared" si="51"/>
        <v>July</v>
      </c>
      <c r="Q312" s="119">
        <f t="shared" si="52"/>
        <v>0</v>
      </c>
      <c r="T312" s="119">
        <f t="shared" si="53"/>
        <v>2036</v>
      </c>
      <c r="U312" s="119">
        <f t="shared" si="54"/>
        <v>2035</v>
      </c>
      <c r="V312" s="119">
        <f t="shared" si="55"/>
        <v>0</v>
      </c>
      <c r="W312" s="119">
        <f t="shared" si="56"/>
        <v>0</v>
      </c>
      <c r="Y312" s="121" t="str">
        <f t="shared" si="57"/>
        <v>Loan Paid</v>
      </c>
      <c r="Z312" s="121">
        <f t="shared" si="58"/>
        <v>0</v>
      </c>
    </row>
    <row r="313" spans="1:26" s="119" customFormat="1" ht="11.25">
      <c r="A313" s="122">
        <v>295</v>
      </c>
      <c r="B313" s="111" t="s">
        <v>63</v>
      </c>
      <c r="C313" s="123" t="s">
        <v>63</v>
      </c>
      <c r="D313" s="124" t="s">
        <v>63</v>
      </c>
      <c r="E313" s="123" t="s">
        <v>63</v>
      </c>
      <c r="F313" s="125" t="s">
        <v>63</v>
      </c>
      <c r="G313" s="126" t="s">
        <v>63</v>
      </c>
      <c r="H313" s="127"/>
      <c r="I313" s="128"/>
      <c r="J313" s="129"/>
      <c r="K313" s="182"/>
      <c r="L313" s="119">
        <f t="shared" si="49"/>
        <v>0</v>
      </c>
      <c r="M313" s="119" t="str">
        <f t="shared" si="50"/>
        <v>August</v>
      </c>
      <c r="N313" s="120">
        <f t="shared" si="59"/>
        <v>8</v>
      </c>
      <c r="O313" s="119">
        <f t="shared" si="60"/>
        <v>2035</v>
      </c>
      <c r="P313" s="119" t="str">
        <f t="shared" si="51"/>
        <v>August</v>
      </c>
      <c r="Q313" s="119">
        <f t="shared" si="52"/>
        <v>0</v>
      </c>
      <c r="T313" s="119">
        <f t="shared" si="53"/>
        <v>2036</v>
      </c>
      <c r="U313" s="119">
        <f t="shared" si="54"/>
        <v>2035</v>
      </c>
      <c r="V313" s="119">
        <f t="shared" si="55"/>
        <v>0</v>
      </c>
      <c r="W313" s="119">
        <f t="shared" si="56"/>
        <v>0</v>
      </c>
      <c r="Y313" s="121" t="str">
        <f t="shared" si="57"/>
        <v>Loan Paid</v>
      </c>
      <c r="Z313" s="121">
        <f t="shared" si="58"/>
        <v>0</v>
      </c>
    </row>
    <row r="314" spans="1:26" s="119" customFormat="1" ht="11.25">
      <c r="A314" s="122">
        <v>296</v>
      </c>
      <c r="B314" s="111" t="s">
        <v>63</v>
      </c>
      <c r="C314" s="123" t="s">
        <v>63</v>
      </c>
      <c r="D314" s="124" t="s">
        <v>63</v>
      </c>
      <c r="E314" s="123" t="s">
        <v>63</v>
      </c>
      <c r="F314" s="125" t="s">
        <v>63</v>
      </c>
      <c r="G314" s="126" t="s">
        <v>63</v>
      </c>
      <c r="H314" s="127"/>
      <c r="I314" s="128"/>
      <c r="J314" s="129"/>
      <c r="K314" s="182"/>
      <c r="L314" s="119">
        <f t="shared" si="49"/>
        <v>0</v>
      </c>
      <c r="M314" s="119" t="str">
        <f t="shared" si="50"/>
        <v>September</v>
      </c>
      <c r="N314" s="120">
        <f t="shared" si="59"/>
        <v>9</v>
      </c>
      <c r="O314" s="119">
        <f t="shared" si="60"/>
        <v>2035</v>
      </c>
      <c r="P314" s="119">
        <f t="shared" si="51"/>
        <v>0</v>
      </c>
      <c r="Q314" s="119" t="str">
        <f t="shared" si="52"/>
        <v>September</v>
      </c>
      <c r="T314" s="119">
        <f t="shared" si="53"/>
        <v>2036</v>
      </c>
      <c r="U314" s="119">
        <f t="shared" si="54"/>
        <v>2035</v>
      </c>
      <c r="V314" s="119">
        <f t="shared" si="55"/>
        <v>0</v>
      </c>
      <c r="W314" s="119">
        <f t="shared" si="56"/>
        <v>0</v>
      </c>
      <c r="Y314" s="121" t="str">
        <f t="shared" si="57"/>
        <v>Loan Paid</v>
      </c>
      <c r="Z314" s="121">
        <f t="shared" si="58"/>
        <v>0</v>
      </c>
    </row>
    <row r="315" spans="1:26" s="119" customFormat="1" ht="11.25">
      <c r="A315" s="122">
        <v>297</v>
      </c>
      <c r="B315" s="111" t="s">
        <v>63</v>
      </c>
      <c r="C315" s="123" t="s">
        <v>63</v>
      </c>
      <c r="D315" s="124" t="s">
        <v>63</v>
      </c>
      <c r="E315" s="123" t="s">
        <v>63</v>
      </c>
      <c r="F315" s="125" t="s">
        <v>63</v>
      </c>
      <c r="G315" s="126" t="s">
        <v>63</v>
      </c>
      <c r="H315" s="127"/>
      <c r="I315" s="128"/>
      <c r="J315" s="129"/>
      <c r="K315" s="182"/>
      <c r="L315" s="119">
        <f t="shared" si="49"/>
        <v>0</v>
      </c>
      <c r="M315" s="119" t="str">
        <f t="shared" si="50"/>
        <v>October</v>
      </c>
      <c r="N315" s="120">
        <f t="shared" si="59"/>
        <v>10</v>
      </c>
      <c r="O315" s="119">
        <f t="shared" si="60"/>
        <v>2035</v>
      </c>
      <c r="P315" s="119">
        <f t="shared" si="51"/>
        <v>0</v>
      </c>
      <c r="Q315" s="119" t="str">
        <f t="shared" si="52"/>
        <v>October</v>
      </c>
      <c r="T315" s="119">
        <f t="shared" si="53"/>
        <v>2036</v>
      </c>
      <c r="U315" s="119">
        <f t="shared" si="54"/>
        <v>2035</v>
      </c>
      <c r="V315" s="119">
        <f t="shared" si="55"/>
        <v>0</v>
      </c>
      <c r="W315" s="119">
        <f t="shared" si="56"/>
        <v>0</v>
      </c>
      <c r="Y315" s="121" t="str">
        <f t="shared" si="57"/>
        <v>Loan Paid</v>
      </c>
      <c r="Z315" s="121">
        <f t="shared" si="58"/>
        <v>0</v>
      </c>
    </row>
    <row r="316" spans="1:26" s="119" customFormat="1" ht="11.25">
      <c r="A316" s="122">
        <v>298</v>
      </c>
      <c r="B316" s="111" t="s">
        <v>63</v>
      </c>
      <c r="C316" s="123" t="s">
        <v>63</v>
      </c>
      <c r="D316" s="124" t="s">
        <v>63</v>
      </c>
      <c r="E316" s="123" t="s">
        <v>63</v>
      </c>
      <c r="F316" s="125" t="s">
        <v>63</v>
      </c>
      <c r="G316" s="126" t="s">
        <v>63</v>
      </c>
      <c r="H316" s="127"/>
      <c r="I316" s="128"/>
      <c r="J316" s="129"/>
      <c r="K316" s="182"/>
      <c r="L316" s="119">
        <f t="shared" si="49"/>
        <v>0</v>
      </c>
      <c r="M316" s="119" t="str">
        <f t="shared" si="50"/>
        <v>November</v>
      </c>
      <c r="N316" s="120">
        <f t="shared" si="59"/>
        <v>11</v>
      </c>
      <c r="O316" s="119">
        <f t="shared" si="60"/>
        <v>2035</v>
      </c>
      <c r="P316" s="119">
        <f t="shared" si="51"/>
        <v>0</v>
      </c>
      <c r="Q316" s="119" t="str">
        <f t="shared" si="52"/>
        <v>November</v>
      </c>
      <c r="T316" s="119">
        <f t="shared" si="53"/>
        <v>2036</v>
      </c>
      <c r="U316" s="119">
        <f t="shared" si="54"/>
        <v>2035</v>
      </c>
      <c r="V316" s="119">
        <f t="shared" si="55"/>
        <v>0</v>
      </c>
      <c r="W316" s="119">
        <f t="shared" si="56"/>
        <v>0</v>
      </c>
      <c r="Y316" s="121" t="str">
        <f t="shared" si="57"/>
        <v>Loan Paid</v>
      </c>
      <c r="Z316" s="121">
        <f t="shared" si="58"/>
        <v>0</v>
      </c>
    </row>
    <row r="317" spans="1:26" s="119" customFormat="1" ht="11.25">
      <c r="A317" s="122">
        <v>299</v>
      </c>
      <c r="B317" s="111" t="s">
        <v>63</v>
      </c>
      <c r="C317" s="123" t="s">
        <v>63</v>
      </c>
      <c r="D317" s="124" t="s">
        <v>63</v>
      </c>
      <c r="E317" s="123" t="s">
        <v>63</v>
      </c>
      <c r="F317" s="125" t="s">
        <v>63</v>
      </c>
      <c r="G317" s="126" t="s">
        <v>63</v>
      </c>
      <c r="H317" s="127"/>
      <c r="I317" s="128"/>
      <c r="J317" s="129"/>
      <c r="K317" s="182"/>
      <c r="L317" s="119">
        <f t="shared" si="49"/>
        <v>0</v>
      </c>
      <c r="M317" s="119" t="str">
        <f t="shared" si="50"/>
        <v>December</v>
      </c>
      <c r="N317" s="120">
        <f t="shared" si="59"/>
        <v>12</v>
      </c>
      <c r="O317" s="119">
        <f t="shared" si="60"/>
        <v>2035</v>
      </c>
      <c r="P317" s="119">
        <f t="shared" si="51"/>
        <v>0</v>
      </c>
      <c r="Q317" s="119" t="str">
        <f t="shared" si="52"/>
        <v>December</v>
      </c>
      <c r="T317" s="119">
        <f t="shared" si="53"/>
        <v>2036</v>
      </c>
      <c r="U317" s="119">
        <f t="shared" si="54"/>
        <v>2035</v>
      </c>
      <c r="V317" s="119">
        <f t="shared" si="55"/>
        <v>0</v>
      </c>
      <c r="W317" s="119">
        <f t="shared" si="56"/>
        <v>0</v>
      </c>
      <c r="Y317" s="121" t="str">
        <f t="shared" si="57"/>
        <v>Loan Paid</v>
      </c>
      <c r="Z317" s="121">
        <f t="shared" si="58"/>
        <v>0</v>
      </c>
    </row>
    <row r="318" spans="1:26" s="119" customFormat="1" ht="11.25">
      <c r="A318" s="122">
        <v>300</v>
      </c>
      <c r="B318" s="111" t="s">
        <v>63</v>
      </c>
      <c r="C318" s="123" t="s">
        <v>63</v>
      </c>
      <c r="D318" s="124" t="s">
        <v>63</v>
      </c>
      <c r="E318" s="123" t="s">
        <v>63</v>
      </c>
      <c r="F318" s="125" t="s">
        <v>63</v>
      </c>
      <c r="G318" s="126" t="s">
        <v>63</v>
      </c>
      <c r="H318" s="127"/>
      <c r="I318" s="128"/>
      <c r="J318" s="129"/>
      <c r="K318" s="182"/>
      <c r="L318" s="119">
        <f t="shared" si="49"/>
        <v>0</v>
      </c>
      <c r="M318" s="119" t="str">
        <f t="shared" si="50"/>
        <v>January</v>
      </c>
      <c r="N318" s="120">
        <f t="shared" si="59"/>
        <v>1</v>
      </c>
      <c r="O318" s="119">
        <f t="shared" si="60"/>
        <v>2036</v>
      </c>
      <c r="P318" s="119" t="str">
        <f t="shared" si="51"/>
        <v>January</v>
      </c>
      <c r="Q318" s="119">
        <f t="shared" si="52"/>
        <v>0</v>
      </c>
      <c r="T318" s="119">
        <f t="shared" si="53"/>
        <v>2036</v>
      </c>
      <c r="U318" s="119">
        <f t="shared" si="54"/>
        <v>2035</v>
      </c>
      <c r="V318" s="119">
        <f t="shared" si="55"/>
        <v>0</v>
      </c>
      <c r="W318" s="119">
        <f t="shared" si="56"/>
        <v>0</v>
      </c>
      <c r="Y318" s="121" t="str">
        <f t="shared" si="57"/>
        <v>Loan Paid</v>
      </c>
      <c r="Z318" s="121">
        <f t="shared" si="58"/>
        <v>0</v>
      </c>
    </row>
    <row r="319" spans="1:26" s="119" customFormat="1" ht="11.25">
      <c r="A319" s="122">
        <v>301</v>
      </c>
      <c r="B319" s="111" t="s">
        <v>63</v>
      </c>
      <c r="C319" s="123" t="s">
        <v>63</v>
      </c>
      <c r="D319" s="124" t="s">
        <v>63</v>
      </c>
      <c r="E319" s="123" t="s">
        <v>63</v>
      </c>
      <c r="F319" s="125" t="s">
        <v>63</v>
      </c>
      <c r="G319" s="126" t="s">
        <v>63</v>
      </c>
      <c r="H319" s="127"/>
      <c r="I319" s="128"/>
      <c r="J319" s="129"/>
      <c r="K319" s="182"/>
      <c r="L319" s="119">
        <f t="shared" si="49"/>
        <v>0</v>
      </c>
      <c r="M319" s="119" t="str">
        <f t="shared" si="50"/>
        <v>February</v>
      </c>
      <c r="N319" s="120">
        <f t="shared" si="59"/>
        <v>2</v>
      </c>
      <c r="O319" s="119">
        <f t="shared" si="60"/>
        <v>2036</v>
      </c>
      <c r="P319" s="119" t="str">
        <f t="shared" si="51"/>
        <v>February</v>
      </c>
      <c r="Q319" s="119">
        <f t="shared" si="52"/>
        <v>0</v>
      </c>
      <c r="T319" s="119">
        <f t="shared" si="53"/>
        <v>2036</v>
      </c>
      <c r="U319" s="119">
        <f t="shared" si="54"/>
        <v>2035</v>
      </c>
      <c r="V319" s="119">
        <f t="shared" si="55"/>
        <v>0</v>
      </c>
      <c r="W319" s="119">
        <f t="shared" si="56"/>
        <v>0</v>
      </c>
      <c r="Y319" s="121" t="str">
        <f t="shared" si="57"/>
        <v>Loan Paid</v>
      </c>
      <c r="Z319" s="121">
        <f t="shared" si="58"/>
        <v>0</v>
      </c>
    </row>
    <row r="320" spans="1:26" s="119" customFormat="1" ht="11.25">
      <c r="A320" s="122">
        <v>302</v>
      </c>
      <c r="B320" s="111" t="s">
        <v>63</v>
      </c>
      <c r="C320" s="123" t="s">
        <v>63</v>
      </c>
      <c r="D320" s="124" t="s">
        <v>63</v>
      </c>
      <c r="E320" s="123" t="s">
        <v>63</v>
      </c>
      <c r="F320" s="125" t="s">
        <v>63</v>
      </c>
      <c r="G320" s="126" t="s">
        <v>63</v>
      </c>
      <c r="H320" s="127"/>
      <c r="I320" s="128"/>
      <c r="J320" s="129"/>
      <c r="K320" s="182"/>
      <c r="L320" s="119">
        <f t="shared" si="49"/>
        <v>0</v>
      </c>
      <c r="M320" s="119" t="str">
        <f t="shared" si="50"/>
        <v>March</v>
      </c>
      <c r="N320" s="120">
        <f t="shared" si="59"/>
        <v>3</v>
      </c>
      <c r="O320" s="119">
        <f t="shared" si="60"/>
        <v>2036</v>
      </c>
      <c r="P320" s="119" t="str">
        <f t="shared" si="51"/>
        <v>March</v>
      </c>
      <c r="Q320" s="119">
        <f t="shared" si="52"/>
        <v>0</v>
      </c>
      <c r="T320" s="119">
        <f t="shared" si="53"/>
        <v>2036</v>
      </c>
      <c r="U320" s="119">
        <f t="shared" si="54"/>
        <v>2035</v>
      </c>
      <c r="V320" s="119">
        <f t="shared" si="55"/>
        <v>0</v>
      </c>
      <c r="W320" s="119">
        <f t="shared" si="56"/>
        <v>0</v>
      </c>
      <c r="Y320" s="121" t="str">
        <f t="shared" si="57"/>
        <v>Loan Paid</v>
      </c>
      <c r="Z320" s="121">
        <f t="shared" si="58"/>
        <v>0</v>
      </c>
    </row>
    <row r="321" spans="1:26" s="119" customFormat="1" ht="11.25">
      <c r="A321" s="122">
        <v>303</v>
      </c>
      <c r="B321" s="111" t="s">
        <v>63</v>
      </c>
      <c r="C321" s="123" t="s">
        <v>63</v>
      </c>
      <c r="D321" s="124" t="s">
        <v>63</v>
      </c>
      <c r="E321" s="123" t="s">
        <v>63</v>
      </c>
      <c r="F321" s="125" t="s">
        <v>63</v>
      </c>
      <c r="G321" s="126" t="s">
        <v>63</v>
      </c>
      <c r="H321" s="127"/>
      <c r="I321" s="128"/>
      <c r="J321" s="129"/>
      <c r="K321" s="182"/>
      <c r="L321" s="119">
        <f t="shared" si="49"/>
        <v>0</v>
      </c>
      <c r="M321" s="119" t="str">
        <f t="shared" si="50"/>
        <v>April</v>
      </c>
      <c r="N321" s="120">
        <f t="shared" si="59"/>
        <v>4</v>
      </c>
      <c r="O321" s="119">
        <f t="shared" si="60"/>
        <v>2036</v>
      </c>
      <c r="P321" s="119" t="str">
        <f t="shared" si="51"/>
        <v>April</v>
      </c>
      <c r="Q321" s="119">
        <f t="shared" si="52"/>
        <v>0</v>
      </c>
      <c r="T321" s="119">
        <f t="shared" si="53"/>
        <v>2037</v>
      </c>
      <c r="U321" s="119">
        <f t="shared" si="54"/>
        <v>2036</v>
      </c>
      <c r="V321" s="119">
        <f t="shared" si="55"/>
        <v>0</v>
      </c>
      <c r="W321" s="119">
        <f t="shared" si="56"/>
        <v>0</v>
      </c>
      <c r="Y321" s="121" t="str">
        <f t="shared" si="57"/>
        <v>Loan Paid</v>
      </c>
      <c r="Z321" s="121">
        <f t="shared" si="58"/>
        <v>0</v>
      </c>
    </row>
    <row r="322" spans="1:26" s="119" customFormat="1" ht="11.25">
      <c r="A322" s="122">
        <v>304</v>
      </c>
      <c r="B322" s="111" t="s">
        <v>63</v>
      </c>
      <c r="C322" s="123" t="s">
        <v>63</v>
      </c>
      <c r="D322" s="124" t="s">
        <v>63</v>
      </c>
      <c r="E322" s="123" t="s">
        <v>63</v>
      </c>
      <c r="F322" s="125" t="s">
        <v>63</v>
      </c>
      <c r="G322" s="126" t="s">
        <v>63</v>
      </c>
      <c r="H322" s="127"/>
      <c r="I322" s="128"/>
      <c r="J322" s="129"/>
      <c r="K322" s="182"/>
      <c r="L322" s="119">
        <f t="shared" si="49"/>
        <v>0</v>
      </c>
      <c r="M322" s="119" t="str">
        <f t="shared" si="50"/>
        <v>May</v>
      </c>
      <c r="N322" s="120">
        <f t="shared" si="59"/>
        <v>5</v>
      </c>
      <c r="O322" s="119">
        <f t="shared" si="60"/>
        <v>2036</v>
      </c>
      <c r="P322" s="119" t="str">
        <f t="shared" si="51"/>
        <v>May</v>
      </c>
      <c r="Q322" s="119">
        <f t="shared" si="52"/>
        <v>0</v>
      </c>
      <c r="T322" s="119">
        <f t="shared" si="53"/>
        <v>2037</v>
      </c>
      <c r="U322" s="119">
        <f t="shared" si="54"/>
        <v>2036</v>
      </c>
      <c r="V322" s="119">
        <f t="shared" si="55"/>
        <v>0</v>
      </c>
      <c r="W322" s="119">
        <f t="shared" si="56"/>
        <v>0</v>
      </c>
      <c r="Y322" s="121" t="str">
        <f t="shared" si="57"/>
        <v>Loan Paid</v>
      </c>
      <c r="Z322" s="121">
        <f t="shared" si="58"/>
        <v>0</v>
      </c>
    </row>
    <row r="323" spans="1:26" s="119" customFormat="1" ht="11.25">
      <c r="A323" s="122">
        <v>305</v>
      </c>
      <c r="B323" s="111" t="s">
        <v>63</v>
      </c>
      <c r="C323" s="123" t="s">
        <v>63</v>
      </c>
      <c r="D323" s="124" t="s">
        <v>63</v>
      </c>
      <c r="E323" s="123" t="s">
        <v>63</v>
      </c>
      <c r="F323" s="125" t="s">
        <v>63</v>
      </c>
      <c r="G323" s="126" t="s">
        <v>63</v>
      </c>
      <c r="H323" s="127"/>
      <c r="I323" s="128"/>
      <c r="J323" s="129"/>
      <c r="K323" s="182"/>
      <c r="L323" s="119">
        <f t="shared" si="49"/>
        <v>0</v>
      </c>
      <c r="M323" s="119" t="str">
        <f t="shared" si="50"/>
        <v>June</v>
      </c>
      <c r="N323" s="120">
        <f t="shared" si="59"/>
        <v>6</v>
      </c>
      <c r="O323" s="119">
        <f t="shared" si="60"/>
        <v>2036</v>
      </c>
      <c r="P323" s="119" t="str">
        <f t="shared" si="51"/>
        <v>June</v>
      </c>
      <c r="Q323" s="119">
        <f t="shared" si="52"/>
        <v>0</v>
      </c>
      <c r="T323" s="119">
        <f t="shared" si="53"/>
        <v>2037</v>
      </c>
      <c r="U323" s="119">
        <f t="shared" si="54"/>
        <v>2036</v>
      </c>
      <c r="V323" s="119">
        <f t="shared" si="55"/>
        <v>0</v>
      </c>
      <c r="W323" s="119">
        <f t="shared" si="56"/>
        <v>0</v>
      </c>
      <c r="Y323" s="121" t="str">
        <f t="shared" si="57"/>
        <v>Loan Paid</v>
      </c>
      <c r="Z323" s="121">
        <f t="shared" si="58"/>
        <v>0</v>
      </c>
    </row>
    <row r="324" spans="1:26" s="119" customFormat="1" ht="11.25">
      <c r="A324" s="122">
        <v>306</v>
      </c>
      <c r="B324" s="111" t="s">
        <v>63</v>
      </c>
      <c r="C324" s="123" t="s">
        <v>63</v>
      </c>
      <c r="D324" s="124" t="s">
        <v>63</v>
      </c>
      <c r="E324" s="123" t="s">
        <v>63</v>
      </c>
      <c r="F324" s="125" t="s">
        <v>63</v>
      </c>
      <c r="G324" s="126" t="s">
        <v>63</v>
      </c>
      <c r="H324" s="127"/>
      <c r="I324" s="128"/>
      <c r="J324" s="129"/>
      <c r="K324" s="182"/>
      <c r="L324" s="119">
        <f t="shared" si="49"/>
        <v>0</v>
      </c>
      <c r="M324" s="119" t="str">
        <f t="shared" si="50"/>
        <v>July</v>
      </c>
      <c r="N324" s="120">
        <f t="shared" si="59"/>
        <v>7</v>
      </c>
      <c r="O324" s="119">
        <f t="shared" si="60"/>
        <v>2036</v>
      </c>
      <c r="P324" s="119" t="str">
        <f t="shared" si="51"/>
        <v>July</v>
      </c>
      <c r="Q324" s="119">
        <f t="shared" si="52"/>
        <v>0</v>
      </c>
      <c r="T324" s="119">
        <f t="shared" si="53"/>
        <v>2037</v>
      </c>
      <c r="U324" s="119">
        <f t="shared" si="54"/>
        <v>2036</v>
      </c>
      <c r="V324" s="119">
        <f t="shared" si="55"/>
        <v>0</v>
      </c>
      <c r="W324" s="119">
        <f t="shared" si="56"/>
        <v>0</v>
      </c>
      <c r="Y324" s="121" t="str">
        <f t="shared" si="57"/>
        <v>Loan Paid</v>
      </c>
      <c r="Z324" s="121">
        <f t="shared" si="58"/>
        <v>0</v>
      </c>
    </row>
    <row r="325" spans="1:26" s="119" customFormat="1" ht="11.25">
      <c r="A325" s="122">
        <v>307</v>
      </c>
      <c r="B325" s="111" t="s">
        <v>63</v>
      </c>
      <c r="C325" s="123" t="s">
        <v>63</v>
      </c>
      <c r="D325" s="124" t="s">
        <v>63</v>
      </c>
      <c r="E325" s="123" t="s">
        <v>63</v>
      </c>
      <c r="F325" s="125" t="s">
        <v>63</v>
      </c>
      <c r="G325" s="126" t="s">
        <v>63</v>
      </c>
      <c r="H325" s="127"/>
      <c r="I325" s="128"/>
      <c r="J325" s="129"/>
      <c r="K325" s="182"/>
      <c r="L325" s="119">
        <f t="shared" si="49"/>
        <v>0</v>
      </c>
      <c r="M325" s="119" t="str">
        <f t="shared" si="50"/>
        <v>August</v>
      </c>
      <c r="N325" s="120">
        <f t="shared" si="59"/>
        <v>8</v>
      </c>
      <c r="O325" s="119">
        <f t="shared" si="60"/>
        <v>2036</v>
      </c>
      <c r="P325" s="119" t="str">
        <f t="shared" si="51"/>
        <v>August</v>
      </c>
      <c r="Q325" s="119">
        <f t="shared" si="52"/>
        <v>0</v>
      </c>
      <c r="T325" s="119">
        <f t="shared" si="53"/>
        <v>2037</v>
      </c>
      <c r="U325" s="119">
        <f t="shared" si="54"/>
        <v>2036</v>
      </c>
      <c r="V325" s="119">
        <f t="shared" si="55"/>
        <v>0</v>
      </c>
      <c r="W325" s="119">
        <f t="shared" si="56"/>
        <v>0</v>
      </c>
      <c r="Y325" s="121" t="str">
        <f t="shared" si="57"/>
        <v>Loan Paid</v>
      </c>
      <c r="Z325" s="121">
        <f t="shared" si="58"/>
        <v>0</v>
      </c>
    </row>
    <row r="326" spans="1:26" s="119" customFormat="1" ht="11.25">
      <c r="A326" s="122">
        <v>308</v>
      </c>
      <c r="B326" s="111" t="s">
        <v>63</v>
      </c>
      <c r="C326" s="123" t="s">
        <v>63</v>
      </c>
      <c r="D326" s="124" t="s">
        <v>63</v>
      </c>
      <c r="E326" s="123" t="s">
        <v>63</v>
      </c>
      <c r="F326" s="125" t="s">
        <v>63</v>
      </c>
      <c r="G326" s="126" t="s">
        <v>63</v>
      </c>
      <c r="H326" s="127"/>
      <c r="I326" s="128"/>
      <c r="J326" s="129"/>
      <c r="K326" s="182"/>
      <c r="L326" s="119">
        <f t="shared" si="49"/>
        <v>0</v>
      </c>
      <c r="M326" s="119" t="str">
        <f t="shared" si="50"/>
        <v>September</v>
      </c>
      <c r="N326" s="120">
        <f t="shared" si="59"/>
        <v>9</v>
      </c>
      <c r="O326" s="119">
        <f t="shared" si="60"/>
        <v>2036</v>
      </c>
      <c r="P326" s="119">
        <f t="shared" si="51"/>
        <v>0</v>
      </c>
      <c r="Q326" s="119" t="str">
        <f t="shared" si="52"/>
        <v>September</v>
      </c>
      <c r="T326" s="119">
        <f t="shared" si="53"/>
        <v>2037</v>
      </c>
      <c r="U326" s="119">
        <f t="shared" si="54"/>
        <v>2036</v>
      </c>
      <c r="V326" s="119">
        <f t="shared" si="55"/>
        <v>0</v>
      </c>
      <c r="W326" s="119">
        <f t="shared" si="56"/>
        <v>0</v>
      </c>
      <c r="Y326" s="121" t="str">
        <f t="shared" si="57"/>
        <v>Loan Paid</v>
      </c>
      <c r="Z326" s="121">
        <f t="shared" si="58"/>
        <v>0</v>
      </c>
    </row>
    <row r="327" spans="1:26" s="119" customFormat="1" ht="11.25">
      <c r="A327" s="122">
        <v>309</v>
      </c>
      <c r="B327" s="111" t="s">
        <v>63</v>
      </c>
      <c r="C327" s="123" t="s">
        <v>63</v>
      </c>
      <c r="D327" s="124" t="s">
        <v>63</v>
      </c>
      <c r="E327" s="123" t="s">
        <v>63</v>
      </c>
      <c r="F327" s="125" t="s">
        <v>63</v>
      </c>
      <c r="G327" s="126" t="s">
        <v>63</v>
      </c>
      <c r="H327" s="127"/>
      <c r="I327" s="128"/>
      <c r="J327" s="129"/>
      <c r="K327" s="182"/>
      <c r="L327" s="119">
        <f t="shared" si="49"/>
        <v>0</v>
      </c>
      <c r="M327" s="119" t="str">
        <f t="shared" si="50"/>
        <v>October</v>
      </c>
      <c r="N327" s="120">
        <f t="shared" si="59"/>
        <v>10</v>
      </c>
      <c r="O327" s="119">
        <f t="shared" si="60"/>
        <v>2036</v>
      </c>
      <c r="P327" s="119">
        <f t="shared" si="51"/>
        <v>0</v>
      </c>
      <c r="Q327" s="119" t="str">
        <f t="shared" si="52"/>
        <v>October</v>
      </c>
      <c r="T327" s="119">
        <f t="shared" si="53"/>
        <v>2037</v>
      </c>
      <c r="U327" s="119">
        <f t="shared" si="54"/>
        <v>2036</v>
      </c>
      <c r="V327" s="119">
        <f t="shared" si="55"/>
        <v>0</v>
      </c>
      <c r="W327" s="119">
        <f t="shared" si="56"/>
        <v>0</v>
      </c>
      <c r="Y327" s="121" t="str">
        <f t="shared" si="57"/>
        <v>Loan Paid</v>
      </c>
      <c r="Z327" s="121">
        <f t="shared" si="58"/>
        <v>0</v>
      </c>
    </row>
    <row r="328" spans="1:26" s="119" customFormat="1" ht="11.25">
      <c r="A328" s="122">
        <v>310</v>
      </c>
      <c r="B328" s="111" t="s">
        <v>63</v>
      </c>
      <c r="C328" s="123" t="s">
        <v>63</v>
      </c>
      <c r="D328" s="124" t="s">
        <v>63</v>
      </c>
      <c r="E328" s="123" t="s">
        <v>63</v>
      </c>
      <c r="F328" s="125" t="s">
        <v>63</v>
      </c>
      <c r="G328" s="126" t="s">
        <v>63</v>
      </c>
      <c r="H328" s="127"/>
      <c r="I328" s="128"/>
      <c r="J328" s="129"/>
      <c r="K328" s="182"/>
      <c r="L328" s="119">
        <f t="shared" si="49"/>
        <v>0</v>
      </c>
      <c r="M328" s="119" t="str">
        <f t="shared" si="50"/>
        <v>November</v>
      </c>
      <c r="N328" s="120">
        <f t="shared" si="59"/>
        <v>11</v>
      </c>
      <c r="O328" s="119">
        <f t="shared" si="60"/>
        <v>2036</v>
      </c>
      <c r="P328" s="119">
        <f t="shared" si="51"/>
        <v>0</v>
      </c>
      <c r="Q328" s="119" t="str">
        <f t="shared" si="52"/>
        <v>November</v>
      </c>
      <c r="T328" s="119">
        <f t="shared" si="53"/>
        <v>2037</v>
      </c>
      <c r="U328" s="119">
        <f t="shared" si="54"/>
        <v>2036</v>
      </c>
      <c r="V328" s="119">
        <f t="shared" si="55"/>
        <v>0</v>
      </c>
      <c r="W328" s="119">
        <f t="shared" si="56"/>
        <v>0</v>
      </c>
      <c r="Y328" s="121" t="str">
        <f t="shared" si="57"/>
        <v>Loan Paid</v>
      </c>
      <c r="Z328" s="121">
        <f t="shared" si="58"/>
        <v>0</v>
      </c>
    </row>
    <row r="329" spans="1:26" s="119" customFormat="1" ht="11.25">
      <c r="A329" s="122">
        <v>311</v>
      </c>
      <c r="B329" s="111" t="s">
        <v>63</v>
      </c>
      <c r="C329" s="123" t="s">
        <v>63</v>
      </c>
      <c r="D329" s="124" t="s">
        <v>63</v>
      </c>
      <c r="E329" s="123" t="s">
        <v>63</v>
      </c>
      <c r="F329" s="125" t="s">
        <v>63</v>
      </c>
      <c r="G329" s="126" t="s">
        <v>63</v>
      </c>
      <c r="H329" s="127"/>
      <c r="I329" s="128"/>
      <c r="J329" s="129"/>
      <c r="K329" s="182"/>
      <c r="L329" s="119">
        <f t="shared" si="49"/>
        <v>0</v>
      </c>
      <c r="M329" s="119" t="str">
        <f t="shared" si="50"/>
        <v>December</v>
      </c>
      <c r="N329" s="120">
        <f t="shared" si="59"/>
        <v>12</v>
      </c>
      <c r="O329" s="119">
        <f t="shared" si="60"/>
        <v>2036</v>
      </c>
      <c r="P329" s="119">
        <f t="shared" si="51"/>
        <v>0</v>
      </c>
      <c r="Q329" s="119" t="str">
        <f t="shared" si="52"/>
        <v>December</v>
      </c>
      <c r="T329" s="119">
        <f t="shared" si="53"/>
        <v>2037</v>
      </c>
      <c r="U329" s="119">
        <f t="shared" si="54"/>
        <v>2036</v>
      </c>
      <c r="V329" s="119">
        <f t="shared" si="55"/>
        <v>0</v>
      </c>
      <c r="W329" s="119">
        <f t="shared" si="56"/>
        <v>0</v>
      </c>
      <c r="Y329" s="121" t="str">
        <f t="shared" si="57"/>
        <v>Loan Paid</v>
      </c>
      <c r="Z329" s="121">
        <f t="shared" si="58"/>
        <v>0</v>
      </c>
    </row>
    <row r="330" spans="1:26" s="119" customFormat="1" ht="11.25">
      <c r="A330" s="122">
        <v>312</v>
      </c>
      <c r="B330" s="111" t="s">
        <v>63</v>
      </c>
      <c r="C330" s="123" t="s">
        <v>63</v>
      </c>
      <c r="D330" s="124" t="s">
        <v>63</v>
      </c>
      <c r="E330" s="123" t="s">
        <v>63</v>
      </c>
      <c r="F330" s="125" t="s">
        <v>63</v>
      </c>
      <c r="G330" s="126" t="s">
        <v>63</v>
      </c>
      <c r="H330" s="127"/>
      <c r="I330" s="128"/>
      <c r="J330" s="129"/>
      <c r="K330" s="182"/>
      <c r="L330" s="119">
        <f t="shared" si="49"/>
        <v>0</v>
      </c>
      <c r="M330" s="119" t="str">
        <f t="shared" si="50"/>
        <v>January</v>
      </c>
      <c r="N330" s="120">
        <f t="shared" si="59"/>
        <v>1</v>
      </c>
      <c r="O330" s="119">
        <f t="shared" si="60"/>
        <v>2037</v>
      </c>
      <c r="P330" s="119" t="str">
        <f t="shared" si="51"/>
        <v>January</v>
      </c>
      <c r="Q330" s="119">
        <f t="shared" si="52"/>
        <v>0</v>
      </c>
      <c r="T330" s="119">
        <f t="shared" si="53"/>
        <v>2037</v>
      </c>
      <c r="U330" s="119">
        <f t="shared" si="54"/>
        <v>2036</v>
      </c>
      <c r="V330" s="119">
        <f t="shared" si="55"/>
        <v>0</v>
      </c>
      <c r="W330" s="119">
        <f t="shared" si="56"/>
        <v>0</v>
      </c>
      <c r="Y330" s="121" t="str">
        <f t="shared" si="57"/>
        <v>Loan Paid</v>
      </c>
      <c r="Z330" s="121">
        <f t="shared" si="58"/>
        <v>0</v>
      </c>
    </row>
    <row r="331" spans="1:26" s="119" customFormat="1" ht="11.25">
      <c r="A331" s="122">
        <v>313</v>
      </c>
      <c r="B331" s="111" t="s">
        <v>63</v>
      </c>
      <c r="C331" s="123" t="s">
        <v>63</v>
      </c>
      <c r="D331" s="124" t="s">
        <v>63</v>
      </c>
      <c r="E331" s="123" t="s">
        <v>63</v>
      </c>
      <c r="F331" s="125" t="s">
        <v>63</v>
      </c>
      <c r="G331" s="126" t="s">
        <v>63</v>
      </c>
      <c r="H331" s="127"/>
      <c r="I331" s="128"/>
      <c r="J331" s="129"/>
      <c r="K331" s="182"/>
      <c r="L331" s="119">
        <f t="shared" si="49"/>
        <v>0</v>
      </c>
      <c r="M331" s="119" t="str">
        <f t="shared" si="50"/>
        <v>February</v>
      </c>
      <c r="N331" s="120">
        <f t="shared" si="59"/>
        <v>2</v>
      </c>
      <c r="O331" s="119">
        <f t="shared" si="60"/>
        <v>2037</v>
      </c>
      <c r="P331" s="119" t="str">
        <f t="shared" si="51"/>
        <v>February</v>
      </c>
      <c r="Q331" s="119">
        <f t="shared" si="52"/>
        <v>0</v>
      </c>
      <c r="T331" s="119">
        <f t="shared" si="53"/>
        <v>2037</v>
      </c>
      <c r="U331" s="119">
        <f t="shared" si="54"/>
        <v>2036</v>
      </c>
      <c r="V331" s="119">
        <f t="shared" si="55"/>
        <v>0</v>
      </c>
      <c r="W331" s="119">
        <f t="shared" si="56"/>
        <v>0</v>
      </c>
      <c r="Y331" s="121" t="str">
        <f t="shared" si="57"/>
        <v>Loan Paid</v>
      </c>
      <c r="Z331" s="121">
        <f t="shared" si="58"/>
        <v>0</v>
      </c>
    </row>
    <row r="332" spans="1:26" s="119" customFormat="1" ht="11.25">
      <c r="A332" s="122">
        <v>314</v>
      </c>
      <c r="B332" s="111" t="s">
        <v>63</v>
      </c>
      <c r="C332" s="123" t="s">
        <v>63</v>
      </c>
      <c r="D332" s="124" t="s">
        <v>63</v>
      </c>
      <c r="E332" s="123" t="s">
        <v>63</v>
      </c>
      <c r="F332" s="125" t="s">
        <v>63</v>
      </c>
      <c r="G332" s="126" t="s">
        <v>63</v>
      </c>
      <c r="H332" s="127"/>
      <c r="I332" s="128"/>
      <c r="J332" s="129"/>
      <c r="K332" s="182"/>
      <c r="L332" s="119">
        <f t="shared" si="49"/>
        <v>0</v>
      </c>
      <c r="M332" s="119" t="str">
        <f t="shared" si="50"/>
        <v>March</v>
      </c>
      <c r="N332" s="120">
        <f t="shared" si="59"/>
        <v>3</v>
      </c>
      <c r="O332" s="119">
        <f t="shared" si="60"/>
        <v>2037</v>
      </c>
      <c r="P332" s="119" t="str">
        <f t="shared" si="51"/>
        <v>March</v>
      </c>
      <c r="Q332" s="119">
        <f t="shared" si="52"/>
        <v>0</v>
      </c>
      <c r="T332" s="119">
        <f t="shared" si="53"/>
        <v>2037</v>
      </c>
      <c r="U332" s="119">
        <f t="shared" si="54"/>
        <v>2036</v>
      </c>
      <c r="V332" s="119">
        <f t="shared" si="55"/>
        <v>0</v>
      </c>
      <c r="W332" s="119">
        <f t="shared" si="56"/>
        <v>0</v>
      </c>
      <c r="Y332" s="121" t="str">
        <f t="shared" si="57"/>
        <v>Loan Paid</v>
      </c>
      <c r="Z332" s="121">
        <f t="shared" si="58"/>
        <v>0</v>
      </c>
    </row>
    <row r="333" spans="1:26" s="119" customFormat="1" ht="11.25">
      <c r="A333" s="122">
        <v>315</v>
      </c>
      <c r="B333" s="111" t="s">
        <v>63</v>
      </c>
      <c r="C333" s="123" t="s">
        <v>63</v>
      </c>
      <c r="D333" s="124" t="s">
        <v>63</v>
      </c>
      <c r="E333" s="123" t="s">
        <v>63</v>
      </c>
      <c r="F333" s="125" t="s">
        <v>63</v>
      </c>
      <c r="G333" s="126" t="s">
        <v>63</v>
      </c>
      <c r="H333" s="127"/>
      <c r="I333" s="128"/>
      <c r="J333" s="129"/>
      <c r="K333" s="182"/>
      <c r="L333" s="119">
        <f t="shared" si="49"/>
        <v>0</v>
      </c>
      <c r="M333" s="119" t="str">
        <f t="shared" si="50"/>
        <v>April</v>
      </c>
      <c r="N333" s="120">
        <f t="shared" si="59"/>
        <v>4</v>
      </c>
      <c r="O333" s="119">
        <f t="shared" si="60"/>
        <v>2037</v>
      </c>
      <c r="P333" s="119" t="str">
        <f t="shared" si="51"/>
        <v>April</v>
      </c>
      <c r="Q333" s="119">
        <f t="shared" si="52"/>
        <v>0</v>
      </c>
      <c r="T333" s="119">
        <f t="shared" si="53"/>
        <v>2038</v>
      </c>
      <c r="U333" s="119">
        <f t="shared" si="54"/>
        <v>2037</v>
      </c>
      <c r="V333" s="119">
        <f t="shared" si="55"/>
        <v>0</v>
      </c>
      <c r="W333" s="119">
        <f t="shared" si="56"/>
        <v>0</v>
      </c>
      <c r="Y333" s="121" t="str">
        <f t="shared" si="57"/>
        <v>Loan Paid</v>
      </c>
      <c r="Z333" s="121">
        <f t="shared" si="58"/>
        <v>0</v>
      </c>
    </row>
    <row r="334" spans="1:26" s="119" customFormat="1" ht="11.25">
      <c r="A334" s="122">
        <v>316</v>
      </c>
      <c r="B334" s="111" t="s">
        <v>63</v>
      </c>
      <c r="C334" s="123" t="s">
        <v>63</v>
      </c>
      <c r="D334" s="124" t="s">
        <v>63</v>
      </c>
      <c r="E334" s="123" t="s">
        <v>63</v>
      </c>
      <c r="F334" s="125" t="s">
        <v>63</v>
      </c>
      <c r="G334" s="126" t="s">
        <v>63</v>
      </c>
      <c r="H334" s="127"/>
      <c r="I334" s="128"/>
      <c r="J334" s="129"/>
      <c r="K334" s="182"/>
      <c r="L334" s="119">
        <f t="shared" si="49"/>
        <v>0</v>
      </c>
      <c r="M334" s="119" t="str">
        <f t="shared" si="50"/>
        <v>May</v>
      </c>
      <c r="N334" s="120">
        <f t="shared" si="59"/>
        <v>5</v>
      </c>
      <c r="O334" s="119">
        <f t="shared" si="60"/>
        <v>2037</v>
      </c>
      <c r="P334" s="119" t="str">
        <f t="shared" si="51"/>
        <v>May</v>
      </c>
      <c r="Q334" s="119">
        <f t="shared" si="52"/>
        <v>0</v>
      </c>
      <c r="T334" s="119">
        <f t="shared" si="53"/>
        <v>2038</v>
      </c>
      <c r="U334" s="119">
        <f t="shared" si="54"/>
        <v>2037</v>
      </c>
      <c r="V334" s="119">
        <f t="shared" si="55"/>
        <v>0</v>
      </c>
      <c r="W334" s="119">
        <f t="shared" si="56"/>
        <v>0</v>
      </c>
      <c r="Y334" s="121" t="str">
        <f t="shared" si="57"/>
        <v>Loan Paid</v>
      </c>
      <c r="Z334" s="121">
        <f t="shared" si="58"/>
        <v>0</v>
      </c>
    </row>
    <row r="335" spans="1:26" s="119" customFormat="1" ht="11.25">
      <c r="A335" s="122">
        <v>317</v>
      </c>
      <c r="B335" s="111" t="s">
        <v>63</v>
      </c>
      <c r="C335" s="123" t="s">
        <v>63</v>
      </c>
      <c r="D335" s="124" t="s">
        <v>63</v>
      </c>
      <c r="E335" s="123" t="s">
        <v>63</v>
      </c>
      <c r="F335" s="125" t="s">
        <v>63</v>
      </c>
      <c r="G335" s="126" t="s">
        <v>63</v>
      </c>
      <c r="H335" s="127"/>
      <c r="I335" s="128"/>
      <c r="J335" s="129"/>
      <c r="K335" s="182"/>
      <c r="L335" s="119">
        <f t="shared" si="49"/>
        <v>0</v>
      </c>
      <c r="M335" s="119" t="str">
        <f t="shared" si="50"/>
        <v>June</v>
      </c>
      <c r="N335" s="120">
        <f t="shared" si="59"/>
        <v>6</v>
      </c>
      <c r="O335" s="119">
        <f t="shared" si="60"/>
        <v>2037</v>
      </c>
      <c r="P335" s="119" t="str">
        <f t="shared" si="51"/>
        <v>June</v>
      </c>
      <c r="Q335" s="119">
        <f t="shared" si="52"/>
        <v>0</v>
      </c>
      <c r="T335" s="119">
        <f t="shared" si="53"/>
        <v>2038</v>
      </c>
      <c r="U335" s="119">
        <f t="shared" si="54"/>
        <v>2037</v>
      </c>
      <c r="V335" s="119">
        <f t="shared" si="55"/>
        <v>0</v>
      </c>
      <c r="W335" s="119">
        <f t="shared" si="56"/>
        <v>0</v>
      </c>
      <c r="Y335" s="121" t="str">
        <f t="shared" si="57"/>
        <v>Loan Paid</v>
      </c>
      <c r="Z335" s="121">
        <f t="shared" si="58"/>
        <v>0</v>
      </c>
    </row>
    <row r="336" spans="1:26" s="119" customFormat="1" ht="11.25">
      <c r="A336" s="122">
        <v>318</v>
      </c>
      <c r="B336" s="111" t="s">
        <v>63</v>
      </c>
      <c r="C336" s="123" t="s">
        <v>63</v>
      </c>
      <c r="D336" s="124" t="s">
        <v>63</v>
      </c>
      <c r="E336" s="123" t="s">
        <v>63</v>
      </c>
      <c r="F336" s="125" t="s">
        <v>63</v>
      </c>
      <c r="G336" s="126" t="s">
        <v>63</v>
      </c>
      <c r="H336" s="127"/>
      <c r="I336" s="128"/>
      <c r="J336" s="129"/>
      <c r="K336" s="182"/>
      <c r="L336" s="119">
        <f t="shared" si="49"/>
        <v>0</v>
      </c>
      <c r="M336" s="119" t="str">
        <f t="shared" si="50"/>
        <v>July</v>
      </c>
      <c r="N336" s="120">
        <f t="shared" si="59"/>
        <v>7</v>
      </c>
      <c r="O336" s="119">
        <f t="shared" si="60"/>
        <v>2037</v>
      </c>
      <c r="P336" s="119" t="str">
        <f t="shared" si="51"/>
        <v>July</v>
      </c>
      <c r="Q336" s="119">
        <f t="shared" si="52"/>
        <v>0</v>
      </c>
      <c r="T336" s="119">
        <f t="shared" si="53"/>
        <v>2038</v>
      </c>
      <c r="U336" s="119">
        <f t="shared" si="54"/>
        <v>2037</v>
      </c>
      <c r="V336" s="119">
        <f t="shared" si="55"/>
        <v>0</v>
      </c>
      <c r="W336" s="119">
        <f t="shared" si="56"/>
        <v>0</v>
      </c>
      <c r="Y336" s="121" t="str">
        <f t="shared" si="57"/>
        <v>Loan Paid</v>
      </c>
      <c r="Z336" s="121">
        <f t="shared" si="58"/>
        <v>0</v>
      </c>
    </row>
    <row r="337" spans="1:26" s="119" customFormat="1" ht="11.25">
      <c r="A337" s="122">
        <v>319</v>
      </c>
      <c r="B337" s="111" t="s">
        <v>63</v>
      </c>
      <c r="C337" s="123" t="s">
        <v>63</v>
      </c>
      <c r="D337" s="124" t="s">
        <v>63</v>
      </c>
      <c r="E337" s="123" t="s">
        <v>63</v>
      </c>
      <c r="F337" s="125" t="s">
        <v>63</v>
      </c>
      <c r="G337" s="126" t="s">
        <v>63</v>
      </c>
      <c r="H337" s="127"/>
      <c r="I337" s="128"/>
      <c r="J337" s="129"/>
      <c r="K337" s="182"/>
      <c r="L337" s="119">
        <f t="shared" si="49"/>
        <v>0</v>
      </c>
      <c r="M337" s="119" t="str">
        <f t="shared" si="50"/>
        <v>August</v>
      </c>
      <c r="N337" s="120">
        <f t="shared" si="59"/>
        <v>8</v>
      </c>
      <c r="O337" s="119">
        <f t="shared" si="60"/>
        <v>2037</v>
      </c>
      <c r="P337" s="119" t="str">
        <f t="shared" si="51"/>
        <v>August</v>
      </c>
      <c r="Q337" s="119">
        <f t="shared" si="52"/>
        <v>0</v>
      </c>
      <c r="T337" s="119">
        <f t="shared" si="53"/>
        <v>2038</v>
      </c>
      <c r="U337" s="119">
        <f t="shared" si="54"/>
        <v>2037</v>
      </c>
      <c r="V337" s="119">
        <f t="shared" si="55"/>
        <v>0</v>
      </c>
      <c r="W337" s="119">
        <f t="shared" si="56"/>
        <v>0</v>
      </c>
      <c r="Y337" s="121" t="str">
        <f t="shared" si="57"/>
        <v>Loan Paid</v>
      </c>
      <c r="Z337" s="121">
        <f t="shared" si="58"/>
        <v>0</v>
      </c>
    </row>
    <row r="338" spans="1:26" s="119" customFormat="1" ht="11.25">
      <c r="A338" s="122">
        <v>320</v>
      </c>
      <c r="B338" s="111" t="s">
        <v>63</v>
      </c>
      <c r="C338" s="123" t="s">
        <v>63</v>
      </c>
      <c r="D338" s="124" t="s">
        <v>63</v>
      </c>
      <c r="E338" s="123" t="s">
        <v>63</v>
      </c>
      <c r="F338" s="125" t="s">
        <v>63</v>
      </c>
      <c r="G338" s="126" t="s">
        <v>63</v>
      </c>
      <c r="H338" s="127"/>
      <c r="I338" s="128"/>
      <c r="J338" s="129"/>
      <c r="K338" s="182"/>
      <c r="L338" s="119">
        <f t="shared" si="49"/>
        <v>0</v>
      </c>
      <c r="M338" s="119" t="str">
        <f t="shared" si="50"/>
        <v>September</v>
      </c>
      <c r="N338" s="120">
        <f t="shared" si="59"/>
        <v>9</v>
      </c>
      <c r="O338" s="119">
        <f t="shared" si="60"/>
        <v>2037</v>
      </c>
      <c r="P338" s="119">
        <f t="shared" si="51"/>
        <v>0</v>
      </c>
      <c r="Q338" s="119" t="str">
        <f t="shared" si="52"/>
        <v>September</v>
      </c>
      <c r="T338" s="119">
        <f t="shared" si="53"/>
        <v>2038</v>
      </c>
      <c r="U338" s="119">
        <f t="shared" si="54"/>
        <v>2037</v>
      </c>
      <c r="V338" s="119">
        <f t="shared" si="55"/>
        <v>0</v>
      </c>
      <c r="W338" s="119">
        <f t="shared" si="56"/>
        <v>0</v>
      </c>
      <c r="Y338" s="121" t="str">
        <f t="shared" si="57"/>
        <v>Loan Paid</v>
      </c>
      <c r="Z338" s="121">
        <f t="shared" si="58"/>
        <v>0</v>
      </c>
    </row>
    <row r="339" spans="1:26" s="119" customFormat="1" ht="11.25">
      <c r="A339" s="122">
        <v>321</v>
      </c>
      <c r="B339" s="111" t="s">
        <v>63</v>
      </c>
      <c r="C339" s="123" t="s">
        <v>63</v>
      </c>
      <c r="D339" s="124" t="s">
        <v>63</v>
      </c>
      <c r="E339" s="123" t="s">
        <v>63</v>
      </c>
      <c r="F339" s="125" t="s">
        <v>63</v>
      </c>
      <c r="G339" s="126" t="s">
        <v>63</v>
      </c>
      <c r="H339" s="127"/>
      <c r="I339" s="128"/>
      <c r="J339" s="129"/>
      <c r="K339" s="182"/>
      <c r="L339" s="119">
        <f t="shared" si="49"/>
        <v>0</v>
      </c>
      <c r="M339" s="119" t="str">
        <f t="shared" si="50"/>
        <v>October</v>
      </c>
      <c r="N339" s="120">
        <f t="shared" si="59"/>
        <v>10</v>
      </c>
      <c r="O339" s="119">
        <f t="shared" si="60"/>
        <v>2037</v>
      </c>
      <c r="P339" s="119">
        <f t="shared" si="51"/>
        <v>0</v>
      </c>
      <c r="Q339" s="119" t="str">
        <f t="shared" si="52"/>
        <v>October</v>
      </c>
      <c r="T339" s="119">
        <f t="shared" si="53"/>
        <v>2038</v>
      </c>
      <c r="U339" s="119">
        <f t="shared" si="54"/>
        <v>2037</v>
      </c>
      <c r="V339" s="119">
        <f t="shared" si="55"/>
        <v>0</v>
      </c>
      <c r="W339" s="119">
        <f t="shared" si="56"/>
        <v>0</v>
      </c>
      <c r="Y339" s="121" t="str">
        <f t="shared" si="57"/>
        <v>Loan Paid</v>
      </c>
      <c r="Z339" s="121">
        <f t="shared" si="58"/>
        <v>0</v>
      </c>
    </row>
    <row r="340" spans="1:26" s="119" customFormat="1" ht="11.25">
      <c r="A340" s="122">
        <v>322</v>
      </c>
      <c r="B340" s="111" t="s">
        <v>63</v>
      </c>
      <c r="C340" s="123" t="s">
        <v>63</v>
      </c>
      <c r="D340" s="124" t="s">
        <v>63</v>
      </c>
      <c r="E340" s="123" t="s">
        <v>63</v>
      </c>
      <c r="F340" s="125" t="s">
        <v>63</v>
      </c>
      <c r="G340" s="126" t="s">
        <v>63</v>
      </c>
      <c r="H340" s="127"/>
      <c r="I340" s="128"/>
      <c r="J340" s="129"/>
      <c r="K340" s="182"/>
      <c r="L340" s="119">
        <f t="shared" ref="L340:L403" si="61">IF(OR(E340="Loan Paid",E340="Need to Change EMI"),0,ROUND(VALUE(E340),2))</f>
        <v>0</v>
      </c>
      <c r="M340" s="119" t="str">
        <f t="shared" ref="M340:M403" si="62">IF(P340&lt;&gt;0,P340,Q340)</f>
        <v>November</v>
      </c>
      <c r="N340" s="120">
        <f t="shared" si="59"/>
        <v>11</v>
      </c>
      <c r="O340" s="119">
        <f t="shared" si="60"/>
        <v>2037</v>
      </c>
      <c r="P340" s="119">
        <f t="shared" ref="P340:P403" si="63">IF(N340=1,"January",IF(N340=2,"February",IF(N340=3,"March",IF(N340=4,"April",IF(N340=5,"May",IF(N340=6,"June",IF(N340=7,"July",IF(N340=8,"August",0))))))))</f>
        <v>0</v>
      </c>
      <c r="Q340" s="119" t="str">
        <f t="shared" ref="Q340:Q403" si="64">IF(P340=0,IF(N340=9,"September",IF(N340=10,"October",IF(N340=11,"November",IF(N340=12,"December",0)))),0)</f>
        <v>November</v>
      </c>
      <c r="T340" s="119">
        <f t="shared" ref="T340:T403" si="65">IF(N340&gt;3,O340+1,O340)</f>
        <v>2038</v>
      </c>
      <c r="U340" s="119">
        <f t="shared" ref="U340:U403" si="66">T340-1</f>
        <v>2037</v>
      </c>
      <c r="V340" s="119">
        <f t="shared" ref="V340:V403" si="67">IF($E$13=$T340,C340,0)</f>
        <v>0</v>
      </c>
      <c r="W340" s="119">
        <f t="shared" ref="W340:W403" si="68">IF($E$13=$T340,D340+I340,0)</f>
        <v>0</v>
      </c>
      <c r="Y340" s="121" t="str">
        <f t="shared" ref="Y340:Y403" si="69">IF(E339="Need to Change EMI","Need to Change EMI",IF(OR(L339=0,L339&lt;0),"Loan Paid",IF(E339&lt;$L$1,E339,G339-C340)))</f>
        <v>Loan Paid</v>
      </c>
      <c r="Z340" s="121">
        <f t="shared" ref="Z340:Z403" si="70">IF(OR(Y340="Loan Paid",Y340="Need to Change EMI"),0,(G340-C340))</f>
        <v>0</v>
      </c>
    </row>
    <row r="341" spans="1:26" s="119" customFormat="1" ht="11.25">
      <c r="A341" s="122">
        <v>323</v>
      </c>
      <c r="B341" s="111" t="s">
        <v>63</v>
      </c>
      <c r="C341" s="123" t="s">
        <v>63</v>
      </c>
      <c r="D341" s="124" t="s">
        <v>63</v>
      </c>
      <c r="E341" s="123" t="s">
        <v>63</v>
      </c>
      <c r="F341" s="125" t="s">
        <v>63</v>
      </c>
      <c r="G341" s="126" t="s">
        <v>63</v>
      </c>
      <c r="H341" s="127"/>
      <c r="I341" s="128"/>
      <c r="J341" s="129"/>
      <c r="K341" s="182"/>
      <c r="L341" s="119">
        <f t="shared" si="61"/>
        <v>0</v>
      </c>
      <c r="M341" s="119" t="str">
        <f t="shared" si="62"/>
        <v>December</v>
      </c>
      <c r="N341" s="120">
        <f t="shared" ref="N341:N404" si="71">IF(N340=12,1,N340+1)</f>
        <v>12</v>
      </c>
      <c r="O341" s="119">
        <f t="shared" ref="O341:O404" si="72">IF(N340=12,O340+1,O340)</f>
        <v>2037</v>
      </c>
      <c r="P341" s="119">
        <f t="shared" si="63"/>
        <v>0</v>
      </c>
      <c r="Q341" s="119" t="str">
        <f t="shared" si="64"/>
        <v>December</v>
      </c>
      <c r="T341" s="119">
        <f t="shared" si="65"/>
        <v>2038</v>
      </c>
      <c r="U341" s="119">
        <f t="shared" si="66"/>
        <v>2037</v>
      </c>
      <c r="V341" s="119">
        <f t="shared" si="67"/>
        <v>0</v>
      </c>
      <c r="W341" s="119">
        <f t="shared" si="68"/>
        <v>0</v>
      </c>
      <c r="Y341" s="121" t="str">
        <f t="shared" si="69"/>
        <v>Loan Paid</v>
      </c>
      <c r="Z341" s="121">
        <f t="shared" si="70"/>
        <v>0</v>
      </c>
    </row>
    <row r="342" spans="1:26" s="119" customFormat="1" ht="11.25">
      <c r="A342" s="122">
        <v>324</v>
      </c>
      <c r="B342" s="111" t="s">
        <v>63</v>
      </c>
      <c r="C342" s="123" t="s">
        <v>63</v>
      </c>
      <c r="D342" s="124" t="s">
        <v>63</v>
      </c>
      <c r="E342" s="123" t="s">
        <v>63</v>
      </c>
      <c r="F342" s="125" t="s">
        <v>63</v>
      </c>
      <c r="G342" s="126" t="s">
        <v>63</v>
      </c>
      <c r="H342" s="127"/>
      <c r="I342" s="128"/>
      <c r="J342" s="129"/>
      <c r="K342" s="182"/>
      <c r="L342" s="119">
        <f t="shared" si="61"/>
        <v>0</v>
      </c>
      <c r="M342" s="119" t="str">
        <f t="shared" si="62"/>
        <v>January</v>
      </c>
      <c r="N342" s="120">
        <f t="shared" si="71"/>
        <v>1</v>
      </c>
      <c r="O342" s="119">
        <f t="shared" si="72"/>
        <v>2038</v>
      </c>
      <c r="P342" s="119" t="str">
        <f t="shared" si="63"/>
        <v>January</v>
      </c>
      <c r="Q342" s="119">
        <f t="shared" si="64"/>
        <v>0</v>
      </c>
      <c r="T342" s="119">
        <f t="shared" si="65"/>
        <v>2038</v>
      </c>
      <c r="U342" s="119">
        <f t="shared" si="66"/>
        <v>2037</v>
      </c>
      <c r="V342" s="119">
        <f t="shared" si="67"/>
        <v>0</v>
      </c>
      <c r="W342" s="119">
        <f t="shared" si="68"/>
        <v>0</v>
      </c>
      <c r="Y342" s="121" t="str">
        <f t="shared" si="69"/>
        <v>Loan Paid</v>
      </c>
      <c r="Z342" s="121">
        <f t="shared" si="70"/>
        <v>0</v>
      </c>
    </row>
    <row r="343" spans="1:26" s="119" customFormat="1" ht="11.25">
      <c r="A343" s="122">
        <v>325</v>
      </c>
      <c r="B343" s="111" t="s">
        <v>63</v>
      </c>
      <c r="C343" s="123" t="s">
        <v>63</v>
      </c>
      <c r="D343" s="124" t="s">
        <v>63</v>
      </c>
      <c r="E343" s="123" t="s">
        <v>63</v>
      </c>
      <c r="F343" s="125" t="s">
        <v>63</v>
      </c>
      <c r="G343" s="126" t="s">
        <v>63</v>
      </c>
      <c r="H343" s="127"/>
      <c r="I343" s="128"/>
      <c r="J343" s="129"/>
      <c r="K343" s="182"/>
      <c r="L343" s="119">
        <f t="shared" si="61"/>
        <v>0</v>
      </c>
      <c r="M343" s="119" t="str">
        <f t="shared" si="62"/>
        <v>February</v>
      </c>
      <c r="N343" s="120">
        <f t="shared" si="71"/>
        <v>2</v>
      </c>
      <c r="O343" s="119">
        <f t="shared" si="72"/>
        <v>2038</v>
      </c>
      <c r="P343" s="119" t="str">
        <f t="shared" si="63"/>
        <v>February</v>
      </c>
      <c r="Q343" s="119">
        <f t="shared" si="64"/>
        <v>0</v>
      </c>
      <c r="T343" s="119">
        <f t="shared" si="65"/>
        <v>2038</v>
      </c>
      <c r="U343" s="119">
        <f t="shared" si="66"/>
        <v>2037</v>
      </c>
      <c r="V343" s="119">
        <f t="shared" si="67"/>
        <v>0</v>
      </c>
      <c r="W343" s="119">
        <f t="shared" si="68"/>
        <v>0</v>
      </c>
      <c r="Y343" s="121" t="str">
        <f t="shared" si="69"/>
        <v>Loan Paid</v>
      </c>
      <c r="Z343" s="121">
        <f t="shared" si="70"/>
        <v>0</v>
      </c>
    </row>
    <row r="344" spans="1:26" s="119" customFormat="1" ht="11.25">
      <c r="A344" s="122">
        <v>326</v>
      </c>
      <c r="B344" s="111" t="s">
        <v>63</v>
      </c>
      <c r="C344" s="123" t="s">
        <v>63</v>
      </c>
      <c r="D344" s="124" t="s">
        <v>63</v>
      </c>
      <c r="E344" s="123" t="s">
        <v>63</v>
      </c>
      <c r="F344" s="125" t="s">
        <v>63</v>
      </c>
      <c r="G344" s="126" t="s">
        <v>63</v>
      </c>
      <c r="H344" s="127"/>
      <c r="I344" s="128"/>
      <c r="J344" s="129"/>
      <c r="K344" s="182"/>
      <c r="L344" s="119">
        <f t="shared" si="61"/>
        <v>0</v>
      </c>
      <c r="M344" s="119" t="str">
        <f t="shared" si="62"/>
        <v>March</v>
      </c>
      <c r="N344" s="120">
        <f t="shared" si="71"/>
        <v>3</v>
      </c>
      <c r="O344" s="119">
        <f t="shared" si="72"/>
        <v>2038</v>
      </c>
      <c r="P344" s="119" t="str">
        <f t="shared" si="63"/>
        <v>March</v>
      </c>
      <c r="Q344" s="119">
        <f t="shared" si="64"/>
        <v>0</v>
      </c>
      <c r="T344" s="119">
        <f t="shared" si="65"/>
        <v>2038</v>
      </c>
      <c r="U344" s="119">
        <f t="shared" si="66"/>
        <v>2037</v>
      </c>
      <c r="V344" s="119">
        <f t="shared" si="67"/>
        <v>0</v>
      </c>
      <c r="W344" s="119">
        <f t="shared" si="68"/>
        <v>0</v>
      </c>
      <c r="Y344" s="121" t="str">
        <f t="shared" si="69"/>
        <v>Loan Paid</v>
      </c>
      <c r="Z344" s="121">
        <f t="shared" si="70"/>
        <v>0</v>
      </c>
    </row>
    <row r="345" spans="1:26" s="119" customFormat="1" ht="11.25">
      <c r="A345" s="122">
        <v>327</v>
      </c>
      <c r="B345" s="111" t="s">
        <v>63</v>
      </c>
      <c r="C345" s="123" t="s">
        <v>63</v>
      </c>
      <c r="D345" s="124" t="s">
        <v>63</v>
      </c>
      <c r="E345" s="123" t="s">
        <v>63</v>
      </c>
      <c r="F345" s="125" t="s">
        <v>63</v>
      </c>
      <c r="G345" s="126" t="s">
        <v>63</v>
      </c>
      <c r="H345" s="127"/>
      <c r="I345" s="128"/>
      <c r="J345" s="129"/>
      <c r="K345" s="182"/>
      <c r="L345" s="119">
        <f t="shared" si="61"/>
        <v>0</v>
      </c>
      <c r="M345" s="119" t="str">
        <f t="shared" si="62"/>
        <v>April</v>
      </c>
      <c r="N345" s="120">
        <f t="shared" si="71"/>
        <v>4</v>
      </c>
      <c r="O345" s="119">
        <f t="shared" si="72"/>
        <v>2038</v>
      </c>
      <c r="P345" s="119" t="str">
        <f t="shared" si="63"/>
        <v>April</v>
      </c>
      <c r="Q345" s="119">
        <f t="shared" si="64"/>
        <v>0</v>
      </c>
      <c r="T345" s="119">
        <f t="shared" si="65"/>
        <v>2039</v>
      </c>
      <c r="U345" s="119">
        <f t="shared" si="66"/>
        <v>2038</v>
      </c>
      <c r="V345" s="119">
        <f t="shared" si="67"/>
        <v>0</v>
      </c>
      <c r="W345" s="119">
        <f t="shared" si="68"/>
        <v>0</v>
      </c>
      <c r="Y345" s="121" t="str">
        <f t="shared" si="69"/>
        <v>Loan Paid</v>
      </c>
      <c r="Z345" s="121">
        <f t="shared" si="70"/>
        <v>0</v>
      </c>
    </row>
    <row r="346" spans="1:26" s="119" customFormat="1" ht="11.25">
      <c r="A346" s="122">
        <v>328</v>
      </c>
      <c r="B346" s="111" t="s">
        <v>63</v>
      </c>
      <c r="C346" s="123" t="s">
        <v>63</v>
      </c>
      <c r="D346" s="124" t="s">
        <v>63</v>
      </c>
      <c r="E346" s="123" t="s">
        <v>63</v>
      </c>
      <c r="F346" s="125" t="s">
        <v>63</v>
      </c>
      <c r="G346" s="126" t="s">
        <v>63</v>
      </c>
      <c r="H346" s="127"/>
      <c r="I346" s="128"/>
      <c r="J346" s="129"/>
      <c r="K346" s="182"/>
      <c r="L346" s="119">
        <f t="shared" si="61"/>
        <v>0</v>
      </c>
      <c r="M346" s="119" t="str">
        <f t="shared" si="62"/>
        <v>May</v>
      </c>
      <c r="N346" s="120">
        <f t="shared" si="71"/>
        <v>5</v>
      </c>
      <c r="O346" s="119">
        <f t="shared" si="72"/>
        <v>2038</v>
      </c>
      <c r="P346" s="119" t="str">
        <f t="shared" si="63"/>
        <v>May</v>
      </c>
      <c r="Q346" s="119">
        <f t="shared" si="64"/>
        <v>0</v>
      </c>
      <c r="T346" s="119">
        <f t="shared" si="65"/>
        <v>2039</v>
      </c>
      <c r="U346" s="119">
        <f t="shared" si="66"/>
        <v>2038</v>
      </c>
      <c r="V346" s="119">
        <f t="shared" si="67"/>
        <v>0</v>
      </c>
      <c r="W346" s="119">
        <f t="shared" si="68"/>
        <v>0</v>
      </c>
      <c r="Y346" s="121" t="str">
        <f t="shared" si="69"/>
        <v>Loan Paid</v>
      </c>
      <c r="Z346" s="121">
        <f t="shared" si="70"/>
        <v>0</v>
      </c>
    </row>
    <row r="347" spans="1:26" s="119" customFormat="1" ht="11.25">
      <c r="A347" s="122">
        <v>329</v>
      </c>
      <c r="B347" s="111" t="s">
        <v>63</v>
      </c>
      <c r="C347" s="123" t="s">
        <v>63</v>
      </c>
      <c r="D347" s="124" t="s">
        <v>63</v>
      </c>
      <c r="E347" s="123" t="s">
        <v>63</v>
      </c>
      <c r="F347" s="125" t="s">
        <v>63</v>
      </c>
      <c r="G347" s="126" t="s">
        <v>63</v>
      </c>
      <c r="H347" s="127"/>
      <c r="I347" s="128"/>
      <c r="J347" s="129"/>
      <c r="K347" s="182"/>
      <c r="L347" s="119">
        <f t="shared" si="61"/>
        <v>0</v>
      </c>
      <c r="M347" s="119" t="str">
        <f t="shared" si="62"/>
        <v>June</v>
      </c>
      <c r="N347" s="120">
        <f t="shared" si="71"/>
        <v>6</v>
      </c>
      <c r="O347" s="119">
        <f t="shared" si="72"/>
        <v>2038</v>
      </c>
      <c r="P347" s="119" t="str">
        <f t="shared" si="63"/>
        <v>June</v>
      </c>
      <c r="Q347" s="119">
        <f t="shared" si="64"/>
        <v>0</v>
      </c>
      <c r="T347" s="119">
        <f t="shared" si="65"/>
        <v>2039</v>
      </c>
      <c r="U347" s="119">
        <f t="shared" si="66"/>
        <v>2038</v>
      </c>
      <c r="V347" s="119">
        <f t="shared" si="67"/>
        <v>0</v>
      </c>
      <c r="W347" s="119">
        <f t="shared" si="68"/>
        <v>0</v>
      </c>
      <c r="Y347" s="121" t="str">
        <f t="shared" si="69"/>
        <v>Loan Paid</v>
      </c>
      <c r="Z347" s="121">
        <f t="shared" si="70"/>
        <v>0</v>
      </c>
    </row>
    <row r="348" spans="1:26" s="119" customFormat="1" ht="11.25">
      <c r="A348" s="122">
        <v>330</v>
      </c>
      <c r="B348" s="111" t="s">
        <v>63</v>
      </c>
      <c r="C348" s="123" t="s">
        <v>63</v>
      </c>
      <c r="D348" s="124" t="s">
        <v>63</v>
      </c>
      <c r="E348" s="123" t="s">
        <v>63</v>
      </c>
      <c r="F348" s="125" t="s">
        <v>63</v>
      </c>
      <c r="G348" s="126" t="s">
        <v>63</v>
      </c>
      <c r="H348" s="127"/>
      <c r="I348" s="128"/>
      <c r="J348" s="129"/>
      <c r="K348" s="182"/>
      <c r="L348" s="119">
        <f t="shared" si="61"/>
        <v>0</v>
      </c>
      <c r="M348" s="119" t="str">
        <f t="shared" si="62"/>
        <v>July</v>
      </c>
      <c r="N348" s="120">
        <f t="shared" si="71"/>
        <v>7</v>
      </c>
      <c r="O348" s="119">
        <f t="shared" si="72"/>
        <v>2038</v>
      </c>
      <c r="P348" s="119" t="str">
        <f t="shared" si="63"/>
        <v>July</v>
      </c>
      <c r="Q348" s="119">
        <f t="shared" si="64"/>
        <v>0</v>
      </c>
      <c r="T348" s="119">
        <f t="shared" si="65"/>
        <v>2039</v>
      </c>
      <c r="U348" s="119">
        <f t="shared" si="66"/>
        <v>2038</v>
      </c>
      <c r="V348" s="119">
        <f t="shared" si="67"/>
        <v>0</v>
      </c>
      <c r="W348" s="119">
        <f t="shared" si="68"/>
        <v>0</v>
      </c>
      <c r="Y348" s="121" t="str">
        <f t="shared" si="69"/>
        <v>Loan Paid</v>
      </c>
      <c r="Z348" s="121">
        <f t="shared" si="70"/>
        <v>0</v>
      </c>
    </row>
    <row r="349" spans="1:26" s="119" customFormat="1" ht="11.25">
      <c r="A349" s="122">
        <v>331</v>
      </c>
      <c r="B349" s="111" t="s">
        <v>63</v>
      </c>
      <c r="C349" s="123" t="s">
        <v>63</v>
      </c>
      <c r="D349" s="124" t="s">
        <v>63</v>
      </c>
      <c r="E349" s="123" t="s">
        <v>63</v>
      </c>
      <c r="F349" s="125" t="s">
        <v>63</v>
      </c>
      <c r="G349" s="126" t="s">
        <v>63</v>
      </c>
      <c r="H349" s="127"/>
      <c r="I349" s="128"/>
      <c r="J349" s="129"/>
      <c r="K349" s="182"/>
      <c r="L349" s="119">
        <f t="shared" si="61"/>
        <v>0</v>
      </c>
      <c r="M349" s="119" t="str">
        <f t="shared" si="62"/>
        <v>August</v>
      </c>
      <c r="N349" s="120">
        <f t="shared" si="71"/>
        <v>8</v>
      </c>
      <c r="O349" s="119">
        <f t="shared" si="72"/>
        <v>2038</v>
      </c>
      <c r="P349" s="119" t="str">
        <f t="shared" si="63"/>
        <v>August</v>
      </c>
      <c r="Q349" s="119">
        <f t="shared" si="64"/>
        <v>0</v>
      </c>
      <c r="T349" s="119">
        <f t="shared" si="65"/>
        <v>2039</v>
      </c>
      <c r="U349" s="119">
        <f t="shared" si="66"/>
        <v>2038</v>
      </c>
      <c r="V349" s="119">
        <f t="shared" si="67"/>
        <v>0</v>
      </c>
      <c r="W349" s="119">
        <f t="shared" si="68"/>
        <v>0</v>
      </c>
      <c r="Y349" s="121" t="str">
        <f t="shared" si="69"/>
        <v>Loan Paid</v>
      </c>
      <c r="Z349" s="121">
        <f t="shared" si="70"/>
        <v>0</v>
      </c>
    </row>
    <row r="350" spans="1:26" s="119" customFormat="1" ht="11.25">
      <c r="A350" s="122">
        <v>332</v>
      </c>
      <c r="B350" s="111" t="s">
        <v>63</v>
      </c>
      <c r="C350" s="123" t="s">
        <v>63</v>
      </c>
      <c r="D350" s="124" t="s">
        <v>63</v>
      </c>
      <c r="E350" s="123" t="s">
        <v>63</v>
      </c>
      <c r="F350" s="125" t="s">
        <v>63</v>
      </c>
      <c r="G350" s="126" t="s">
        <v>63</v>
      </c>
      <c r="H350" s="127"/>
      <c r="I350" s="128"/>
      <c r="J350" s="129"/>
      <c r="K350" s="182"/>
      <c r="L350" s="119">
        <f t="shared" si="61"/>
        <v>0</v>
      </c>
      <c r="M350" s="119" t="str">
        <f t="shared" si="62"/>
        <v>September</v>
      </c>
      <c r="N350" s="120">
        <f t="shared" si="71"/>
        <v>9</v>
      </c>
      <c r="O350" s="119">
        <f t="shared" si="72"/>
        <v>2038</v>
      </c>
      <c r="P350" s="119">
        <f t="shared" si="63"/>
        <v>0</v>
      </c>
      <c r="Q350" s="119" t="str">
        <f t="shared" si="64"/>
        <v>September</v>
      </c>
      <c r="T350" s="119">
        <f t="shared" si="65"/>
        <v>2039</v>
      </c>
      <c r="U350" s="119">
        <f t="shared" si="66"/>
        <v>2038</v>
      </c>
      <c r="V350" s="119">
        <f t="shared" si="67"/>
        <v>0</v>
      </c>
      <c r="W350" s="119">
        <f t="shared" si="68"/>
        <v>0</v>
      </c>
      <c r="Y350" s="121" t="str">
        <f t="shared" si="69"/>
        <v>Loan Paid</v>
      </c>
      <c r="Z350" s="121">
        <f t="shared" si="70"/>
        <v>0</v>
      </c>
    </row>
    <row r="351" spans="1:26" s="119" customFormat="1" ht="11.25">
      <c r="A351" s="122">
        <v>333</v>
      </c>
      <c r="B351" s="111" t="s">
        <v>63</v>
      </c>
      <c r="C351" s="123" t="s">
        <v>63</v>
      </c>
      <c r="D351" s="124" t="s">
        <v>63</v>
      </c>
      <c r="E351" s="123" t="s">
        <v>63</v>
      </c>
      <c r="F351" s="125" t="s">
        <v>63</v>
      </c>
      <c r="G351" s="126" t="s">
        <v>63</v>
      </c>
      <c r="H351" s="127"/>
      <c r="I351" s="128"/>
      <c r="J351" s="129"/>
      <c r="K351" s="182"/>
      <c r="L351" s="119">
        <f t="shared" si="61"/>
        <v>0</v>
      </c>
      <c r="M351" s="119" t="str">
        <f t="shared" si="62"/>
        <v>October</v>
      </c>
      <c r="N351" s="120">
        <f t="shared" si="71"/>
        <v>10</v>
      </c>
      <c r="O351" s="119">
        <f t="shared" si="72"/>
        <v>2038</v>
      </c>
      <c r="P351" s="119">
        <f t="shared" si="63"/>
        <v>0</v>
      </c>
      <c r="Q351" s="119" t="str">
        <f t="shared" si="64"/>
        <v>October</v>
      </c>
      <c r="T351" s="119">
        <f t="shared" si="65"/>
        <v>2039</v>
      </c>
      <c r="U351" s="119">
        <f t="shared" si="66"/>
        <v>2038</v>
      </c>
      <c r="V351" s="119">
        <f t="shared" si="67"/>
        <v>0</v>
      </c>
      <c r="W351" s="119">
        <f t="shared" si="68"/>
        <v>0</v>
      </c>
      <c r="Y351" s="121" t="str">
        <f t="shared" si="69"/>
        <v>Loan Paid</v>
      </c>
      <c r="Z351" s="121">
        <f t="shared" si="70"/>
        <v>0</v>
      </c>
    </row>
    <row r="352" spans="1:26" s="119" customFormat="1" ht="11.25">
      <c r="A352" s="122">
        <v>334</v>
      </c>
      <c r="B352" s="111" t="s">
        <v>63</v>
      </c>
      <c r="C352" s="123" t="s">
        <v>63</v>
      </c>
      <c r="D352" s="124" t="s">
        <v>63</v>
      </c>
      <c r="E352" s="123" t="s">
        <v>63</v>
      </c>
      <c r="F352" s="125" t="s">
        <v>63</v>
      </c>
      <c r="G352" s="126" t="s">
        <v>63</v>
      </c>
      <c r="H352" s="127"/>
      <c r="I352" s="128"/>
      <c r="J352" s="129"/>
      <c r="K352" s="182"/>
      <c r="L352" s="119">
        <f t="shared" si="61"/>
        <v>0</v>
      </c>
      <c r="M352" s="119" t="str">
        <f t="shared" si="62"/>
        <v>November</v>
      </c>
      <c r="N352" s="120">
        <f t="shared" si="71"/>
        <v>11</v>
      </c>
      <c r="O352" s="119">
        <f t="shared" si="72"/>
        <v>2038</v>
      </c>
      <c r="P352" s="119">
        <f t="shared" si="63"/>
        <v>0</v>
      </c>
      <c r="Q352" s="119" t="str">
        <f t="shared" si="64"/>
        <v>November</v>
      </c>
      <c r="T352" s="119">
        <f t="shared" si="65"/>
        <v>2039</v>
      </c>
      <c r="U352" s="119">
        <f t="shared" si="66"/>
        <v>2038</v>
      </c>
      <c r="V352" s="119">
        <f t="shared" si="67"/>
        <v>0</v>
      </c>
      <c r="W352" s="119">
        <f t="shared" si="68"/>
        <v>0</v>
      </c>
      <c r="Y352" s="121" t="str">
        <f t="shared" si="69"/>
        <v>Loan Paid</v>
      </c>
      <c r="Z352" s="121">
        <f t="shared" si="70"/>
        <v>0</v>
      </c>
    </row>
    <row r="353" spans="1:26" s="119" customFormat="1" ht="11.25">
      <c r="A353" s="122">
        <v>335</v>
      </c>
      <c r="B353" s="111" t="s">
        <v>63</v>
      </c>
      <c r="C353" s="123" t="s">
        <v>63</v>
      </c>
      <c r="D353" s="124" t="s">
        <v>63</v>
      </c>
      <c r="E353" s="123" t="s">
        <v>63</v>
      </c>
      <c r="F353" s="125" t="s">
        <v>63</v>
      </c>
      <c r="G353" s="126" t="s">
        <v>63</v>
      </c>
      <c r="H353" s="127"/>
      <c r="I353" s="128"/>
      <c r="J353" s="129"/>
      <c r="K353" s="182"/>
      <c r="L353" s="119">
        <f t="shared" si="61"/>
        <v>0</v>
      </c>
      <c r="M353" s="119" t="str">
        <f t="shared" si="62"/>
        <v>December</v>
      </c>
      <c r="N353" s="120">
        <f t="shared" si="71"/>
        <v>12</v>
      </c>
      <c r="O353" s="119">
        <f t="shared" si="72"/>
        <v>2038</v>
      </c>
      <c r="P353" s="119">
        <f t="shared" si="63"/>
        <v>0</v>
      </c>
      <c r="Q353" s="119" t="str">
        <f t="shared" si="64"/>
        <v>December</v>
      </c>
      <c r="T353" s="119">
        <f t="shared" si="65"/>
        <v>2039</v>
      </c>
      <c r="U353" s="119">
        <f t="shared" si="66"/>
        <v>2038</v>
      </c>
      <c r="V353" s="119">
        <f t="shared" si="67"/>
        <v>0</v>
      </c>
      <c r="W353" s="119">
        <f t="shared" si="68"/>
        <v>0</v>
      </c>
      <c r="Y353" s="121" t="str">
        <f t="shared" si="69"/>
        <v>Loan Paid</v>
      </c>
      <c r="Z353" s="121">
        <f t="shared" si="70"/>
        <v>0</v>
      </c>
    </row>
    <row r="354" spans="1:26" s="119" customFormat="1" ht="11.25">
      <c r="A354" s="122">
        <v>336</v>
      </c>
      <c r="B354" s="111" t="s">
        <v>63</v>
      </c>
      <c r="C354" s="123" t="s">
        <v>63</v>
      </c>
      <c r="D354" s="124" t="s">
        <v>63</v>
      </c>
      <c r="E354" s="123" t="s">
        <v>63</v>
      </c>
      <c r="F354" s="125" t="s">
        <v>63</v>
      </c>
      <c r="G354" s="126" t="s">
        <v>63</v>
      </c>
      <c r="H354" s="127"/>
      <c r="I354" s="128"/>
      <c r="J354" s="129"/>
      <c r="K354" s="182"/>
      <c r="L354" s="119">
        <f t="shared" si="61"/>
        <v>0</v>
      </c>
      <c r="M354" s="119" t="str">
        <f t="shared" si="62"/>
        <v>January</v>
      </c>
      <c r="N354" s="120">
        <f t="shared" si="71"/>
        <v>1</v>
      </c>
      <c r="O354" s="119">
        <f t="shared" si="72"/>
        <v>2039</v>
      </c>
      <c r="P354" s="119" t="str">
        <f t="shared" si="63"/>
        <v>January</v>
      </c>
      <c r="Q354" s="119">
        <f t="shared" si="64"/>
        <v>0</v>
      </c>
      <c r="T354" s="119">
        <f t="shared" si="65"/>
        <v>2039</v>
      </c>
      <c r="U354" s="119">
        <f t="shared" si="66"/>
        <v>2038</v>
      </c>
      <c r="V354" s="119">
        <f t="shared" si="67"/>
        <v>0</v>
      </c>
      <c r="W354" s="119">
        <f t="shared" si="68"/>
        <v>0</v>
      </c>
      <c r="Y354" s="121" t="str">
        <f t="shared" si="69"/>
        <v>Loan Paid</v>
      </c>
      <c r="Z354" s="121">
        <f t="shared" si="70"/>
        <v>0</v>
      </c>
    </row>
    <row r="355" spans="1:26" s="119" customFormat="1" ht="11.25">
      <c r="A355" s="122">
        <v>337</v>
      </c>
      <c r="B355" s="111" t="s">
        <v>63</v>
      </c>
      <c r="C355" s="123" t="s">
        <v>63</v>
      </c>
      <c r="D355" s="124" t="s">
        <v>63</v>
      </c>
      <c r="E355" s="123" t="s">
        <v>63</v>
      </c>
      <c r="F355" s="125" t="s">
        <v>63</v>
      </c>
      <c r="G355" s="126" t="s">
        <v>63</v>
      </c>
      <c r="H355" s="127"/>
      <c r="I355" s="128"/>
      <c r="J355" s="129"/>
      <c r="K355" s="182"/>
      <c r="L355" s="119">
        <f t="shared" si="61"/>
        <v>0</v>
      </c>
      <c r="M355" s="119" t="str">
        <f t="shared" si="62"/>
        <v>February</v>
      </c>
      <c r="N355" s="120">
        <f t="shared" si="71"/>
        <v>2</v>
      </c>
      <c r="O355" s="119">
        <f t="shared" si="72"/>
        <v>2039</v>
      </c>
      <c r="P355" s="119" t="str">
        <f t="shared" si="63"/>
        <v>February</v>
      </c>
      <c r="Q355" s="119">
        <f t="shared" si="64"/>
        <v>0</v>
      </c>
      <c r="T355" s="119">
        <f t="shared" si="65"/>
        <v>2039</v>
      </c>
      <c r="U355" s="119">
        <f t="shared" si="66"/>
        <v>2038</v>
      </c>
      <c r="V355" s="119">
        <f t="shared" si="67"/>
        <v>0</v>
      </c>
      <c r="W355" s="119">
        <f t="shared" si="68"/>
        <v>0</v>
      </c>
      <c r="Y355" s="121" t="str">
        <f t="shared" si="69"/>
        <v>Loan Paid</v>
      </c>
      <c r="Z355" s="121">
        <f t="shared" si="70"/>
        <v>0</v>
      </c>
    </row>
    <row r="356" spans="1:26" s="119" customFormat="1" ht="11.25">
      <c r="A356" s="122">
        <v>338</v>
      </c>
      <c r="B356" s="111" t="s">
        <v>63</v>
      </c>
      <c r="C356" s="123" t="s">
        <v>63</v>
      </c>
      <c r="D356" s="124" t="s">
        <v>63</v>
      </c>
      <c r="E356" s="123" t="s">
        <v>63</v>
      </c>
      <c r="F356" s="125" t="s">
        <v>63</v>
      </c>
      <c r="G356" s="126" t="s">
        <v>63</v>
      </c>
      <c r="H356" s="127"/>
      <c r="I356" s="128"/>
      <c r="J356" s="129"/>
      <c r="K356" s="182"/>
      <c r="L356" s="119">
        <f t="shared" si="61"/>
        <v>0</v>
      </c>
      <c r="M356" s="119" t="str">
        <f t="shared" si="62"/>
        <v>March</v>
      </c>
      <c r="N356" s="120">
        <f t="shared" si="71"/>
        <v>3</v>
      </c>
      <c r="O356" s="119">
        <f t="shared" si="72"/>
        <v>2039</v>
      </c>
      <c r="P356" s="119" t="str">
        <f t="shared" si="63"/>
        <v>March</v>
      </c>
      <c r="Q356" s="119">
        <f t="shared" si="64"/>
        <v>0</v>
      </c>
      <c r="T356" s="119">
        <f t="shared" si="65"/>
        <v>2039</v>
      </c>
      <c r="U356" s="119">
        <f t="shared" si="66"/>
        <v>2038</v>
      </c>
      <c r="V356" s="119">
        <f t="shared" si="67"/>
        <v>0</v>
      </c>
      <c r="W356" s="119">
        <f t="shared" si="68"/>
        <v>0</v>
      </c>
      <c r="Y356" s="121" t="str">
        <f t="shared" si="69"/>
        <v>Loan Paid</v>
      </c>
      <c r="Z356" s="121">
        <f t="shared" si="70"/>
        <v>0</v>
      </c>
    </row>
    <row r="357" spans="1:26" s="119" customFormat="1" ht="11.25">
      <c r="A357" s="122">
        <v>339</v>
      </c>
      <c r="B357" s="111" t="s">
        <v>63</v>
      </c>
      <c r="C357" s="123" t="s">
        <v>63</v>
      </c>
      <c r="D357" s="124" t="s">
        <v>63</v>
      </c>
      <c r="E357" s="123" t="s">
        <v>63</v>
      </c>
      <c r="F357" s="125" t="s">
        <v>63</v>
      </c>
      <c r="G357" s="126" t="s">
        <v>63</v>
      </c>
      <c r="H357" s="127"/>
      <c r="I357" s="128"/>
      <c r="J357" s="129"/>
      <c r="K357" s="182"/>
      <c r="L357" s="119">
        <f t="shared" si="61"/>
        <v>0</v>
      </c>
      <c r="M357" s="119" t="str">
        <f t="shared" si="62"/>
        <v>April</v>
      </c>
      <c r="N357" s="120">
        <f t="shared" si="71"/>
        <v>4</v>
      </c>
      <c r="O357" s="119">
        <f t="shared" si="72"/>
        <v>2039</v>
      </c>
      <c r="P357" s="119" t="str">
        <f t="shared" si="63"/>
        <v>April</v>
      </c>
      <c r="Q357" s="119">
        <f t="shared" si="64"/>
        <v>0</v>
      </c>
      <c r="T357" s="119">
        <f t="shared" si="65"/>
        <v>2040</v>
      </c>
      <c r="U357" s="119">
        <f t="shared" si="66"/>
        <v>2039</v>
      </c>
      <c r="V357" s="119">
        <f t="shared" si="67"/>
        <v>0</v>
      </c>
      <c r="W357" s="119">
        <f t="shared" si="68"/>
        <v>0</v>
      </c>
      <c r="Y357" s="121" t="str">
        <f t="shared" si="69"/>
        <v>Loan Paid</v>
      </c>
      <c r="Z357" s="121">
        <f t="shared" si="70"/>
        <v>0</v>
      </c>
    </row>
    <row r="358" spans="1:26" s="119" customFormat="1" ht="11.25">
      <c r="A358" s="122">
        <v>340</v>
      </c>
      <c r="B358" s="111" t="s">
        <v>63</v>
      </c>
      <c r="C358" s="123" t="s">
        <v>63</v>
      </c>
      <c r="D358" s="124" t="s">
        <v>63</v>
      </c>
      <c r="E358" s="123" t="s">
        <v>63</v>
      </c>
      <c r="F358" s="125" t="s">
        <v>63</v>
      </c>
      <c r="G358" s="126" t="s">
        <v>63</v>
      </c>
      <c r="H358" s="127"/>
      <c r="I358" s="128"/>
      <c r="J358" s="129"/>
      <c r="K358" s="182"/>
      <c r="L358" s="119">
        <f t="shared" si="61"/>
        <v>0</v>
      </c>
      <c r="M358" s="119" t="str">
        <f t="shared" si="62"/>
        <v>May</v>
      </c>
      <c r="N358" s="120">
        <f t="shared" si="71"/>
        <v>5</v>
      </c>
      <c r="O358" s="119">
        <f t="shared" si="72"/>
        <v>2039</v>
      </c>
      <c r="P358" s="119" t="str">
        <f t="shared" si="63"/>
        <v>May</v>
      </c>
      <c r="Q358" s="119">
        <f t="shared" si="64"/>
        <v>0</v>
      </c>
      <c r="T358" s="119">
        <f t="shared" si="65"/>
        <v>2040</v>
      </c>
      <c r="U358" s="119">
        <f t="shared" si="66"/>
        <v>2039</v>
      </c>
      <c r="V358" s="119">
        <f t="shared" si="67"/>
        <v>0</v>
      </c>
      <c r="W358" s="119">
        <f t="shared" si="68"/>
        <v>0</v>
      </c>
      <c r="Y358" s="121" t="str">
        <f t="shared" si="69"/>
        <v>Loan Paid</v>
      </c>
      <c r="Z358" s="121">
        <f t="shared" si="70"/>
        <v>0</v>
      </c>
    </row>
    <row r="359" spans="1:26" s="119" customFormat="1" ht="11.25">
      <c r="A359" s="122">
        <v>341</v>
      </c>
      <c r="B359" s="111" t="s">
        <v>63</v>
      </c>
      <c r="C359" s="123" t="s">
        <v>63</v>
      </c>
      <c r="D359" s="124" t="s">
        <v>63</v>
      </c>
      <c r="E359" s="123" t="s">
        <v>63</v>
      </c>
      <c r="F359" s="125" t="s">
        <v>63</v>
      </c>
      <c r="G359" s="126" t="s">
        <v>63</v>
      </c>
      <c r="H359" s="127"/>
      <c r="I359" s="128"/>
      <c r="J359" s="129"/>
      <c r="K359" s="182"/>
      <c r="L359" s="119">
        <f t="shared" si="61"/>
        <v>0</v>
      </c>
      <c r="M359" s="119" t="str">
        <f t="shared" si="62"/>
        <v>June</v>
      </c>
      <c r="N359" s="120">
        <f t="shared" si="71"/>
        <v>6</v>
      </c>
      <c r="O359" s="119">
        <f t="shared" si="72"/>
        <v>2039</v>
      </c>
      <c r="P359" s="119" t="str">
        <f t="shared" si="63"/>
        <v>June</v>
      </c>
      <c r="Q359" s="119">
        <f t="shared" si="64"/>
        <v>0</v>
      </c>
      <c r="T359" s="119">
        <f t="shared" si="65"/>
        <v>2040</v>
      </c>
      <c r="U359" s="119">
        <f t="shared" si="66"/>
        <v>2039</v>
      </c>
      <c r="V359" s="119">
        <f t="shared" si="67"/>
        <v>0</v>
      </c>
      <c r="W359" s="119">
        <f t="shared" si="68"/>
        <v>0</v>
      </c>
      <c r="Y359" s="121" t="str">
        <f t="shared" si="69"/>
        <v>Loan Paid</v>
      </c>
      <c r="Z359" s="121">
        <f t="shared" si="70"/>
        <v>0</v>
      </c>
    </row>
    <row r="360" spans="1:26" s="119" customFormat="1" ht="11.25">
      <c r="A360" s="122">
        <v>342</v>
      </c>
      <c r="B360" s="111" t="s">
        <v>63</v>
      </c>
      <c r="C360" s="123" t="s">
        <v>63</v>
      </c>
      <c r="D360" s="124" t="s">
        <v>63</v>
      </c>
      <c r="E360" s="123" t="s">
        <v>63</v>
      </c>
      <c r="F360" s="125" t="s">
        <v>63</v>
      </c>
      <c r="G360" s="126" t="s">
        <v>63</v>
      </c>
      <c r="H360" s="127"/>
      <c r="I360" s="128"/>
      <c r="J360" s="129"/>
      <c r="K360" s="182"/>
      <c r="L360" s="119">
        <f t="shared" si="61"/>
        <v>0</v>
      </c>
      <c r="M360" s="119" t="str">
        <f t="shared" si="62"/>
        <v>July</v>
      </c>
      <c r="N360" s="120">
        <f t="shared" si="71"/>
        <v>7</v>
      </c>
      <c r="O360" s="119">
        <f t="shared" si="72"/>
        <v>2039</v>
      </c>
      <c r="P360" s="119" t="str">
        <f t="shared" si="63"/>
        <v>July</v>
      </c>
      <c r="Q360" s="119">
        <f t="shared" si="64"/>
        <v>0</v>
      </c>
      <c r="T360" s="119">
        <f t="shared" si="65"/>
        <v>2040</v>
      </c>
      <c r="U360" s="119">
        <f t="shared" si="66"/>
        <v>2039</v>
      </c>
      <c r="V360" s="119">
        <f t="shared" si="67"/>
        <v>0</v>
      </c>
      <c r="W360" s="119">
        <f t="shared" si="68"/>
        <v>0</v>
      </c>
      <c r="Y360" s="121" t="str">
        <f t="shared" si="69"/>
        <v>Loan Paid</v>
      </c>
      <c r="Z360" s="121">
        <f t="shared" si="70"/>
        <v>0</v>
      </c>
    </row>
    <row r="361" spans="1:26" s="119" customFormat="1" ht="11.25">
      <c r="A361" s="122">
        <v>343</v>
      </c>
      <c r="B361" s="111" t="s">
        <v>63</v>
      </c>
      <c r="C361" s="123" t="s">
        <v>63</v>
      </c>
      <c r="D361" s="124" t="s">
        <v>63</v>
      </c>
      <c r="E361" s="123" t="s">
        <v>63</v>
      </c>
      <c r="F361" s="125" t="s">
        <v>63</v>
      </c>
      <c r="G361" s="126" t="s">
        <v>63</v>
      </c>
      <c r="H361" s="127"/>
      <c r="I361" s="128"/>
      <c r="J361" s="129"/>
      <c r="K361" s="182"/>
      <c r="L361" s="119">
        <f t="shared" si="61"/>
        <v>0</v>
      </c>
      <c r="M361" s="119" t="str">
        <f t="shared" si="62"/>
        <v>August</v>
      </c>
      <c r="N361" s="120">
        <f t="shared" si="71"/>
        <v>8</v>
      </c>
      <c r="O361" s="119">
        <f t="shared" si="72"/>
        <v>2039</v>
      </c>
      <c r="P361" s="119" t="str">
        <f t="shared" si="63"/>
        <v>August</v>
      </c>
      <c r="Q361" s="119">
        <f t="shared" si="64"/>
        <v>0</v>
      </c>
      <c r="T361" s="119">
        <f t="shared" si="65"/>
        <v>2040</v>
      </c>
      <c r="U361" s="119">
        <f t="shared" si="66"/>
        <v>2039</v>
      </c>
      <c r="V361" s="119">
        <f t="shared" si="67"/>
        <v>0</v>
      </c>
      <c r="W361" s="119">
        <f t="shared" si="68"/>
        <v>0</v>
      </c>
      <c r="Y361" s="121" t="str">
        <f t="shared" si="69"/>
        <v>Loan Paid</v>
      </c>
      <c r="Z361" s="121">
        <f t="shared" si="70"/>
        <v>0</v>
      </c>
    </row>
    <row r="362" spans="1:26" s="119" customFormat="1" ht="11.25">
      <c r="A362" s="122">
        <v>344</v>
      </c>
      <c r="B362" s="111" t="s">
        <v>63</v>
      </c>
      <c r="C362" s="123" t="s">
        <v>63</v>
      </c>
      <c r="D362" s="124" t="s">
        <v>63</v>
      </c>
      <c r="E362" s="123" t="s">
        <v>63</v>
      </c>
      <c r="F362" s="125" t="s">
        <v>63</v>
      </c>
      <c r="G362" s="126" t="s">
        <v>63</v>
      </c>
      <c r="H362" s="127"/>
      <c r="I362" s="128"/>
      <c r="J362" s="129"/>
      <c r="K362" s="182"/>
      <c r="L362" s="119">
        <f t="shared" si="61"/>
        <v>0</v>
      </c>
      <c r="M362" s="119" t="str">
        <f t="shared" si="62"/>
        <v>September</v>
      </c>
      <c r="N362" s="120">
        <f t="shared" si="71"/>
        <v>9</v>
      </c>
      <c r="O362" s="119">
        <f t="shared" si="72"/>
        <v>2039</v>
      </c>
      <c r="P362" s="119">
        <f t="shared" si="63"/>
        <v>0</v>
      </c>
      <c r="Q362" s="119" t="str">
        <f t="shared" si="64"/>
        <v>September</v>
      </c>
      <c r="T362" s="119">
        <f t="shared" si="65"/>
        <v>2040</v>
      </c>
      <c r="U362" s="119">
        <f t="shared" si="66"/>
        <v>2039</v>
      </c>
      <c r="V362" s="119">
        <f t="shared" si="67"/>
        <v>0</v>
      </c>
      <c r="W362" s="119">
        <f t="shared" si="68"/>
        <v>0</v>
      </c>
      <c r="Y362" s="121" t="str">
        <f t="shared" si="69"/>
        <v>Loan Paid</v>
      </c>
      <c r="Z362" s="121">
        <f t="shared" si="70"/>
        <v>0</v>
      </c>
    </row>
    <row r="363" spans="1:26" s="119" customFormat="1" ht="11.25">
      <c r="A363" s="122">
        <v>345</v>
      </c>
      <c r="B363" s="111" t="s">
        <v>63</v>
      </c>
      <c r="C363" s="123" t="s">
        <v>63</v>
      </c>
      <c r="D363" s="124" t="s">
        <v>63</v>
      </c>
      <c r="E363" s="123" t="s">
        <v>63</v>
      </c>
      <c r="F363" s="125" t="s">
        <v>63</v>
      </c>
      <c r="G363" s="126" t="s">
        <v>63</v>
      </c>
      <c r="H363" s="127"/>
      <c r="I363" s="128"/>
      <c r="J363" s="129"/>
      <c r="K363" s="182"/>
      <c r="L363" s="119">
        <f t="shared" si="61"/>
        <v>0</v>
      </c>
      <c r="M363" s="119" t="str">
        <f t="shared" si="62"/>
        <v>October</v>
      </c>
      <c r="N363" s="120">
        <f t="shared" si="71"/>
        <v>10</v>
      </c>
      <c r="O363" s="119">
        <f t="shared" si="72"/>
        <v>2039</v>
      </c>
      <c r="P363" s="119">
        <f t="shared" si="63"/>
        <v>0</v>
      </c>
      <c r="Q363" s="119" t="str">
        <f t="shared" si="64"/>
        <v>October</v>
      </c>
      <c r="T363" s="119">
        <f t="shared" si="65"/>
        <v>2040</v>
      </c>
      <c r="U363" s="119">
        <f t="shared" si="66"/>
        <v>2039</v>
      </c>
      <c r="V363" s="119">
        <f t="shared" si="67"/>
        <v>0</v>
      </c>
      <c r="W363" s="119">
        <f t="shared" si="68"/>
        <v>0</v>
      </c>
      <c r="Y363" s="121" t="str">
        <f t="shared" si="69"/>
        <v>Loan Paid</v>
      </c>
      <c r="Z363" s="121">
        <f t="shared" si="70"/>
        <v>0</v>
      </c>
    </row>
    <row r="364" spans="1:26" s="119" customFormat="1" ht="11.25">
      <c r="A364" s="122">
        <v>346</v>
      </c>
      <c r="B364" s="111" t="s">
        <v>63</v>
      </c>
      <c r="C364" s="123" t="s">
        <v>63</v>
      </c>
      <c r="D364" s="124" t="s">
        <v>63</v>
      </c>
      <c r="E364" s="123" t="s">
        <v>63</v>
      </c>
      <c r="F364" s="125" t="s">
        <v>63</v>
      </c>
      <c r="G364" s="126" t="s">
        <v>63</v>
      </c>
      <c r="H364" s="127"/>
      <c r="I364" s="128"/>
      <c r="J364" s="129"/>
      <c r="K364" s="182"/>
      <c r="L364" s="119">
        <f t="shared" si="61"/>
        <v>0</v>
      </c>
      <c r="M364" s="119" t="str">
        <f t="shared" si="62"/>
        <v>November</v>
      </c>
      <c r="N364" s="120">
        <f t="shared" si="71"/>
        <v>11</v>
      </c>
      <c r="O364" s="119">
        <f t="shared" si="72"/>
        <v>2039</v>
      </c>
      <c r="P364" s="119">
        <f t="shared" si="63"/>
        <v>0</v>
      </c>
      <c r="Q364" s="119" t="str">
        <f t="shared" si="64"/>
        <v>November</v>
      </c>
      <c r="T364" s="119">
        <f t="shared" si="65"/>
        <v>2040</v>
      </c>
      <c r="U364" s="119">
        <f t="shared" si="66"/>
        <v>2039</v>
      </c>
      <c r="V364" s="119">
        <f t="shared" si="67"/>
        <v>0</v>
      </c>
      <c r="W364" s="119">
        <f t="shared" si="68"/>
        <v>0</v>
      </c>
      <c r="Y364" s="121" t="str">
        <f t="shared" si="69"/>
        <v>Loan Paid</v>
      </c>
      <c r="Z364" s="121">
        <f t="shared" si="70"/>
        <v>0</v>
      </c>
    </row>
    <row r="365" spans="1:26" s="119" customFormat="1" ht="11.25">
      <c r="A365" s="122">
        <v>347</v>
      </c>
      <c r="B365" s="111" t="s">
        <v>63</v>
      </c>
      <c r="C365" s="123" t="s">
        <v>63</v>
      </c>
      <c r="D365" s="124" t="s">
        <v>63</v>
      </c>
      <c r="E365" s="123" t="s">
        <v>63</v>
      </c>
      <c r="F365" s="125" t="s">
        <v>63</v>
      </c>
      <c r="G365" s="126" t="s">
        <v>63</v>
      </c>
      <c r="H365" s="127"/>
      <c r="I365" s="128"/>
      <c r="J365" s="129"/>
      <c r="K365" s="182"/>
      <c r="L365" s="119">
        <f t="shared" si="61"/>
        <v>0</v>
      </c>
      <c r="M365" s="119" t="str">
        <f t="shared" si="62"/>
        <v>December</v>
      </c>
      <c r="N365" s="120">
        <f t="shared" si="71"/>
        <v>12</v>
      </c>
      <c r="O365" s="119">
        <f t="shared" si="72"/>
        <v>2039</v>
      </c>
      <c r="P365" s="119">
        <f t="shared" si="63"/>
        <v>0</v>
      </c>
      <c r="Q365" s="119" t="str">
        <f t="shared" si="64"/>
        <v>December</v>
      </c>
      <c r="T365" s="119">
        <f t="shared" si="65"/>
        <v>2040</v>
      </c>
      <c r="U365" s="119">
        <f t="shared" si="66"/>
        <v>2039</v>
      </c>
      <c r="V365" s="119">
        <f t="shared" si="67"/>
        <v>0</v>
      </c>
      <c r="W365" s="119">
        <f t="shared" si="68"/>
        <v>0</v>
      </c>
      <c r="Y365" s="121" t="str">
        <f t="shared" si="69"/>
        <v>Loan Paid</v>
      </c>
      <c r="Z365" s="121">
        <f t="shared" si="70"/>
        <v>0</v>
      </c>
    </row>
    <row r="366" spans="1:26" s="119" customFormat="1" ht="11.25">
      <c r="A366" s="122">
        <v>348</v>
      </c>
      <c r="B366" s="111" t="s">
        <v>63</v>
      </c>
      <c r="C366" s="123" t="s">
        <v>63</v>
      </c>
      <c r="D366" s="124" t="s">
        <v>63</v>
      </c>
      <c r="E366" s="123" t="s">
        <v>63</v>
      </c>
      <c r="F366" s="125" t="s">
        <v>63</v>
      </c>
      <c r="G366" s="126" t="s">
        <v>63</v>
      </c>
      <c r="H366" s="127"/>
      <c r="I366" s="128"/>
      <c r="J366" s="129"/>
      <c r="K366" s="182"/>
      <c r="L366" s="119">
        <f t="shared" si="61"/>
        <v>0</v>
      </c>
      <c r="M366" s="119" t="str">
        <f t="shared" si="62"/>
        <v>January</v>
      </c>
      <c r="N366" s="120">
        <f t="shared" si="71"/>
        <v>1</v>
      </c>
      <c r="O366" s="119">
        <f t="shared" si="72"/>
        <v>2040</v>
      </c>
      <c r="P366" s="119" t="str">
        <f t="shared" si="63"/>
        <v>January</v>
      </c>
      <c r="Q366" s="119">
        <f t="shared" si="64"/>
        <v>0</v>
      </c>
      <c r="T366" s="119">
        <f t="shared" si="65"/>
        <v>2040</v>
      </c>
      <c r="U366" s="119">
        <f t="shared" si="66"/>
        <v>2039</v>
      </c>
      <c r="V366" s="119">
        <f t="shared" si="67"/>
        <v>0</v>
      </c>
      <c r="W366" s="119">
        <f t="shared" si="68"/>
        <v>0</v>
      </c>
      <c r="Y366" s="121" t="str">
        <f t="shared" si="69"/>
        <v>Loan Paid</v>
      </c>
      <c r="Z366" s="121">
        <f t="shared" si="70"/>
        <v>0</v>
      </c>
    </row>
    <row r="367" spans="1:26" s="119" customFormat="1" ht="11.25">
      <c r="A367" s="122">
        <v>349</v>
      </c>
      <c r="B367" s="111" t="s">
        <v>63</v>
      </c>
      <c r="C367" s="123" t="s">
        <v>63</v>
      </c>
      <c r="D367" s="124" t="s">
        <v>63</v>
      </c>
      <c r="E367" s="123" t="s">
        <v>63</v>
      </c>
      <c r="F367" s="125" t="s">
        <v>63</v>
      </c>
      <c r="G367" s="126" t="s">
        <v>63</v>
      </c>
      <c r="H367" s="127"/>
      <c r="I367" s="128"/>
      <c r="J367" s="129"/>
      <c r="K367" s="182"/>
      <c r="L367" s="119">
        <f t="shared" si="61"/>
        <v>0</v>
      </c>
      <c r="M367" s="119" t="str">
        <f t="shared" si="62"/>
        <v>February</v>
      </c>
      <c r="N367" s="120">
        <f t="shared" si="71"/>
        <v>2</v>
      </c>
      <c r="O367" s="119">
        <f t="shared" si="72"/>
        <v>2040</v>
      </c>
      <c r="P367" s="119" t="str">
        <f t="shared" si="63"/>
        <v>February</v>
      </c>
      <c r="Q367" s="119">
        <f t="shared" si="64"/>
        <v>0</v>
      </c>
      <c r="T367" s="119">
        <f t="shared" si="65"/>
        <v>2040</v>
      </c>
      <c r="U367" s="119">
        <f t="shared" si="66"/>
        <v>2039</v>
      </c>
      <c r="V367" s="119">
        <f t="shared" si="67"/>
        <v>0</v>
      </c>
      <c r="W367" s="119">
        <f t="shared" si="68"/>
        <v>0</v>
      </c>
      <c r="Y367" s="121" t="str">
        <f t="shared" si="69"/>
        <v>Loan Paid</v>
      </c>
      <c r="Z367" s="121">
        <f t="shared" si="70"/>
        <v>0</v>
      </c>
    </row>
    <row r="368" spans="1:26" s="119" customFormat="1" ht="11.25">
      <c r="A368" s="122">
        <v>350</v>
      </c>
      <c r="B368" s="111" t="s">
        <v>63</v>
      </c>
      <c r="C368" s="123" t="s">
        <v>63</v>
      </c>
      <c r="D368" s="124" t="s">
        <v>63</v>
      </c>
      <c r="E368" s="123" t="s">
        <v>63</v>
      </c>
      <c r="F368" s="125" t="s">
        <v>63</v>
      </c>
      <c r="G368" s="126" t="s">
        <v>63</v>
      </c>
      <c r="H368" s="127"/>
      <c r="I368" s="128"/>
      <c r="J368" s="129"/>
      <c r="K368" s="182"/>
      <c r="L368" s="119">
        <f t="shared" si="61"/>
        <v>0</v>
      </c>
      <c r="M368" s="119" t="str">
        <f t="shared" si="62"/>
        <v>March</v>
      </c>
      <c r="N368" s="120">
        <f t="shared" si="71"/>
        <v>3</v>
      </c>
      <c r="O368" s="119">
        <f t="shared" si="72"/>
        <v>2040</v>
      </c>
      <c r="P368" s="119" t="str">
        <f t="shared" si="63"/>
        <v>March</v>
      </c>
      <c r="Q368" s="119">
        <f t="shared" si="64"/>
        <v>0</v>
      </c>
      <c r="T368" s="119">
        <f t="shared" si="65"/>
        <v>2040</v>
      </c>
      <c r="U368" s="119">
        <f t="shared" si="66"/>
        <v>2039</v>
      </c>
      <c r="V368" s="119">
        <f t="shared" si="67"/>
        <v>0</v>
      </c>
      <c r="W368" s="119">
        <f t="shared" si="68"/>
        <v>0</v>
      </c>
      <c r="Y368" s="121" t="str">
        <f t="shared" si="69"/>
        <v>Loan Paid</v>
      </c>
      <c r="Z368" s="121">
        <f t="shared" si="70"/>
        <v>0</v>
      </c>
    </row>
    <row r="369" spans="1:26" s="119" customFormat="1" ht="11.25">
      <c r="A369" s="122">
        <v>351</v>
      </c>
      <c r="B369" s="111" t="s">
        <v>63</v>
      </c>
      <c r="C369" s="123" t="s">
        <v>63</v>
      </c>
      <c r="D369" s="124" t="s">
        <v>63</v>
      </c>
      <c r="E369" s="123" t="s">
        <v>63</v>
      </c>
      <c r="F369" s="125" t="s">
        <v>63</v>
      </c>
      <c r="G369" s="126" t="s">
        <v>63</v>
      </c>
      <c r="H369" s="127"/>
      <c r="I369" s="128"/>
      <c r="J369" s="129"/>
      <c r="K369" s="182"/>
      <c r="L369" s="119">
        <f t="shared" si="61"/>
        <v>0</v>
      </c>
      <c r="M369" s="119" t="str">
        <f t="shared" si="62"/>
        <v>April</v>
      </c>
      <c r="N369" s="120">
        <f t="shared" si="71"/>
        <v>4</v>
      </c>
      <c r="O369" s="119">
        <f t="shared" si="72"/>
        <v>2040</v>
      </c>
      <c r="P369" s="119" t="str">
        <f t="shared" si="63"/>
        <v>April</v>
      </c>
      <c r="Q369" s="119">
        <f t="shared" si="64"/>
        <v>0</v>
      </c>
      <c r="T369" s="119">
        <f t="shared" si="65"/>
        <v>2041</v>
      </c>
      <c r="U369" s="119">
        <f t="shared" si="66"/>
        <v>2040</v>
      </c>
      <c r="V369" s="119">
        <f t="shared" si="67"/>
        <v>0</v>
      </c>
      <c r="W369" s="119">
        <f t="shared" si="68"/>
        <v>0</v>
      </c>
      <c r="Y369" s="121" t="str">
        <f t="shared" si="69"/>
        <v>Loan Paid</v>
      </c>
      <c r="Z369" s="121">
        <f t="shared" si="70"/>
        <v>0</v>
      </c>
    </row>
    <row r="370" spans="1:26" s="119" customFormat="1" ht="11.25">
      <c r="A370" s="122">
        <v>352</v>
      </c>
      <c r="B370" s="111" t="s">
        <v>63</v>
      </c>
      <c r="C370" s="123" t="s">
        <v>63</v>
      </c>
      <c r="D370" s="124" t="s">
        <v>63</v>
      </c>
      <c r="E370" s="123" t="s">
        <v>63</v>
      </c>
      <c r="F370" s="125" t="s">
        <v>63</v>
      </c>
      <c r="G370" s="126" t="s">
        <v>63</v>
      </c>
      <c r="H370" s="127"/>
      <c r="I370" s="128"/>
      <c r="J370" s="129"/>
      <c r="K370" s="182"/>
      <c r="L370" s="119">
        <f t="shared" si="61"/>
        <v>0</v>
      </c>
      <c r="M370" s="119" t="str">
        <f t="shared" si="62"/>
        <v>May</v>
      </c>
      <c r="N370" s="120">
        <f t="shared" si="71"/>
        <v>5</v>
      </c>
      <c r="O370" s="119">
        <f t="shared" si="72"/>
        <v>2040</v>
      </c>
      <c r="P370" s="119" t="str">
        <f t="shared" si="63"/>
        <v>May</v>
      </c>
      <c r="Q370" s="119">
        <f t="shared" si="64"/>
        <v>0</v>
      </c>
      <c r="T370" s="119">
        <f t="shared" si="65"/>
        <v>2041</v>
      </c>
      <c r="U370" s="119">
        <f t="shared" si="66"/>
        <v>2040</v>
      </c>
      <c r="V370" s="119">
        <f t="shared" si="67"/>
        <v>0</v>
      </c>
      <c r="W370" s="119">
        <f t="shared" si="68"/>
        <v>0</v>
      </c>
      <c r="Y370" s="121" t="str">
        <f t="shared" si="69"/>
        <v>Loan Paid</v>
      </c>
      <c r="Z370" s="121">
        <f t="shared" si="70"/>
        <v>0</v>
      </c>
    </row>
    <row r="371" spans="1:26" s="119" customFormat="1" ht="11.25">
      <c r="A371" s="122">
        <v>353</v>
      </c>
      <c r="B371" s="111" t="s">
        <v>63</v>
      </c>
      <c r="C371" s="123" t="s">
        <v>63</v>
      </c>
      <c r="D371" s="124" t="s">
        <v>63</v>
      </c>
      <c r="E371" s="123" t="s">
        <v>63</v>
      </c>
      <c r="F371" s="125" t="s">
        <v>63</v>
      </c>
      <c r="G371" s="126" t="s">
        <v>63</v>
      </c>
      <c r="H371" s="127"/>
      <c r="I371" s="128"/>
      <c r="J371" s="129"/>
      <c r="K371" s="182"/>
      <c r="L371" s="119">
        <f t="shared" si="61"/>
        <v>0</v>
      </c>
      <c r="M371" s="119" t="str">
        <f t="shared" si="62"/>
        <v>June</v>
      </c>
      <c r="N371" s="120">
        <f t="shared" si="71"/>
        <v>6</v>
      </c>
      <c r="O371" s="119">
        <f t="shared" si="72"/>
        <v>2040</v>
      </c>
      <c r="P371" s="119" t="str">
        <f t="shared" si="63"/>
        <v>June</v>
      </c>
      <c r="Q371" s="119">
        <f t="shared" si="64"/>
        <v>0</v>
      </c>
      <c r="T371" s="119">
        <f t="shared" si="65"/>
        <v>2041</v>
      </c>
      <c r="U371" s="119">
        <f t="shared" si="66"/>
        <v>2040</v>
      </c>
      <c r="V371" s="119">
        <f t="shared" si="67"/>
        <v>0</v>
      </c>
      <c r="W371" s="119">
        <f t="shared" si="68"/>
        <v>0</v>
      </c>
      <c r="Y371" s="121" t="str">
        <f t="shared" si="69"/>
        <v>Loan Paid</v>
      </c>
      <c r="Z371" s="121">
        <f t="shared" si="70"/>
        <v>0</v>
      </c>
    </row>
    <row r="372" spans="1:26" s="119" customFormat="1" ht="11.25">
      <c r="A372" s="122">
        <v>354</v>
      </c>
      <c r="B372" s="111" t="s">
        <v>63</v>
      </c>
      <c r="C372" s="123" t="s">
        <v>63</v>
      </c>
      <c r="D372" s="124" t="s">
        <v>63</v>
      </c>
      <c r="E372" s="123" t="s">
        <v>63</v>
      </c>
      <c r="F372" s="125" t="s">
        <v>63</v>
      </c>
      <c r="G372" s="126" t="s">
        <v>63</v>
      </c>
      <c r="H372" s="127"/>
      <c r="I372" s="128"/>
      <c r="J372" s="129"/>
      <c r="K372" s="182"/>
      <c r="L372" s="119">
        <f t="shared" si="61"/>
        <v>0</v>
      </c>
      <c r="M372" s="119" t="str">
        <f t="shared" si="62"/>
        <v>July</v>
      </c>
      <c r="N372" s="120">
        <f t="shared" si="71"/>
        <v>7</v>
      </c>
      <c r="O372" s="119">
        <f t="shared" si="72"/>
        <v>2040</v>
      </c>
      <c r="P372" s="119" t="str">
        <f t="shared" si="63"/>
        <v>July</v>
      </c>
      <c r="Q372" s="119">
        <f t="shared" si="64"/>
        <v>0</v>
      </c>
      <c r="T372" s="119">
        <f t="shared" si="65"/>
        <v>2041</v>
      </c>
      <c r="U372" s="119">
        <f t="shared" si="66"/>
        <v>2040</v>
      </c>
      <c r="V372" s="119">
        <f t="shared" si="67"/>
        <v>0</v>
      </c>
      <c r="W372" s="119">
        <f t="shared" si="68"/>
        <v>0</v>
      </c>
      <c r="Y372" s="121" t="str">
        <f t="shared" si="69"/>
        <v>Loan Paid</v>
      </c>
      <c r="Z372" s="121">
        <f t="shared" si="70"/>
        <v>0</v>
      </c>
    </row>
    <row r="373" spans="1:26" s="119" customFormat="1" ht="11.25">
      <c r="A373" s="122">
        <v>355</v>
      </c>
      <c r="B373" s="111" t="s">
        <v>63</v>
      </c>
      <c r="C373" s="123" t="s">
        <v>63</v>
      </c>
      <c r="D373" s="124" t="s">
        <v>63</v>
      </c>
      <c r="E373" s="123" t="s">
        <v>63</v>
      </c>
      <c r="F373" s="125" t="s">
        <v>63</v>
      </c>
      <c r="G373" s="126" t="s">
        <v>63</v>
      </c>
      <c r="H373" s="127"/>
      <c r="I373" s="128"/>
      <c r="J373" s="129"/>
      <c r="K373" s="182"/>
      <c r="L373" s="119">
        <f t="shared" si="61"/>
        <v>0</v>
      </c>
      <c r="M373" s="119" t="str">
        <f t="shared" si="62"/>
        <v>August</v>
      </c>
      <c r="N373" s="120">
        <f t="shared" si="71"/>
        <v>8</v>
      </c>
      <c r="O373" s="119">
        <f t="shared" si="72"/>
        <v>2040</v>
      </c>
      <c r="P373" s="119" t="str">
        <f t="shared" si="63"/>
        <v>August</v>
      </c>
      <c r="Q373" s="119">
        <f t="shared" si="64"/>
        <v>0</v>
      </c>
      <c r="T373" s="119">
        <f t="shared" si="65"/>
        <v>2041</v>
      </c>
      <c r="U373" s="119">
        <f t="shared" si="66"/>
        <v>2040</v>
      </c>
      <c r="V373" s="119">
        <f t="shared" si="67"/>
        <v>0</v>
      </c>
      <c r="W373" s="119">
        <f t="shared" si="68"/>
        <v>0</v>
      </c>
      <c r="Y373" s="121" t="str">
        <f t="shared" si="69"/>
        <v>Loan Paid</v>
      </c>
      <c r="Z373" s="121">
        <f t="shared" si="70"/>
        <v>0</v>
      </c>
    </row>
    <row r="374" spans="1:26" s="119" customFormat="1" ht="11.25">
      <c r="A374" s="122">
        <v>356</v>
      </c>
      <c r="B374" s="111" t="s">
        <v>63</v>
      </c>
      <c r="C374" s="123" t="s">
        <v>63</v>
      </c>
      <c r="D374" s="124" t="s">
        <v>63</v>
      </c>
      <c r="E374" s="123" t="s">
        <v>63</v>
      </c>
      <c r="F374" s="125" t="s">
        <v>63</v>
      </c>
      <c r="G374" s="126" t="s">
        <v>63</v>
      </c>
      <c r="H374" s="127"/>
      <c r="I374" s="128"/>
      <c r="J374" s="129"/>
      <c r="K374" s="182"/>
      <c r="L374" s="119">
        <f t="shared" si="61"/>
        <v>0</v>
      </c>
      <c r="M374" s="119" t="str">
        <f t="shared" si="62"/>
        <v>September</v>
      </c>
      <c r="N374" s="120">
        <f t="shared" si="71"/>
        <v>9</v>
      </c>
      <c r="O374" s="119">
        <f t="shared" si="72"/>
        <v>2040</v>
      </c>
      <c r="P374" s="119">
        <f t="shared" si="63"/>
        <v>0</v>
      </c>
      <c r="Q374" s="119" t="str">
        <f t="shared" si="64"/>
        <v>September</v>
      </c>
      <c r="T374" s="119">
        <f t="shared" si="65"/>
        <v>2041</v>
      </c>
      <c r="U374" s="119">
        <f t="shared" si="66"/>
        <v>2040</v>
      </c>
      <c r="V374" s="119">
        <f t="shared" si="67"/>
        <v>0</v>
      </c>
      <c r="W374" s="119">
        <f t="shared" si="68"/>
        <v>0</v>
      </c>
      <c r="Y374" s="121" t="str">
        <f t="shared" si="69"/>
        <v>Loan Paid</v>
      </c>
      <c r="Z374" s="121">
        <f t="shared" si="70"/>
        <v>0</v>
      </c>
    </row>
    <row r="375" spans="1:26" s="119" customFormat="1" ht="11.25">
      <c r="A375" s="122">
        <v>357</v>
      </c>
      <c r="B375" s="111" t="s">
        <v>63</v>
      </c>
      <c r="C375" s="123" t="s">
        <v>63</v>
      </c>
      <c r="D375" s="124" t="s">
        <v>63</v>
      </c>
      <c r="E375" s="123" t="s">
        <v>63</v>
      </c>
      <c r="F375" s="125" t="s">
        <v>63</v>
      </c>
      <c r="G375" s="126" t="s">
        <v>63</v>
      </c>
      <c r="H375" s="127"/>
      <c r="I375" s="128"/>
      <c r="J375" s="129"/>
      <c r="K375" s="182"/>
      <c r="L375" s="119">
        <f t="shared" si="61"/>
        <v>0</v>
      </c>
      <c r="M375" s="119" t="str">
        <f t="shared" si="62"/>
        <v>October</v>
      </c>
      <c r="N375" s="120">
        <f t="shared" si="71"/>
        <v>10</v>
      </c>
      <c r="O375" s="119">
        <f t="shared" si="72"/>
        <v>2040</v>
      </c>
      <c r="P375" s="119">
        <f t="shared" si="63"/>
        <v>0</v>
      </c>
      <c r="Q375" s="119" t="str">
        <f t="shared" si="64"/>
        <v>October</v>
      </c>
      <c r="T375" s="119">
        <f t="shared" si="65"/>
        <v>2041</v>
      </c>
      <c r="U375" s="119">
        <f t="shared" si="66"/>
        <v>2040</v>
      </c>
      <c r="V375" s="119">
        <f t="shared" si="67"/>
        <v>0</v>
      </c>
      <c r="W375" s="119">
        <f t="shared" si="68"/>
        <v>0</v>
      </c>
      <c r="Y375" s="121" t="str">
        <f t="shared" si="69"/>
        <v>Loan Paid</v>
      </c>
      <c r="Z375" s="121">
        <f t="shared" si="70"/>
        <v>0</v>
      </c>
    </row>
    <row r="376" spans="1:26" s="119" customFormat="1" ht="11.25">
      <c r="A376" s="122">
        <v>358</v>
      </c>
      <c r="B376" s="111" t="s">
        <v>63</v>
      </c>
      <c r="C376" s="123" t="s">
        <v>63</v>
      </c>
      <c r="D376" s="124" t="s">
        <v>63</v>
      </c>
      <c r="E376" s="123" t="s">
        <v>63</v>
      </c>
      <c r="F376" s="125" t="s">
        <v>63</v>
      </c>
      <c r="G376" s="126" t="s">
        <v>63</v>
      </c>
      <c r="H376" s="127"/>
      <c r="I376" s="128"/>
      <c r="J376" s="129"/>
      <c r="K376" s="182"/>
      <c r="L376" s="119">
        <f t="shared" si="61"/>
        <v>0</v>
      </c>
      <c r="M376" s="119" t="str">
        <f t="shared" si="62"/>
        <v>November</v>
      </c>
      <c r="N376" s="120">
        <f t="shared" si="71"/>
        <v>11</v>
      </c>
      <c r="O376" s="119">
        <f t="shared" si="72"/>
        <v>2040</v>
      </c>
      <c r="P376" s="119">
        <f t="shared" si="63"/>
        <v>0</v>
      </c>
      <c r="Q376" s="119" t="str">
        <f t="shared" si="64"/>
        <v>November</v>
      </c>
      <c r="T376" s="119">
        <f t="shared" si="65"/>
        <v>2041</v>
      </c>
      <c r="U376" s="119">
        <f t="shared" si="66"/>
        <v>2040</v>
      </c>
      <c r="V376" s="119">
        <f t="shared" si="67"/>
        <v>0</v>
      </c>
      <c r="W376" s="119">
        <f t="shared" si="68"/>
        <v>0</v>
      </c>
      <c r="Y376" s="121" t="str">
        <f t="shared" si="69"/>
        <v>Loan Paid</v>
      </c>
      <c r="Z376" s="121">
        <f t="shared" si="70"/>
        <v>0</v>
      </c>
    </row>
    <row r="377" spans="1:26" s="119" customFormat="1" ht="11.25">
      <c r="A377" s="122">
        <v>359</v>
      </c>
      <c r="B377" s="111" t="s">
        <v>63</v>
      </c>
      <c r="C377" s="123" t="s">
        <v>63</v>
      </c>
      <c r="D377" s="124" t="s">
        <v>63</v>
      </c>
      <c r="E377" s="123" t="s">
        <v>63</v>
      </c>
      <c r="F377" s="125" t="s">
        <v>63</v>
      </c>
      <c r="G377" s="126" t="s">
        <v>63</v>
      </c>
      <c r="H377" s="127"/>
      <c r="I377" s="128"/>
      <c r="J377" s="129"/>
      <c r="K377" s="182"/>
      <c r="L377" s="119">
        <f t="shared" si="61"/>
        <v>0</v>
      </c>
      <c r="M377" s="119" t="str">
        <f t="shared" si="62"/>
        <v>December</v>
      </c>
      <c r="N377" s="120">
        <f t="shared" si="71"/>
        <v>12</v>
      </c>
      <c r="O377" s="119">
        <f t="shared" si="72"/>
        <v>2040</v>
      </c>
      <c r="P377" s="119">
        <f t="shared" si="63"/>
        <v>0</v>
      </c>
      <c r="Q377" s="119" t="str">
        <f t="shared" si="64"/>
        <v>December</v>
      </c>
      <c r="T377" s="119">
        <f t="shared" si="65"/>
        <v>2041</v>
      </c>
      <c r="U377" s="119">
        <f t="shared" si="66"/>
        <v>2040</v>
      </c>
      <c r="V377" s="119">
        <f t="shared" si="67"/>
        <v>0</v>
      </c>
      <c r="W377" s="119">
        <f t="shared" si="68"/>
        <v>0</v>
      </c>
      <c r="Y377" s="121" t="str">
        <f t="shared" si="69"/>
        <v>Loan Paid</v>
      </c>
      <c r="Z377" s="121">
        <f t="shared" si="70"/>
        <v>0</v>
      </c>
    </row>
    <row r="378" spans="1:26" s="119" customFormat="1" ht="11.25">
      <c r="A378" s="122">
        <v>360</v>
      </c>
      <c r="B378" s="111" t="s">
        <v>63</v>
      </c>
      <c r="C378" s="123" t="s">
        <v>63</v>
      </c>
      <c r="D378" s="124" t="s">
        <v>63</v>
      </c>
      <c r="E378" s="123" t="s">
        <v>63</v>
      </c>
      <c r="F378" s="125" t="s">
        <v>63</v>
      </c>
      <c r="G378" s="126" t="s">
        <v>63</v>
      </c>
      <c r="H378" s="127"/>
      <c r="I378" s="128"/>
      <c r="J378" s="129"/>
      <c r="K378" s="182"/>
      <c r="L378" s="119">
        <f t="shared" si="61"/>
        <v>0</v>
      </c>
      <c r="M378" s="119" t="str">
        <f t="shared" si="62"/>
        <v>January</v>
      </c>
      <c r="N378" s="120">
        <f t="shared" si="71"/>
        <v>1</v>
      </c>
      <c r="O378" s="119">
        <f t="shared" si="72"/>
        <v>2041</v>
      </c>
      <c r="P378" s="119" t="str">
        <f t="shared" si="63"/>
        <v>January</v>
      </c>
      <c r="Q378" s="119">
        <f t="shared" si="64"/>
        <v>0</v>
      </c>
      <c r="T378" s="119">
        <f t="shared" si="65"/>
        <v>2041</v>
      </c>
      <c r="U378" s="119">
        <f t="shared" si="66"/>
        <v>2040</v>
      </c>
      <c r="V378" s="119">
        <f t="shared" si="67"/>
        <v>0</v>
      </c>
      <c r="W378" s="119">
        <f t="shared" si="68"/>
        <v>0</v>
      </c>
      <c r="Y378" s="121" t="str">
        <f t="shared" si="69"/>
        <v>Loan Paid</v>
      </c>
      <c r="Z378" s="121">
        <f t="shared" si="70"/>
        <v>0</v>
      </c>
    </row>
    <row r="379" spans="1:26" s="119" customFormat="1" ht="11.25">
      <c r="A379" s="122">
        <v>361</v>
      </c>
      <c r="B379" s="111" t="s">
        <v>63</v>
      </c>
      <c r="C379" s="123" t="s">
        <v>63</v>
      </c>
      <c r="D379" s="124" t="s">
        <v>63</v>
      </c>
      <c r="E379" s="123" t="s">
        <v>63</v>
      </c>
      <c r="F379" s="125" t="s">
        <v>63</v>
      </c>
      <c r="G379" s="126" t="s">
        <v>63</v>
      </c>
      <c r="H379" s="127"/>
      <c r="I379" s="128"/>
      <c r="J379" s="129"/>
      <c r="K379" s="182"/>
      <c r="L379" s="119">
        <f t="shared" si="61"/>
        <v>0</v>
      </c>
      <c r="M379" s="119" t="str">
        <f t="shared" si="62"/>
        <v>February</v>
      </c>
      <c r="N379" s="120">
        <f t="shared" si="71"/>
        <v>2</v>
      </c>
      <c r="O379" s="119">
        <f t="shared" si="72"/>
        <v>2041</v>
      </c>
      <c r="P379" s="119" t="str">
        <f t="shared" si="63"/>
        <v>February</v>
      </c>
      <c r="Q379" s="119">
        <f t="shared" si="64"/>
        <v>0</v>
      </c>
      <c r="T379" s="119">
        <f t="shared" si="65"/>
        <v>2041</v>
      </c>
      <c r="U379" s="119">
        <f t="shared" si="66"/>
        <v>2040</v>
      </c>
      <c r="V379" s="119">
        <f t="shared" si="67"/>
        <v>0</v>
      </c>
      <c r="W379" s="119">
        <f t="shared" si="68"/>
        <v>0</v>
      </c>
      <c r="Y379" s="121" t="str">
        <f t="shared" si="69"/>
        <v>Loan Paid</v>
      </c>
      <c r="Z379" s="121">
        <f t="shared" si="70"/>
        <v>0</v>
      </c>
    </row>
    <row r="380" spans="1:26" s="119" customFormat="1" ht="11.25">
      <c r="A380" s="122">
        <v>362</v>
      </c>
      <c r="B380" s="111" t="s">
        <v>63</v>
      </c>
      <c r="C380" s="123" t="s">
        <v>63</v>
      </c>
      <c r="D380" s="124" t="s">
        <v>63</v>
      </c>
      <c r="E380" s="123" t="s">
        <v>63</v>
      </c>
      <c r="F380" s="125" t="s">
        <v>63</v>
      </c>
      <c r="G380" s="126" t="s">
        <v>63</v>
      </c>
      <c r="H380" s="127"/>
      <c r="I380" s="128"/>
      <c r="J380" s="129"/>
      <c r="K380" s="182"/>
      <c r="L380" s="119">
        <f t="shared" si="61"/>
        <v>0</v>
      </c>
      <c r="M380" s="119" t="str">
        <f t="shared" si="62"/>
        <v>March</v>
      </c>
      <c r="N380" s="120">
        <f t="shared" si="71"/>
        <v>3</v>
      </c>
      <c r="O380" s="119">
        <f t="shared" si="72"/>
        <v>2041</v>
      </c>
      <c r="P380" s="119" t="str">
        <f t="shared" si="63"/>
        <v>March</v>
      </c>
      <c r="Q380" s="119">
        <f t="shared" si="64"/>
        <v>0</v>
      </c>
      <c r="T380" s="119">
        <f t="shared" si="65"/>
        <v>2041</v>
      </c>
      <c r="U380" s="119">
        <f t="shared" si="66"/>
        <v>2040</v>
      </c>
      <c r="V380" s="119">
        <f t="shared" si="67"/>
        <v>0</v>
      </c>
      <c r="W380" s="119">
        <f t="shared" si="68"/>
        <v>0</v>
      </c>
      <c r="Y380" s="121" t="str">
        <f t="shared" si="69"/>
        <v>Loan Paid</v>
      </c>
      <c r="Z380" s="121">
        <f t="shared" si="70"/>
        <v>0</v>
      </c>
    </row>
    <row r="381" spans="1:26" s="119" customFormat="1" ht="11.25">
      <c r="A381" s="122">
        <v>363</v>
      </c>
      <c r="B381" s="111" t="s">
        <v>63</v>
      </c>
      <c r="C381" s="123" t="s">
        <v>63</v>
      </c>
      <c r="D381" s="124" t="s">
        <v>63</v>
      </c>
      <c r="E381" s="123" t="s">
        <v>63</v>
      </c>
      <c r="F381" s="125" t="s">
        <v>63</v>
      </c>
      <c r="G381" s="126" t="s">
        <v>63</v>
      </c>
      <c r="H381" s="127"/>
      <c r="I381" s="128"/>
      <c r="J381" s="129"/>
      <c r="K381" s="182"/>
      <c r="L381" s="119">
        <f t="shared" si="61"/>
        <v>0</v>
      </c>
      <c r="M381" s="119" t="str">
        <f t="shared" si="62"/>
        <v>April</v>
      </c>
      <c r="N381" s="120">
        <f t="shared" si="71"/>
        <v>4</v>
      </c>
      <c r="O381" s="119">
        <f t="shared" si="72"/>
        <v>2041</v>
      </c>
      <c r="P381" s="119" t="str">
        <f t="shared" si="63"/>
        <v>April</v>
      </c>
      <c r="Q381" s="119">
        <f t="shared" si="64"/>
        <v>0</v>
      </c>
      <c r="T381" s="119">
        <f t="shared" si="65"/>
        <v>2042</v>
      </c>
      <c r="U381" s="119">
        <f t="shared" si="66"/>
        <v>2041</v>
      </c>
      <c r="V381" s="119">
        <f t="shared" si="67"/>
        <v>0</v>
      </c>
      <c r="W381" s="119">
        <f t="shared" si="68"/>
        <v>0</v>
      </c>
      <c r="Y381" s="121" t="str">
        <f t="shared" si="69"/>
        <v>Loan Paid</v>
      </c>
      <c r="Z381" s="121">
        <f t="shared" si="70"/>
        <v>0</v>
      </c>
    </row>
    <row r="382" spans="1:26" s="119" customFormat="1" ht="11.25">
      <c r="A382" s="122">
        <v>364</v>
      </c>
      <c r="B382" s="111" t="s">
        <v>63</v>
      </c>
      <c r="C382" s="123" t="s">
        <v>63</v>
      </c>
      <c r="D382" s="124" t="s">
        <v>63</v>
      </c>
      <c r="E382" s="123" t="s">
        <v>63</v>
      </c>
      <c r="F382" s="125" t="s">
        <v>63</v>
      </c>
      <c r="G382" s="126" t="s">
        <v>63</v>
      </c>
      <c r="H382" s="127"/>
      <c r="I382" s="128"/>
      <c r="J382" s="129"/>
      <c r="K382" s="182"/>
      <c r="L382" s="119">
        <f t="shared" si="61"/>
        <v>0</v>
      </c>
      <c r="M382" s="119" t="str">
        <f t="shared" si="62"/>
        <v>May</v>
      </c>
      <c r="N382" s="120">
        <f t="shared" si="71"/>
        <v>5</v>
      </c>
      <c r="O382" s="119">
        <f t="shared" si="72"/>
        <v>2041</v>
      </c>
      <c r="P382" s="119" t="str">
        <f t="shared" si="63"/>
        <v>May</v>
      </c>
      <c r="Q382" s="119">
        <f t="shared" si="64"/>
        <v>0</v>
      </c>
      <c r="T382" s="119">
        <f t="shared" si="65"/>
        <v>2042</v>
      </c>
      <c r="U382" s="119">
        <f t="shared" si="66"/>
        <v>2041</v>
      </c>
      <c r="V382" s="119">
        <f t="shared" si="67"/>
        <v>0</v>
      </c>
      <c r="W382" s="119">
        <f t="shared" si="68"/>
        <v>0</v>
      </c>
      <c r="Y382" s="121" t="str">
        <f t="shared" si="69"/>
        <v>Loan Paid</v>
      </c>
      <c r="Z382" s="121">
        <f t="shared" si="70"/>
        <v>0</v>
      </c>
    </row>
    <row r="383" spans="1:26" s="119" customFormat="1" ht="11.25">
      <c r="A383" s="122">
        <v>365</v>
      </c>
      <c r="B383" s="111" t="s">
        <v>63</v>
      </c>
      <c r="C383" s="123" t="s">
        <v>63</v>
      </c>
      <c r="D383" s="124" t="s">
        <v>63</v>
      </c>
      <c r="E383" s="123" t="s">
        <v>63</v>
      </c>
      <c r="F383" s="125" t="s">
        <v>63</v>
      </c>
      <c r="G383" s="126" t="s">
        <v>63</v>
      </c>
      <c r="H383" s="127"/>
      <c r="I383" s="128"/>
      <c r="J383" s="129"/>
      <c r="K383" s="182"/>
      <c r="L383" s="119">
        <f t="shared" si="61"/>
        <v>0</v>
      </c>
      <c r="M383" s="119" t="str">
        <f t="shared" si="62"/>
        <v>June</v>
      </c>
      <c r="N383" s="120">
        <f t="shared" si="71"/>
        <v>6</v>
      </c>
      <c r="O383" s="119">
        <f t="shared" si="72"/>
        <v>2041</v>
      </c>
      <c r="P383" s="119" t="str">
        <f t="shared" si="63"/>
        <v>June</v>
      </c>
      <c r="Q383" s="119">
        <f t="shared" si="64"/>
        <v>0</v>
      </c>
      <c r="T383" s="119">
        <f t="shared" si="65"/>
        <v>2042</v>
      </c>
      <c r="U383" s="119">
        <f t="shared" si="66"/>
        <v>2041</v>
      </c>
      <c r="V383" s="119">
        <f t="shared" si="67"/>
        <v>0</v>
      </c>
      <c r="W383" s="119">
        <f t="shared" si="68"/>
        <v>0</v>
      </c>
      <c r="Y383" s="121" t="str">
        <f t="shared" si="69"/>
        <v>Loan Paid</v>
      </c>
      <c r="Z383" s="121">
        <f t="shared" si="70"/>
        <v>0</v>
      </c>
    </row>
    <row r="384" spans="1:26" s="119" customFormat="1" ht="11.25">
      <c r="A384" s="122">
        <v>366</v>
      </c>
      <c r="B384" s="111" t="s">
        <v>63</v>
      </c>
      <c r="C384" s="123" t="s">
        <v>63</v>
      </c>
      <c r="D384" s="124" t="s">
        <v>63</v>
      </c>
      <c r="E384" s="123" t="s">
        <v>63</v>
      </c>
      <c r="F384" s="125" t="s">
        <v>63</v>
      </c>
      <c r="G384" s="126" t="s">
        <v>63</v>
      </c>
      <c r="H384" s="127"/>
      <c r="I384" s="128"/>
      <c r="J384" s="129"/>
      <c r="K384" s="182"/>
      <c r="L384" s="119">
        <f t="shared" si="61"/>
        <v>0</v>
      </c>
      <c r="M384" s="119" t="str">
        <f t="shared" si="62"/>
        <v>July</v>
      </c>
      <c r="N384" s="120">
        <f t="shared" si="71"/>
        <v>7</v>
      </c>
      <c r="O384" s="119">
        <f t="shared" si="72"/>
        <v>2041</v>
      </c>
      <c r="P384" s="119" t="str">
        <f t="shared" si="63"/>
        <v>July</v>
      </c>
      <c r="Q384" s="119">
        <f t="shared" si="64"/>
        <v>0</v>
      </c>
      <c r="T384" s="119">
        <f t="shared" si="65"/>
        <v>2042</v>
      </c>
      <c r="U384" s="119">
        <f t="shared" si="66"/>
        <v>2041</v>
      </c>
      <c r="V384" s="119">
        <f t="shared" si="67"/>
        <v>0</v>
      </c>
      <c r="W384" s="119">
        <f t="shared" si="68"/>
        <v>0</v>
      </c>
      <c r="Y384" s="121" t="str">
        <f t="shared" si="69"/>
        <v>Loan Paid</v>
      </c>
      <c r="Z384" s="121">
        <f t="shared" si="70"/>
        <v>0</v>
      </c>
    </row>
    <row r="385" spans="1:26" s="119" customFormat="1" ht="11.25">
      <c r="A385" s="122">
        <v>367</v>
      </c>
      <c r="B385" s="111" t="s">
        <v>63</v>
      </c>
      <c r="C385" s="123" t="s">
        <v>63</v>
      </c>
      <c r="D385" s="124" t="s">
        <v>63</v>
      </c>
      <c r="E385" s="123" t="s">
        <v>63</v>
      </c>
      <c r="F385" s="125" t="s">
        <v>63</v>
      </c>
      <c r="G385" s="126" t="s">
        <v>63</v>
      </c>
      <c r="H385" s="127"/>
      <c r="I385" s="128"/>
      <c r="J385" s="129"/>
      <c r="K385" s="182"/>
      <c r="L385" s="119">
        <f t="shared" si="61"/>
        <v>0</v>
      </c>
      <c r="M385" s="119" t="str">
        <f t="shared" si="62"/>
        <v>August</v>
      </c>
      <c r="N385" s="120">
        <f t="shared" si="71"/>
        <v>8</v>
      </c>
      <c r="O385" s="119">
        <f t="shared" si="72"/>
        <v>2041</v>
      </c>
      <c r="P385" s="119" t="str">
        <f t="shared" si="63"/>
        <v>August</v>
      </c>
      <c r="Q385" s="119">
        <f t="shared" si="64"/>
        <v>0</v>
      </c>
      <c r="T385" s="119">
        <f t="shared" si="65"/>
        <v>2042</v>
      </c>
      <c r="U385" s="119">
        <f t="shared" si="66"/>
        <v>2041</v>
      </c>
      <c r="V385" s="119">
        <f t="shared" si="67"/>
        <v>0</v>
      </c>
      <c r="W385" s="119">
        <f t="shared" si="68"/>
        <v>0</v>
      </c>
      <c r="Y385" s="121" t="str">
        <f t="shared" si="69"/>
        <v>Loan Paid</v>
      </c>
      <c r="Z385" s="121">
        <f t="shared" si="70"/>
        <v>0</v>
      </c>
    </row>
    <row r="386" spans="1:26" s="119" customFormat="1" ht="11.25">
      <c r="A386" s="122">
        <v>368</v>
      </c>
      <c r="B386" s="111" t="s">
        <v>63</v>
      </c>
      <c r="C386" s="123" t="s">
        <v>63</v>
      </c>
      <c r="D386" s="124" t="s">
        <v>63</v>
      </c>
      <c r="E386" s="123" t="s">
        <v>63</v>
      </c>
      <c r="F386" s="125" t="s">
        <v>63</v>
      </c>
      <c r="G386" s="126" t="s">
        <v>63</v>
      </c>
      <c r="H386" s="127"/>
      <c r="I386" s="128"/>
      <c r="J386" s="129"/>
      <c r="K386" s="182"/>
      <c r="L386" s="119">
        <f t="shared" si="61"/>
        <v>0</v>
      </c>
      <c r="M386" s="119" t="str">
        <f t="shared" si="62"/>
        <v>September</v>
      </c>
      <c r="N386" s="120">
        <f t="shared" si="71"/>
        <v>9</v>
      </c>
      <c r="O386" s="119">
        <f t="shared" si="72"/>
        <v>2041</v>
      </c>
      <c r="P386" s="119">
        <f t="shared" si="63"/>
        <v>0</v>
      </c>
      <c r="Q386" s="119" t="str">
        <f t="shared" si="64"/>
        <v>September</v>
      </c>
      <c r="T386" s="119">
        <f t="shared" si="65"/>
        <v>2042</v>
      </c>
      <c r="U386" s="119">
        <f t="shared" si="66"/>
        <v>2041</v>
      </c>
      <c r="V386" s="119">
        <f t="shared" si="67"/>
        <v>0</v>
      </c>
      <c r="W386" s="119">
        <f t="shared" si="68"/>
        <v>0</v>
      </c>
      <c r="Y386" s="121" t="str">
        <f t="shared" si="69"/>
        <v>Loan Paid</v>
      </c>
      <c r="Z386" s="121">
        <f t="shared" si="70"/>
        <v>0</v>
      </c>
    </row>
    <row r="387" spans="1:26" s="119" customFormat="1" ht="11.25">
      <c r="A387" s="122">
        <v>369</v>
      </c>
      <c r="B387" s="111" t="s">
        <v>63</v>
      </c>
      <c r="C387" s="123" t="s">
        <v>63</v>
      </c>
      <c r="D387" s="124" t="s">
        <v>63</v>
      </c>
      <c r="E387" s="123" t="s">
        <v>63</v>
      </c>
      <c r="F387" s="125" t="s">
        <v>63</v>
      </c>
      <c r="G387" s="126" t="s">
        <v>63</v>
      </c>
      <c r="H387" s="127"/>
      <c r="I387" s="128"/>
      <c r="J387" s="129"/>
      <c r="K387" s="182"/>
      <c r="L387" s="119">
        <f t="shared" si="61"/>
        <v>0</v>
      </c>
      <c r="M387" s="119" t="str">
        <f t="shared" si="62"/>
        <v>October</v>
      </c>
      <c r="N387" s="120">
        <f t="shared" si="71"/>
        <v>10</v>
      </c>
      <c r="O387" s="119">
        <f t="shared" si="72"/>
        <v>2041</v>
      </c>
      <c r="P387" s="119">
        <f t="shared" si="63"/>
        <v>0</v>
      </c>
      <c r="Q387" s="119" t="str">
        <f t="shared" si="64"/>
        <v>October</v>
      </c>
      <c r="T387" s="119">
        <f t="shared" si="65"/>
        <v>2042</v>
      </c>
      <c r="U387" s="119">
        <f t="shared" si="66"/>
        <v>2041</v>
      </c>
      <c r="V387" s="119">
        <f t="shared" si="67"/>
        <v>0</v>
      </c>
      <c r="W387" s="119">
        <f t="shared" si="68"/>
        <v>0</v>
      </c>
      <c r="Y387" s="121" t="str">
        <f t="shared" si="69"/>
        <v>Loan Paid</v>
      </c>
      <c r="Z387" s="121">
        <f t="shared" si="70"/>
        <v>0</v>
      </c>
    </row>
    <row r="388" spans="1:26" s="119" customFormat="1" ht="11.25">
      <c r="A388" s="122">
        <v>370</v>
      </c>
      <c r="B388" s="111" t="s">
        <v>63</v>
      </c>
      <c r="C388" s="123" t="s">
        <v>63</v>
      </c>
      <c r="D388" s="124" t="s">
        <v>63</v>
      </c>
      <c r="E388" s="123" t="s">
        <v>63</v>
      </c>
      <c r="F388" s="125" t="s">
        <v>63</v>
      </c>
      <c r="G388" s="126" t="s">
        <v>63</v>
      </c>
      <c r="H388" s="127"/>
      <c r="I388" s="128"/>
      <c r="J388" s="129"/>
      <c r="K388" s="182"/>
      <c r="L388" s="119">
        <f t="shared" si="61"/>
        <v>0</v>
      </c>
      <c r="M388" s="119" t="str">
        <f t="shared" si="62"/>
        <v>November</v>
      </c>
      <c r="N388" s="120">
        <f t="shared" si="71"/>
        <v>11</v>
      </c>
      <c r="O388" s="119">
        <f t="shared" si="72"/>
        <v>2041</v>
      </c>
      <c r="P388" s="119">
        <f t="shared" si="63"/>
        <v>0</v>
      </c>
      <c r="Q388" s="119" t="str">
        <f t="shared" si="64"/>
        <v>November</v>
      </c>
      <c r="T388" s="119">
        <f t="shared" si="65"/>
        <v>2042</v>
      </c>
      <c r="U388" s="119">
        <f t="shared" si="66"/>
        <v>2041</v>
      </c>
      <c r="V388" s="119">
        <f t="shared" si="67"/>
        <v>0</v>
      </c>
      <c r="W388" s="119">
        <f t="shared" si="68"/>
        <v>0</v>
      </c>
      <c r="Y388" s="121" t="str">
        <f t="shared" si="69"/>
        <v>Loan Paid</v>
      </c>
      <c r="Z388" s="121">
        <f t="shared" si="70"/>
        <v>0</v>
      </c>
    </row>
    <row r="389" spans="1:26" s="119" customFormat="1" ht="11.25">
      <c r="A389" s="122">
        <v>371</v>
      </c>
      <c r="B389" s="111" t="s">
        <v>63</v>
      </c>
      <c r="C389" s="123" t="s">
        <v>63</v>
      </c>
      <c r="D389" s="124" t="s">
        <v>63</v>
      </c>
      <c r="E389" s="123" t="s">
        <v>63</v>
      </c>
      <c r="F389" s="125" t="s">
        <v>63</v>
      </c>
      <c r="G389" s="126" t="s">
        <v>63</v>
      </c>
      <c r="H389" s="127"/>
      <c r="I389" s="128"/>
      <c r="J389" s="129"/>
      <c r="K389" s="182"/>
      <c r="L389" s="119">
        <f t="shared" si="61"/>
        <v>0</v>
      </c>
      <c r="M389" s="119" t="str">
        <f t="shared" si="62"/>
        <v>December</v>
      </c>
      <c r="N389" s="120">
        <f t="shared" si="71"/>
        <v>12</v>
      </c>
      <c r="O389" s="119">
        <f t="shared" si="72"/>
        <v>2041</v>
      </c>
      <c r="P389" s="119">
        <f t="shared" si="63"/>
        <v>0</v>
      </c>
      <c r="Q389" s="119" t="str">
        <f t="shared" si="64"/>
        <v>December</v>
      </c>
      <c r="T389" s="119">
        <f t="shared" si="65"/>
        <v>2042</v>
      </c>
      <c r="U389" s="119">
        <f t="shared" si="66"/>
        <v>2041</v>
      </c>
      <c r="V389" s="119">
        <f t="shared" si="67"/>
        <v>0</v>
      </c>
      <c r="W389" s="119">
        <f t="shared" si="68"/>
        <v>0</v>
      </c>
      <c r="Y389" s="121" t="str">
        <f t="shared" si="69"/>
        <v>Loan Paid</v>
      </c>
      <c r="Z389" s="121">
        <f t="shared" si="70"/>
        <v>0</v>
      </c>
    </row>
    <row r="390" spans="1:26" s="119" customFormat="1" ht="11.25">
      <c r="A390" s="122">
        <v>372</v>
      </c>
      <c r="B390" s="111" t="s">
        <v>63</v>
      </c>
      <c r="C390" s="123" t="s">
        <v>63</v>
      </c>
      <c r="D390" s="124" t="s">
        <v>63</v>
      </c>
      <c r="E390" s="123" t="s">
        <v>63</v>
      </c>
      <c r="F390" s="125" t="s">
        <v>63</v>
      </c>
      <c r="G390" s="126" t="s">
        <v>63</v>
      </c>
      <c r="H390" s="127"/>
      <c r="I390" s="128"/>
      <c r="J390" s="129"/>
      <c r="K390" s="182"/>
      <c r="L390" s="119">
        <f t="shared" si="61"/>
        <v>0</v>
      </c>
      <c r="M390" s="119" t="str">
        <f t="shared" si="62"/>
        <v>January</v>
      </c>
      <c r="N390" s="120">
        <f t="shared" si="71"/>
        <v>1</v>
      </c>
      <c r="O390" s="119">
        <f t="shared" si="72"/>
        <v>2042</v>
      </c>
      <c r="P390" s="119" t="str">
        <f t="shared" si="63"/>
        <v>January</v>
      </c>
      <c r="Q390" s="119">
        <f t="shared" si="64"/>
        <v>0</v>
      </c>
      <c r="T390" s="119">
        <f t="shared" si="65"/>
        <v>2042</v>
      </c>
      <c r="U390" s="119">
        <f t="shared" si="66"/>
        <v>2041</v>
      </c>
      <c r="V390" s="119">
        <f t="shared" si="67"/>
        <v>0</v>
      </c>
      <c r="W390" s="119">
        <f t="shared" si="68"/>
        <v>0</v>
      </c>
      <c r="Y390" s="121" t="str">
        <f t="shared" si="69"/>
        <v>Loan Paid</v>
      </c>
      <c r="Z390" s="121">
        <f t="shared" si="70"/>
        <v>0</v>
      </c>
    </row>
    <row r="391" spans="1:26" s="119" customFormat="1" ht="11.25">
      <c r="A391" s="122">
        <v>373</v>
      </c>
      <c r="B391" s="111" t="s">
        <v>63</v>
      </c>
      <c r="C391" s="123" t="s">
        <v>63</v>
      </c>
      <c r="D391" s="124" t="s">
        <v>63</v>
      </c>
      <c r="E391" s="123" t="s">
        <v>63</v>
      </c>
      <c r="F391" s="125" t="s">
        <v>63</v>
      </c>
      <c r="G391" s="126" t="s">
        <v>63</v>
      </c>
      <c r="H391" s="127"/>
      <c r="I391" s="128"/>
      <c r="J391" s="129"/>
      <c r="K391" s="182"/>
      <c r="L391" s="119">
        <f t="shared" si="61"/>
        <v>0</v>
      </c>
      <c r="M391" s="119" t="str">
        <f t="shared" si="62"/>
        <v>February</v>
      </c>
      <c r="N391" s="120">
        <f t="shared" si="71"/>
        <v>2</v>
      </c>
      <c r="O391" s="119">
        <f t="shared" si="72"/>
        <v>2042</v>
      </c>
      <c r="P391" s="119" t="str">
        <f t="shared" si="63"/>
        <v>February</v>
      </c>
      <c r="Q391" s="119">
        <f t="shared" si="64"/>
        <v>0</v>
      </c>
      <c r="T391" s="119">
        <f t="shared" si="65"/>
        <v>2042</v>
      </c>
      <c r="U391" s="119">
        <f t="shared" si="66"/>
        <v>2041</v>
      </c>
      <c r="V391" s="119">
        <f t="shared" si="67"/>
        <v>0</v>
      </c>
      <c r="W391" s="119">
        <f t="shared" si="68"/>
        <v>0</v>
      </c>
      <c r="Y391" s="121" t="str">
        <f t="shared" si="69"/>
        <v>Loan Paid</v>
      </c>
      <c r="Z391" s="121">
        <f t="shared" si="70"/>
        <v>0</v>
      </c>
    </row>
    <row r="392" spans="1:26" s="119" customFormat="1" ht="11.25">
      <c r="A392" s="122">
        <v>374</v>
      </c>
      <c r="B392" s="111" t="s">
        <v>63</v>
      </c>
      <c r="C392" s="123" t="s">
        <v>63</v>
      </c>
      <c r="D392" s="124" t="s">
        <v>63</v>
      </c>
      <c r="E392" s="123" t="s">
        <v>63</v>
      </c>
      <c r="F392" s="125" t="s">
        <v>63</v>
      </c>
      <c r="G392" s="126" t="s">
        <v>63</v>
      </c>
      <c r="H392" s="127"/>
      <c r="I392" s="128"/>
      <c r="J392" s="129"/>
      <c r="K392" s="182"/>
      <c r="L392" s="119">
        <f t="shared" si="61"/>
        <v>0</v>
      </c>
      <c r="M392" s="119" t="str">
        <f t="shared" si="62"/>
        <v>March</v>
      </c>
      <c r="N392" s="120">
        <f t="shared" si="71"/>
        <v>3</v>
      </c>
      <c r="O392" s="119">
        <f t="shared" si="72"/>
        <v>2042</v>
      </c>
      <c r="P392" s="119" t="str">
        <f t="shared" si="63"/>
        <v>March</v>
      </c>
      <c r="Q392" s="119">
        <f t="shared" si="64"/>
        <v>0</v>
      </c>
      <c r="T392" s="119">
        <f t="shared" si="65"/>
        <v>2042</v>
      </c>
      <c r="U392" s="119">
        <f t="shared" si="66"/>
        <v>2041</v>
      </c>
      <c r="V392" s="119">
        <f t="shared" si="67"/>
        <v>0</v>
      </c>
      <c r="W392" s="119">
        <f t="shared" si="68"/>
        <v>0</v>
      </c>
      <c r="Y392" s="121" t="str">
        <f t="shared" si="69"/>
        <v>Loan Paid</v>
      </c>
      <c r="Z392" s="121">
        <f t="shared" si="70"/>
        <v>0</v>
      </c>
    </row>
    <row r="393" spans="1:26" s="119" customFormat="1" ht="11.25">
      <c r="A393" s="122">
        <v>375</v>
      </c>
      <c r="B393" s="111" t="s">
        <v>63</v>
      </c>
      <c r="C393" s="123" t="s">
        <v>63</v>
      </c>
      <c r="D393" s="124" t="s">
        <v>63</v>
      </c>
      <c r="E393" s="123" t="s">
        <v>63</v>
      </c>
      <c r="F393" s="125" t="s">
        <v>63</v>
      </c>
      <c r="G393" s="126" t="s">
        <v>63</v>
      </c>
      <c r="H393" s="127"/>
      <c r="I393" s="128"/>
      <c r="J393" s="129"/>
      <c r="K393" s="182"/>
      <c r="L393" s="119">
        <f t="shared" si="61"/>
        <v>0</v>
      </c>
      <c r="M393" s="119" t="str">
        <f t="shared" si="62"/>
        <v>April</v>
      </c>
      <c r="N393" s="120">
        <f t="shared" si="71"/>
        <v>4</v>
      </c>
      <c r="O393" s="119">
        <f t="shared" si="72"/>
        <v>2042</v>
      </c>
      <c r="P393" s="119" t="str">
        <f t="shared" si="63"/>
        <v>April</v>
      </c>
      <c r="Q393" s="119">
        <f t="shared" si="64"/>
        <v>0</v>
      </c>
      <c r="T393" s="119">
        <f t="shared" si="65"/>
        <v>2043</v>
      </c>
      <c r="U393" s="119">
        <f t="shared" si="66"/>
        <v>2042</v>
      </c>
      <c r="V393" s="119">
        <f t="shared" si="67"/>
        <v>0</v>
      </c>
      <c r="W393" s="119">
        <f t="shared" si="68"/>
        <v>0</v>
      </c>
      <c r="Y393" s="121" t="str">
        <f t="shared" si="69"/>
        <v>Loan Paid</v>
      </c>
      <c r="Z393" s="121">
        <f t="shared" si="70"/>
        <v>0</v>
      </c>
    </row>
    <row r="394" spans="1:26" s="119" customFormat="1" ht="11.25">
      <c r="A394" s="122">
        <v>376</v>
      </c>
      <c r="B394" s="111" t="s">
        <v>63</v>
      </c>
      <c r="C394" s="123" t="s">
        <v>63</v>
      </c>
      <c r="D394" s="124" t="s">
        <v>63</v>
      </c>
      <c r="E394" s="123" t="s">
        <v>63</v>
      </c>
      <c r="F394" s="125" t="s">
        <v>63</v>
      </c>
      <c r="G394" s="126" t="s">
        <v>63</v>
      </c>
      <c r="H394" s="127"/>
      <c r="I394" s="128"/>
      <c r="J394" s="129"/>
      <c r="K394" s="182"/>
      <c r="L394" s="119">
        <f t="shared" si="61"/>
        <v>0</v>
      </c>
      <c r="M394" s="119" t="str">
        <f t="shared" si="62"/>
        <v>May</v>
      </c>
      <c r="N394" s="120">
        <f t="shared" si="71"/>
        <v>5</v>
      </c>
      <c r="O394" s="119">
        <f t="shared" si="72"/>
        <v>2042</v>
      </c>
      <c r="P394" s="119" t="str">
        <f t="shared" si="63"/>
        <v>May</v>
      </c>
      <c r="Q394" s="119">
        <f t="shared" si="64"/>
        <v>0</v>
      </c>
      <c r="T394" s="119">
        <f t="shared" si="65"/>
        <v>2043</v>
      </c>
      <c r="U394" s="119">
        <f t="shared" si="66"/>
        <v>2042</v>
      </c>
      <c r="V394" s="119">
        <f t="shared" si="67"/>
        <v>0</v>
      </c>
      <c r="W394" s="119">
        <f t="shared" si="68"/>
        <v>0</v>
      </c>
      <c r="Y394" s="121" t="str">
        <f t="shared" si="69"/>
        <v>Loan Paid</v>
      </c>
      <c r="Z394" s="121">
        <f t="shared" si="70"/>
        <v>0</v>
      </c>
    </row>
    <row r="395" spans="1:26" s="119" customFormat="1" ht="11.25">
      <c r="A395" s="122">
        <v>377</v>
      </c>
      <c r="B395" s="111" t="s">
        <v>63</v>
      </c>
      <c r="C395" s="123" t="s">
        <v>63</v>
      </c>
      <c r="D395" s="124" t="s">
        <v>63</v>
      </c>
      <c r="E395" s="123" t="s">
        <v>63</v>
      </c>
      <c r="F395" s="125" t="s">
        <v>63</v>
      </c>
      <c r="G395" s="126" t="s">
        <v>63</v>
      </c>
      <c r="H395" s="127"/>
      <c r="I395" s="128"/>
      <c r="J395" s="129"/>
      <c r="K395" s="182"/>
      <c r="L395" s="119">
        <f t="shared" si="61"/>
        <v>0</v>
      </c>
      <c r="M395" s="119" t="str">
        <f t="shared" si="62"/>
        <v>June</v>
      </c>
      <c r="N395" s="120">
        <f t="shared" si="71"/>
        <v>6</v>
      </c>
      <c r="O395" s="119">
        <f t="shared" si="72"/>
        <v>2042</v>
      </c>
      <c r="P395" s="119" t="str">
        <f t="shared" si="63"/>
        <v>June</v>
      </c>
      <c r="Q395" s="119">
        <f t="shared" si="64"/>
        <v>0</v>
      </c>
      <c r="T395" s="119">
        <f t="shared" si="65"/>
        <v>2043</v>
      </c>
      <c r="U395" s="119">
        <f t="shared" si="66"/>
        <v>2042</v>
      </c>
      <c r="V395" s="119">
        <f t="shared" si="67"/>
        <v>0</v>
      </c>
      <c r="W395" s="119">
        <f t="shared" si="68"/>
        <v>0</v>
      </c>
      <c r="Y395" s="121" t="str">
        <f t="shared" si="69"/>
        <v>Loan Paid</v>
      </c>
      <c r="Z395" s="121">
        <f t="shared" si="70"/>
        <v>0</v>
      </c>
    </row>
    <row r="396" spans="1:26" s="119" customFormat="1" ht="11.25">
      <c r="A396" s="122">
        <v>378</v>
      </c>
      <c r="B396" s="111" t="s">
        <v>63</v>
      </c>
      <c r="C396" s="123" t="s">
        <v>63</v>
      </c>
      <c r="D396" s="124" t="s">
        <v>63</v>
      </c>
      <c r="E396" s="123" t="s">
        <v>63</v>
      </c>
      <c r="F396" s="125" t="s">
        <v>63</v>
      </c>
      <c r="G396" s="126" t="s">
        <v>63</v>
      </c>
      <c r="H396" s="127"/>
      <c r="I396" s="128"/>
      <c r="J396" s="129"/>
      <c r="K396" s="182"/>
      <c r="L396" s="119">
        <f t="shared" si="61"/>
        <v>0</v>
      </c>
      <c r="M396" s="119" t="str">
        <f t="shared" si="62"/>
        <v>July</v>
      </c>
      <c r="N396" s="120">
        <f t="shared" si="71"/>
        <v>7</v>
      </c>
      <c r="O396" s="119">
        <f t="shared" si="72"/>
        <v>2042</v>
      </c>
      <c r="P396" s="119" t="str">
        <f t="shared" si="63"/>
        <v>July</v>
      </c>
      <c r="Q396" s="119">
        <f t="shared" si="64"/>
        <v>0</v>
      </c>
      <c r="T396" s="119">
        <f t="shared" si="65"/>
        <v>2043</v>
      </c>
      <c r="U396" s="119">
        <f t="shared" si="66"/>
        <v>2042</v>
      </c>
      <c r="V396" s="119">
        <f t="shared" si="67"/>
        <v>0</v>
      </c>
      <c r="W396" s="119">
        <f t="shared" si="68"/>
        <v>0</v>
      </c>
      <c r="Y396" s="121" t="str">
        <f t="shared" si="69"/>
        <v>Loan Paid</v>
      </c>
      <c r="Z396" s="121">
        <f t="shared" si="70"/>
        <v>0</v>
      </c>
    </row>
    <row r="397" spans="1:26" s="119" customFormat="1" ht="11.25">
      <c r="A397" s="122">
        <v>379</v>
      </c>
      <c r="B397" s="111" t="s">
        <v>63</v>
      </c>
      <c r="C397" s="123" t="s">
        <v>63</v>
      </c>
      <c r="D397" s="124" t="s">
        <v>63</v>
      </c>
      <c r="E397" s="123" t="s">
        <v>63</v>
      </c>
      <c r="F397" s="125" t="s">
        <v>63</v>
      </c>
      <c r="G397" s="126" t="s">
        <v>63</v>
      </c>
      <c r="H397" s="127"/>
      <c r="I397" s="128"/>
      <c r="J397" s="129"/>
      <c r="K397" s="182"/>
      <c r="L397" s="119">
        <f t="shared" si="61"/>
        <v>0</v>
      </c>
      <c r="M397" s="119" t="str">
        <f t="shared" si="62"/>
        <v>August</v>
      </c>
      <c r="N397" s="120">
        <f t="shared" si="71"/>
        <v>8</v>
      </c>
      <c r="O397" s="119">
        <f t="shared" si="72"/>
        <v>2042</v>
      </c>
      <c r="P397" s="119" t="str">
        <f t="shared" si="63"/>
        <v>August</v>
      </c>
      <c r="Q397" s="119">
        <f t="shared" si="64"/>
        <v>0</v>
      </c>
      <c r="T397" s="119">
        <f t="shared" si="65"/>
        <v>2043</v>
      </c>
      <c r="U397" s="119">
        <f t="shared" si="66"/>
        <v>2042</v>
      </c>
      <c r="V397" s="119">
        <f t="shared" si="67"/>
        <v>0</v>
      </c>
      <c r="W397" s="119">
        <f t="shared" si="68"/>
        <v>0</v>
      </c>
      <c r="Y397" s="121" t="str">
        <f t="shared" si="69"/>
        <v>Loan Paid</v>
      </c>
      <c r="Z397" s="121">
        <f t="shared" si="70"/>
        <v>0</v>
      </c>
    </row>
    <row r="398" spans="1:26" s="119" customFormat="1" ht="11.25">
      <c r="A398" s="122">
        <v>380</v>
      </c>
      <c r="B398" s="111" t="s">
        <v>63</v>
      </c>
      <c r="C398" s="123" t="s">
        <v>63</v>
      </c>
      <c r="D398" s="124" t="s">
        <v>63</v>
      </c>
      <c r="E398" s="123" t="s">
        <v>63</v>
      </c>
      <c r="F398" s="125" t="s">
        <v>63</v>
      </c>
      <c r="G398" s="126" t="s">
        <v>63</v>
      </c>
      <c r="H398" s="127"/>
      <c r="I398" s="128"/>
      <c r="J398" s="129"/>
      <c r="K398" s="182"/>
      <c r="L398" s="119">
        <f t="shared" si="61"/>
        <v>0</v>
      </c>
      <c r="M398" s="119" t="str">
        <f t="shared" si="62"/>
        <v>September</v>
      </c>
      <c r="N398" s="120">
        <f t="shared" si="71"/>
        <v>9</v>
      </c>
      <c r="O398" s="119">
        <f t="shared" si="72"/>
        <v>2042</v>
      </c>
      <c r="P398" s="119">
        <f t="shared" si="63"/>
        <v>0</v>
      </c>
      <c r="Q398" s="119" t="str">
        <f t="shared" si="64"/>
        <v>September</v>
      </c>
      <c r="T398" s="119">
        <f t="shared" si="65"/>
        <v>2043</v>
      </c>
      <c r="U398" s="119">
        <f t="shared" si="66"/>
        <v>2042</v>
      </c>
      <c r="V398" s="119">
        <f t="shared" si="67"/>
        <v>0</v>
      </c>
      <c r="W398" s="119">
        <f t="shared" si="68"/>
        <v>0</v>
      </c>
      <c r="Y398" s="121" t="str">
        <f t="shared" si="69"/>
        <v>Loan Paid</v>
      </c>
      <c r="Z398" s="121">
        <f t="shared" si="70"/>
        <v>0</v>
      </c>
    </row>
    <row r="399" spans="1:26" s="119" customFormat="1" ht="11.25">
      <c r="A399" s="122">
        <v>381</v>
      </c>
      <c r="B399" s="111" t="s">
        <v>63</v>
      </c>
      <c r="C399" s="123" t="s">
        <v>63</v>
      </c>
      <c r="D399" s="124" t="s">
        <v>63</v>
      </c>
      <c r="E399" s="123" t="s">
        <v>63</v>
      </c>
      <c r="F399" s="125" t="s">
        <v>63</v>
      </c>
      <c r="G399" s="126" t="s">
        <v>63</v>
      </c>
      <c r="H399" s="127"/>
      <c r="I399" s="128"/>
      <c r="J399" s="129"/>
      <c r="K399" s="182"/>
      <c r="L399" s="119">
        <f t="shared" si="61"/>
        <v>0</v>
      </c>
      <c r="M399" s="119" t="str">
        <f t="shared" si="62"/>
        <v>October</v>
      </c>
      <c r="N399" s="120">
        <f t="shared" si="71"/>
        <v>10</v>
      </c>
      <c r="O399" s="119">
        <f t="shared" si="72"/>
        <v>2042</v>
      </c>
      <c r="P399" s="119">
        <f t="shared" si="63"/>
        <v>0</v>
      </c>
      <c r="Q399" s="119" t="str">
        <f t="shared" si="64"/>
        <v>October</v>
      </c>
      <c r="T399" s="119">
        <f t="shared" si="65"/>
        <v>2043</v>
      </c>
      <c r="U399" s="119">
        <f t="shared" si="66"/>
        <v>2042</v>
      </c>
      <c r="V399" s="119">
        <f t="shared" si="67"/>
        <v>0</v>
      </c>
      <c r="W399" s="119">
        <f t="shared" si="68"/>
        <v>0</v>
      </c>
      <c r="Y399" s="121" t="str">
        <f t="shared" si="69"/>
        <v>Loan Paid</v>
      </c>
      <c r="Z399" s="121">
        <f t="shared" si="70"/>
        <v>0</v>
      </c>
    </row>
    <row r="400" spans="1:26" s="119" customFormat="1" ht="11.25">
      <c r="A400" s="122">
        <v>382</v>
      </c>
      <c r="B400" s="111" t="s">
        <v>63</v>
      </c>
      <c r="C400" s="123" t="s">
        <v>63</v>
      </c>
      <c r="D400" s="124" t="s">
        <v>63</v>
      </c>
      <c r="E400" s="123" t="s">
        <v>63</v>
      </c>
      <c r="F400" s="125" t="s">
        <v>63</v>
      </c>
      <c r="G400" s="126" t="s">
        <v>63</v>
      </c>
      <c r="H400" s="127"/>
      <c r="I400" s="128"/>
      <c r="J400" s="129"/>
      <c r="K400" s="182"/>
      <c r="L400" s="119">
        <f t="shared" si="61"/>
        <v>0</v>
      </c>
      <c r="M400" s="119" t="str">
        <f t="shared" si="62"/>
        <v>November</v>
      </c>
      <c r="N400" s="120">
        <f t="shared" si="71"/>
        <v>11</v>
      </c>
      <c r="O400" s="119">
        <f t="shared" si="72"/>
        <v>2042</v>
      </c>
      <c r="P400" s="119">
        <f t="shared" si="63"/>
        <v>0</v>
      </c>
      <c r="Q400" s="119" t="str">
        <f t="shared" si="64"/>
        <v>November</v>
      </c>
      <c r="T400" s="119">
        <f t="shared" si="65"/>
        <v>2043</v>
      </c>
      <c r="U400" s="119">
        <f t="shared" si="66"/>
        <v>2042</v>
      </c>
      <c r="V400" s="119">
        <f t="shared" si="67"/>
        <v>0</v>
      </c>
      <c r="W400" s="119">
        <f t="shared" si="68"/>
        <v>0</v>
      </c>
      <c r="Y400" s="121" t="str">
        <f t="shared" si="69"/>
        <v>Loan Paid</v>
      </c>
      <c r="Z400" s="121">
        <f t="shared" si="70"/>
        <v>0</v>
      </c>
    </row>
    <row r="401" spans="1:26" s="119" customFormat="1" ht="11.25">
      <c r="A401" s="122">
        <v>383</v>
      </c>
      <c r="B401" s="111" t="s">
        <v>63</v>
      </c>
      <c r="C401" s="123" t="s">
        <v>63</v>
      </c>
      <c r="D401" s="124" t="s">
        <v>63</v>
      </c>
      <c r="E401" s="123" t="s">
        <v>63</v>
      </c>
      <c r="F401" s="125" t="s">
        <v>63</v>
      </c>
      <c r="G401" s="126" t="s">
        <v>63</v>
      </c>
      <c r="H401" s="127"/>
      <c r="I401" s="128"/>
      <c r="J401" s="129"/>
      <c r="K401" s="182"/>
      <c r="L401" s="119">
        <f t="shared" si="61"/>
        <v>0</v>
      </c>
      <c r="M401" s="119" t="str">
        <f t="shared" si="62"/>
        <v>December</v>
      </c>
      <c r="N401" s="120">
        <f t="shared" si="71"/>
        <v>12</v>
      </c>
      <c r="O401" s="119">
        <f t="shared" si="72"/>
        <v>2042</v>
      </c>
      <c r="P401" s="119">
        <f t="shared" si="63"/>
        <v>0</v>
      </c>
      <c r="Q401" s="119" t="str">
        <f t="shared" si="64"/>
        <v>December</v>
      </c>
      <c r="T401" s="119">
        <f t="shared" si="65"/>
        <v>2043</v>
      </c>
      <c r="U401" s="119">
        <f t="shared" si="66"/>
        <v>2042</v>
      </c>
      <c r="V401" s="119">
        <f t="shared" si="67"/>
        <v>0</v>
      </c>
      <c r="W401" s="119">
        <f t="shared" si="68"/>
        <v>0</v>
      </c>
      <c r="Y401" s="121" t="str">
        <f t="shared" si="69"/>
        <v>Loan Paid</v>
      </c>
      <c r="Z401" s="121">
        <f t="shared" si="70"/>
        <v>0</v>
      </c>
    </row>
    <row r="402" spans="1:26" s="119" customFormat="1" ht="11.25">
      <c r="A402" s="122">
        <v>384</v>
      </c>
      <c r="B402" s="111" t="s">
        <v>63</v>
      </c>
      <c r="C402" s="123" t="s">
        <v>63</v>
      </c>
      <c r="D402" s="124" t="s">
        <v>63</v>
      </c>
      <c r="E402" s="123" t="s">
        <v>63</v>
      </c>
      <c r="F402" s="125" t="s">
        <v>63</v>
      </c>
      <c r="G402" s="126" t="s">
        <v>63</v>
      </c>
      <c r="H402" s="127"/>
      <c r="I402" s="128"/>
      <c r="J402" s="129"/>
      <c r="K402" s="182"/>
      <c r="L402" s="119">
        <f t="shared" si="61"/>
        <v>0</v>
      </c>
      <c r="M402" s="119" t="str">
        <f t="shared" si="62"/>
        <v>January</v>
      </c>
      <c r="N402" s="120">
        <f t="shared" si="71"/>
        <v>1</v>
      </c>
      <c r="O402" s="119">
        <f t="shared" si="72"/>
        <v>2043</v>
      </c>
      <c r="P402" s="119" t="str">
        <f t="shared" si="63"/>
        <v>January</v>
      </c>
      <c r="Q402" s="119">
        <f t="shared" si="64"/>
        <v>0</v>
      </c>
      <c r="T402" s="119">
        <f t="shared" si="65"/>
        <v>2043</v>
      </c>
      <c r="U402" s="119">
        <f t="shared" si="66"/>
        <v>2042</v>
      </c>
      <c r="V402" s="119">
        <f t="shared" si="67"/>
        <v>0</v>
      </c>
      <c r="W402" s="119">
        <f t="shared" si="68"/>
        <v>0</v>
      </c>
      <c r="Y402" s="121" t="str">
        <f t="shared" si="69"/>
        <v>Loan Paid</v>
      </c>
      <c r="Z402" s="121">
        <f t="shared" si="70"/>
        <v>0</v>
      </c>
    </row>
    <row r="403" spans="1:26" s="119" customFormat="1" ht="11.25">
      <c r="A403" s="122">
        <v>385</v>
      </c>
      <c r="B403" s="111" t="s">
        <v>63</v>
      </c>
      <c r="C403" s="123" t="s">
        <v>63</v>
      </c>
      <c r="D403" s="124" t="s">
        <v>63</v>
      </c>
      <c r="E403" s="123" t="s">
        <v>63</v>
      </c>
      <c r="F403" s="125" t="s">
        <v>63</v>
      </c>
      <c r="G403" s="126" t="s">
        <v>63</v>
      </c>
      <c r="H403" s="127"/>
      <c r="I403" s="128"/>
      <c r="J403" s="129"/>
      <c r="K403" s="182"/>
      <c r="L403" s="119">
        <f t="shared" si="61"/>
        <v>0</v>
      </c>
      <c r="M403" s="119" t="str">
        <f t="shared" si="62"/>
        <v>February</v>
      </c>
      <c r="N403" s="120">
        <f t="shared" si="71"/>
        <v>2</v>
      </c>
      <c r="O403" s="119">
        <f t="shared" si="72"/>
        <v>2043</v>
      </c>
      <c r="P403" s="119" t="str">
        <f t="shared" si="63"/>
        <v>February</v>
      </c>
      <c r="Q403" s="119">
        <f t="shared" si="64"/>
        <v>0</v>
      </c>
      <c r="T403" s="119">
        <f t="shared" si="65"/>
        <v>2043</v>
      </c>
      <c r="U403" s="119">
        <f t="shared" si="66"/>
        <v>2042</v>
      </c>
      <c r="V403" s="119">
        <f t="shared" si="67"/>
        <v>0</v>
      </c>
      <c r="W403" s="119">
        <f t="shared" si="68"/>
        <v>0</v>
      </c>
      <c r="Y403" s="121" t="str">
        <f t="shared" si="69"/>
        <v>Loan Paid</v>
      </c>
      <c r="Z403" s="121">
        <f t="shared" si="70"/>
        <v>0</v>
      </c>
    </row>
    <row r="404" spans="1:26" s="119" customFormat="1" ht="11.25">
      <c r="A404" s="122">
        <v>386</v>
      </c>
      <c r="B404" s="111" t="s">
        <v>63</v>
      </c>
      <c r="C404" s="123" t="s">
        <v>63</v>
      </c>
      <c r="D404" s="124" t="s">
        <v>63</v>
      </c>
      <c r="E404" s="123" t="s">
        <v>63</v>
      </c>
      <c r="F404" s="125" t="s">
        <v>63</v>
      </c>
      <c r="G404" s="126" t="s">
        <v>63</v>
      </c>
      <c r="H404" s="127"/>
      <c r="I404" s="128"/>
      <c r="J404" s="129"/>
      <c r="K404" s="182"/>
      <c r="L404" s="119">
        <f t="shared" ref="L404:L467" si="73">IF(OR(E404="Loan Paid",E404="Need to Change EMI"),0,ROUND(VALUE(E404),2))</f>
        <v>0</v>
      </c>
      <c r="M404" s="119" t="str">
        <f t="shared" ref="M404:M467" si="74">IF(P404&lt;&gt;0,P404,Q404)</f>
        <v>March</v>
      </c>
      <c r="N404" s="120">
        <f t="shared" si="71"/>
        <v>3</v>
      </c>
      <c r="O404" s="119">
        <f t="shared" si="72"/>
        <v>2043</v>
      </c>
      <c r="P404" s="119" t="str">
        <f t="shared" ref="P404:P467" si="75">IF(N404=1,"January",IF(N404=2,"February",IF(N404=3,"March",IF(N404=4,"April",IF(N404=5,"May",IF(N404=6,"June",IF(N404=7,"July",IF(N404=8,"August",0))))))))</f>
        <v>March</v>
      </c>
      <c r="Q404" s="119">
        <f t="shared" ref="Q404:Q467" si="76">IF(P404=0,IF(N404=9,"September",IF(N404=10,"October",IF(N404=11,"November",IF(N404=12,"December",0)))),0)</f>
        <v>0</v>
      </c>
      <c r="T404" s="119">
        <f t="shared" ref="T404:T467" si="77">IF(N404&gt;3,O404+1,O404)</f>
        <v>2043</v>
      </c>
      <c r="U404" s="119">
        <f t="shared" ref="U404:U467" si="78">T404-1</f>
        <v>2042</v>
      </c>
      <c r="V404" s="119">
        <f t="shared" ref="V404:V467" si="79">IF($E$13=$T404,C404,0)</f>
        <v>0</v>
      </c>
      <c r="W404" s="119">
        <f t="shared" ref="W404:W467" si="80">IF($E$13=$T404,D404+I404,0)</f>
        <v>0</v>
      </c>
      <c r="Y404" s="121" t="str">
        <f t="shared" ref="Y404:Y467" si="81">IF(E403="Need to Change EMI","Need to Change EMI",IF(OR(L403=0,L403&lt;0),"Loan Paid",IF(E403&lt;$L$1,E403,G403-C404)))</f>
        <v>Loan Paid</v>
      </c>
      <c r="Z404" s="121">
        <f t="shared" ref="Z404:Z467" si="82">IF(OR(Y404="Loan Paid",Y404="Need to Change EMI"),0,(G404-C404))</f>
        <v>0</v>
      </c>
    </row>
    <row r="405" spans="1:26" s="119" customFormat="1" ht="11.25">
      <c r="A405" s="122">
        <v>387</v>
      </c>
      <c r="B405" s="111" t="s">
        <v>63</v>
      </c>
      <c r="C405" s="123" t="s">
        <v>63</v>
      </c>
      <c r="D405" s="124" t="s">
        <v>63</v>
      </c>
      <c r="E405" s="123" t="s">
        <v>63</v>
      </c>
      <c r="F405" s="125" t="s">
        <v>63</v>
      </c>
      <c r="G405" s="126" t="s">
        <v>63</v>
      </c>
      <c r="H405" s="127"/>
      <c r="I405" s="128"/>
      <c r="J405" s="129"/>
      <c r="K405" s="182"/>
      <c r="L405" s="119">
        <f t="shared" si="73"/>
        <v>0</v>
      </c>
      <c r="M405" s="119" t="str">
        <f t="shared" si="74"/>
        <v>April</v>
      </c>
      <c r="N405" s="120">
        <f t="shared" ref="N405:N468" si="83">IF(N404=12,1,N404+1)</f>
        <v>4</v>
      </c>
      <c r="O405" s="119">
        <f t="shared" ref="O405:O468" si="84">IF(N404=12,O404+1,O404)</f>
        <v>2043</v>
      </c>
      <c r="P405" s="119" t="str">
        <f t="shared" si="75"/>
        <v>April</v>
      </c>
      <c r="Q405" s="119">
        <f t="shared" si="76"/>
        <v>0</v>
      </c>
      <c r="T405" s="119">
        <f t="shared" si="77"/>
        <v>2044</v>
      </c>
      <c r="U405" s="119">
        <f t="shared" si="78"/>
        <v>2043</v>
      </c>
      <c r="V405" s="119">
        <f t="shared" si="79"/>
        <v>0</v>
      </c>
      <c r="W405" s="119">
        <f t="shared" si="80"/>
        <v>0</v>
      </c>
      <c r="Y405" s="121" t="str">
        <f t="shared" si="81"/>
        <v>Loan Paid</v>
      </c>
      <c r="Z405" s="121">
        <f t="shared" si="82"/>
        <v>0</v>
      </c>
    </row>
    <row r="406" spans="1:26" s="119" customFormat="1" ht="11.25">
      <c r="A406" s="122">
        <v>388</v>
      </c>
      <c r="B406" s="111" t="s">
        <v>63</v>
      </c>
      <c r="C406" s="123" t="s">
        <v>63</v>
      </c>
      <c r="D406" s="124" t="s">
        <v>63</v>
      </c>
      <c r="E406" s="123" t="s">
        <v>63</v>
      </c>
      <c r="F406" s="125" t="s">
        <v>63</v>
      </c>
      <c r="G406" s="126" t="s">
        <v>63</v>
      </c>
      <c r="H406" s="127"/>
      <c r="I406" s="128"/>
      <c r="J406" s="129"/>
      <c r="K406" s="182"/>
      <c r="L406" s="119">
        <f t="shared" si="73"/>
        <v>0</v>
      </c>
      <c r="M406" s="119" t="str">
        <f t="shared" si="74"/>
        <v>May</v>
      </c>
      <c r="N406" s="120">
        <f t="shared" si="83"/>
        <v>5</v>
      </c>
      <c r="O406" s="119">
        <f t="shared" si="84"/>
        <v>2043</v>
      </c>
      <c r="P406" s="119" t="str">
        <f t="shared" si="75"/>
        <v>May</v>
      </c>
      <c r="Q406" s="119">
        <f t="shared" si="76"/>
        <v>0</v>
      </c>
      <c r="T406" s="119">
        <f t="shared" si="77"/>
        <v>2044</v>
      </c>
      <c r="U406" s="119">
        <f t="shared" si="78"/>
        <v>2043</v>
      </c>
      <c r="V406" s="119">
        <f t="shared" si="79"/>
        <v>0</v>
      </c>
      <c r="W406" s="119">
        <f t="shared" si="80"/>
        <v>0</v>
      </c>
      <c r="Y406" s="121" t="str">
        <f t="shared" si="81"/>
        <v>Loan Paid</v>
      </c>
      <c r="Z406" s="121">
        <f t="shared" si="82"/>
        <v>0</v>
      </c>
    </row>
    <row r="407" spans="1:26" s="119" customFormat="1" ht="11.25">
      <c r="A407" s="122">
        <v>389</v>
      </c>
      <c r="B407" s="111" t="s">
        <v>63</v>
      </c>
      <c r="C407" s="123" t="s">
        <v>63</v>
      </c>
      <c r="D407" s="124" t="s">
        <v>63</v>
      </c>
      <c r="E407" s="123" t="s">
        <v>63</v>
      </c>
      <c r="F407" s="125" t="s">
        <v>63</v>
      </c>
      <c r="G407" s="126" t="s">
        <v>63</v>
      </c>
      <c r="H407" s="127"/>
      <c r="I407" s="128"/>
      <c r="J407" s="129"/>
      <c r="K407" s="182"/>
      <c r="L407" s="119">
        <f t="shared" si="73"/>
        <v>0</v>
      </c>
      <c r="M407" s="119" t="str">
        <f t="shared" si="74"/>
        <v>June</v>
      </c>
      <c r="N407" s="120">
        <f t="shared" si="83"/>
        <v>6</v>
      </c>
      <c r="O407" s="119">
        <f t="shared" si="84"/>
        <v>2043</v>
      </c>
      <c r="P407" s="119" t="str">
        <f t="shared" si="75"/>
        <v>June</v>
      </c>
      <c r="Q407" s="119">
        <f t="shared" si="76"/>
        <v>0</v>
      </c>
      <c r="T407" s="119">
        <f t="shared" si="77"/>
        <v>2044</v>
      </c>
      <c r="U407" s="119">
        <f t="shared" si="78"/>
        <v>2043</v>
      </c>
      <c r="V407" s="119">
        <f t="shared" si="79"/>
        <v>0</v>
      </c>
      <c r="W407" s="119">
        <f t="shared" si="80"/>
        <v>0</v>
      </c>
      <c r="Y407" s="121" t="str">
        <f t="shared" si="81"/>
        <v>Loan Paid</v>
      </c>
      <c r="Z407" s="121">
        <f t="shared" si="82"/>
        <v>0</v>
      </c>
    </row>
    <row r="408" spans="1:26" s="119" customFormat="1" ht="11.25">
      <c r="A408" s="122">
        <v>390</v>
      </c>
      <c r="B408" s="111" t="s">
        <v>63</v>
      </c>
      <c r="C408" s="123" t="s">
        <v>63</v>
      </c>
      <c r="D408" s="124" t="s">
        <v>63</v>
      </c>
      <c r="E408" s="123" t="s">
        <v>63</v>
      </c>
      <c r="F408" s="125" t="s">
        <v>63</v>
      </c>
      <c r="G408" s="126" t="s">
        <v>63</v>
      </c>
      <c r="H408" s="127"/>
      <c r="I408" s="128"/>
      <c r="J408" s="129"/>
      <c r="K408" s="182"/>
      <c r="L408" s="119">
        <f t="shared" si="73"/>
        <v>0</v>
      </c>
      <c r="M408" s="119" t="str">
        <f t="shared" si="74"/>
        <v>July</v>
      </c>
      <c r="N408" s="120">
        <f t="shared" si="83"/>
        <v>7</v>
      </c>
      <c r="O408" s="119">
        <f t="shared" si="84"/>
        <v>2043</v>
      </c>
      <c r="P408" s="119" t="str">
        <f t="shared" si="75"/>
        <v>July</v>
      </c>
      <c r="Q408" s="119">
        <f t="shared" si="76"/>
        <v>0</v>
      </c>
      <c r="T408" s="119">
        <f t="shared" si="77"/>
        <v>2044</v>
      </c>
      <c r="U408" s="119">
        <f t="shared" si="78"/>
        <v>2043</v>
      </c>
      <c r="V408" s="119">
        <f t="shared" si="79"/>
        <v>0</v>
      </c>
      <c r="W408" s="119">
        <f t="shared" si="80"/>
        <v>0</v>
      </c>
      <c r="Y408" s="121" t="str">
        <f t="shared" si="81"/>
        <v>Loan Paid</v>
      </c>
      <c r="Z408" s="121">
        <f t="shared" si="82"/>
        <v>0</v>
      </c>
    </row>
    <row r="409" spans="1:26" s="119" customFormat="1" ht="11.25">
      <c r="A409" s="122">
        <v>391</v>
      </c>
      <c r="B409" s="111" t="s">
        <v>63</v>
      </c>
      <c r="C409" s="123" t="s">
        <v>63</v>
      </c>
      <c r="D409" s="124" t="s">
        <v>63</v>
      </c>
      <c r="E409" s="123" t="s">
        <v>63</v>
      </c>
      <c r="F409" s="125" t="s">
        <v>63</v>
      </c>
      <c r="G409" s="126" t="s">
        <v>63</v>
      </c>
      <c r="H409" s="127"/>
      <c r="I409" s="128"/>
      <c r="J409" s="129"/>
      <c r="K409" s="182"/>
      <c r="L409" s="119">
        <f t="shared" si="73"/>
        <v>0</v>
      </c>
      <c r="M409" s="119" t="str">
        <f t="shared" si="74"/>
        <v>August</v>
      </c>
      <c r="N409" s="120">
        <f t="shared" si="83"/>
        <v>8</v>
      </c>
      <c r="O409" s="119">
        <f t="shared" si="84"/>
        <v>2043</v>
      </c>
      <c r="P409" s="119" t="str">
        <f t="shared" si="75"/>
        <v>August</v>
      </c>
      <c r="Q409" s="119">
        <f t="shared" si="76"/>
        <v>0</v>
      </c>
      <c r="T409" s="119">
        <f t="shared" si="77"/>
        <v>2044</v>
      </c>
      <c r="U409" s="119">
        <f t="shared" si="78"/>
        <v>2043</v>
      </c>
      <c r="V409" s="119">
        <f t="shared" si="79"/>
        <v>0</v>
      </c>
      <c r="W409" s="119">
        <f t="shared" si="80"/>
        <v>0</v>
      </c>
      <c r="Y409" s="121" t="str">
        <f t="shared" si="81"/>
        <v>Loan Paid</v>
      </c>
      <c r="Z409" s="121">
        <f t="shared" si="82"/>
        <v>0</v>
      </c>
    </row>
    <row r="410" spans="1:26" s="119" customFormat="1" ht="11.25">
      <c r="A410" s="122">
        <v>392</v>
      </c>
      <c r="B410" s="111" t="s">
        <v>63</v>
      </c>
      <c r="C410" s="123" t="s">
        <v>63</v>
      </c>
      <c r="D410" s="124" t="s">
        <v>63</v>
      </c>
      <c r="E410" s="123" t="s">
        <v>63</v>
      </c>
      <c r="F410" s="125" t="s">
        <v>63</v>
      </c>
      <c r="G410" s="126" t="s">
        <v>63</v>
      </c>
      <c r="H410" s="127"/>
      <c r="I410" s="128"/>
      <c r="J410" s="129"/>
      <c r="K410" s="182"/>
      <c r="L410" s="119">
        <f t="shared" si="73"/>
        <v>0</v>
      </c>
      <c r="M410" s="119" t="str">
        <f t="shared" si="74"/>
        <v>September</v>
      </c>
      <c r="N410" s="120">
        <f t="shared" si="83"/>
        <v>9</v>
      </c>
      <c r="O410" s="119">
        <f t="shared" si="84"/>
        <v>2043</v>
      </c>
      <c r="P410" s="119">
        <f t="shared" si="75"/>
        <v>0</v>
      </c>
      <c r="Q410" s="119" t="str">
        <f t="shared" si="76"/>
        <v>September</v>
      </c>
      <c r="T410" s="119">
        <f t="shared" si="77"/>
        <v>2044</v>
      </c>
      <c r="U410" s="119">
        <f t="shared" si="78"/>
        <v>2043</v>
      </c>
      <c r="V410" s="119">
        <f t="shared" si="79"/>
        <v>0</v>
      </c>
      <c r="W410" s="119">
        <f t="shared" si="80"/>
        <v>0</v>
      </c>
      <c r="Y410" s="121" t="str">
        <f t="shared" si="81"/>
        <v>Loan Paid</v>
      </c>
      <c r="Z410" s="121">
        <f t="shared" si="82"/>
        <v>0</v>
      </c>
    </row>
    <row r="411" spans="1:26" s="119" customFormat="1" ht="11.25">
      <c r="A411" s="122">
        <v>393</v>
      </c>
      <c r="B411" s="111" t="s">
        <v>63</v>
      </c>
      <c r="C411" s="123" t="s">
        <v>63</v>
      </c>
      <c r="D411" s="124" t="s">
        <v>63</v>
      </c>
      <c r="E411" s="123" t="s">
        <v>63</v>
      </c>
      <c r="F411" s="125" t="s">
        <v>63</v>
      </c>
      <c r="G411" s="126" t="s">
        <v>63</v>
      </c>
      <c r="H411" s="127"/>
      <c r="I411" s="128"/>
      <c r="J411" s="129"/>
      <c r="K411" s="182"/>
      <c r="L411" s="119">
        <f t="shared" si="73"/>
        <v>0</v>
      </c>
      <c r="M411" s="119" t="str">
        <f t="shared" si="74"/>
        <v>October</v>
      </c>
      <c r="N411" s="120">
        <f t="shared" si="83"/>
        <v>10</v>
      </c>
      <c r="O411" s="119">
        <f t="shared" si="84"/>
        <v>2043</v>
      </c>
      <c r="P411" s="119">
        <f t="shared" si="75"/>
        <v>0</v>
      </c>
      <c r="Q411" s="119" t="str">
        <f t="shared" si="76"/>
        <v>October</v>
      </c>
      <c r="T411" s="119">
        <f t="shared" si="77"/>
        <v>2044</v>
      </c>
      <c r="U411" s="119">
        <f t="shared" si="78"/>
        <v>2043</v>
      </c>
      <c r="V411" s="119">
        <f t="shared" si="79"/>
        <v>0</v>
      </c>
      <c r="W411" s="119">
        <f t="shared" si="80"/>
        <v>0</v>
      </c>
      <c r="Y411" s="121" t="str">
        <f t="shared" si="81"/>
        <v>Loan Paid</v>
      </c>
      <c r="Z411" s="121">
        <f t="shared" si="82"/>
        <v>0</v>
      </c>
    </row>
    <row r="412" spans="1:26" s="119" customFormat="1" ht="11.25">
      <c r="A412" s="122">
        <v>394</v>
      </c>
      <c r="B412" s="111" t="s">
        <v>63</v>
      </c>
      <c r="C412" s="123" t="s">
        <v>63</v>
      </c>
      <c r="D412" s="124" t="s">
        <v>63</v>
      </c>
      <c r="E412" s="123" t="s">
        <v>63</v>
      </c>
      <c r="F412" s="125" t="s">
        <v>63</v>
      </c>
      <c r="G412" s="126" t="s">
        <v>63</v>
      </c>
      <c r="H412" s="127"/>
      <c r="I412" s="128"/>
      <c r="J412" s="129"/>
      <c r="K412" s="182"/>
      <c r="L412" s="119">
        <f t="shared" si="73"/>
        <v>0</v>
      </c>
      <c r="M412" s="119" t="str">
        <f t="shared" si="74"/>
        <v>November</v>
      </c>
      <c r="N412" s="120">
        <f t="shared" si="83"/>
        <v>11</v>
      </c>
      <c r="O412" s="119">
        <f t="shared" si="84"/>
        <v>2043</v>
      </c>
      <c r="P412" s="119">
        <f t="shared" si="75"/>
        <v>0</v>
      </c>
      <c r="Q412" s="119" t="str">
        <f t="shared" si="76"/>
        <v>November</v>
      </c>
      <c r="T412" s="119">
        <f t="shared" si="77"/>
        <v>2044</v>
      </c>
      <c r="U412" s="119">
        <f t="shared" si="78"/>
        <v>2043</v>
      </c>
      <c r="V412" s="119">
        <f t="shared" si="79"/>
        <v>0</v>
      </c>
      <c r="W412" s="119">
        <f t="shared" si="80"/>
        <v>0</v>
      </c>
      <c r="Y412" s="121" t="str">
        <f t="shared" si="81"/>
        <v>Loan Paid</v>
      </c>
      <c r="Z412" s="121">
        <f t="shared" si="82"/>
        <v>0</v>
      </c>
    </row>
    <row r="413" spans="1:26" s="119" customFormat="1" ht="11.25">
      <c r="A413" s="122">
        <v>395</v>
      </c>
      <c r="B413" s="111" t="s">
        <v>63</v>
      </c>
      <c r="C413" s="123" t="s">
        <v>63</v>
      </c>
      <c r="D413" s="124" t="s">
        <v>63</v>
      </c>
      <c r="E413" s="123" t="s">
        <v>63</v>
      </c>
      <c r="F413" s="125" t="s">
        <v>63</v>
      </c>
      <c r="G413" s="126" t="s">
        <v>63</v>
      </c>
      <c r="H413" s="127"/>
      <c r="I413" s="128"/>
      <c r="J413" s="129"/>
      <c r="K413" s="182"/>
      <c r="L413" s="119">
        <f t="shared" si="73"/>
        <v>0</v>
      </c>
      <c r="M413" s="119" t="str">
        <f t="shared" si="74"/>
        <v>December</v>
      </c>
      <c r="N413" s="120">
        <f t="shared" si="83"/>
        <v>12</v>
      </c>
      <c r="O413" s="119">
        <f t="shared" si="84"/>
        <v>2043</v>
      </c>
      <c r="P413" s="119">
        <f t="shared" si="75"/>
        <v>0</v>
      </c>
      <c r="Q413" s="119" t="str">
        <f t="shared" si="76"/>
        <v>December</v>
      </c>
      <c r="T413" s="119">
        <f t="shared" si="77"/>
        <v>2044</v>
      </c>
      <c r="U413" s="119">
        <f t="shared" si="78"/>
        <v>2043</v>
      </c>
      <c r="V413" s="119">
        <f t="shared" si="79"/>
        <v>0</v>
      </c>
      <c r="W413" s="119">
        <f t="shared" si="80"/>
        <v>0</v>
      </c>
      <c r="Y413" s="121" t="str">
        <f t="shared" si="81"/>
        <v>Loan Paid</v>
      </c>
      <c r="Z413" s="121">
        <f t="shared" si="82"/>
        <v>0</v>
      </c>
    </row>
    <row r="414" spans="1:26" s="119" customFormat="1" ht="11.25">
      <c r="A414" s="122">
        <v>396</v>
      </c>
      <c r="B414" s="111" t="s">
        <v>63</v>
      </c>
      <c r="C414" s="123" t="s">
        <v>63</v>
      </c>
      <c r="D414" s="124" t="s">
        <v>63</v>
      </c>
      <c r="E414" s="123" t="s">
        <v>63</v>
      </c>
      <c r="F414" s="125" t="s">
        <v>63</v>
      </c>
      <c r="G414" s="126" t="s">
        <v>63</v>
      </c>
      <c r="H414" s="127"/>
      <c r="I414" s="128"/>
      <c r="J414" s="129"/>
      <c r="K414" s="182"/>
      <c r="L414" s="119">
        <f t="shared" si="73"/>
        <v>0</v>
      </c>
      <c r="M414" s="119" t="str">
        <f t="shared" si="74"/>
        <v>January</v>
      </c>
      <c r="N414" s="120">
        <f t="shared" si="83"/>
        <v>1</v>
      </c>
      <c r="O414" s="119">
        <f t="shared" si="84"/>
        <v>2044</v>
      </c>
      <c r="P414" s="119" t="str">
        <f t="shared" si="75"/>
        <v>January</v>
      </c>
      <c r="Q414" s="119">
        <f t="shared" si="76"/>
        <v>0</v>
      </c>
      <c r="T414" s="119">
        <f t="shared" si="77"/>
        <v>2044</v>
      </c>
      <c r="U414" s="119">
        <f t="shared" si="78"/>
        <v>2043</v>
      </c>
      <c r="V414" s="119">
        <f t="shared" si="79"/>
        <v>0</v>
      </c>
      <c r="W414" s="119">
        <f t="shared" si="80"/>
        <v>0</v>
      </c>
      <c r="Y414" s="121" t="str">
        <f t="shared" si="81"/>
        <v>Loan Paid</v>
      </c>
      <c r="Z414" s="121">
        <f t="shared" si="82"/>
        <v>0</v>
      </c>
    </row>
    <row r="415" spans="1:26" s="119" customFormat="1" ht="11.25">
      <c r="A415" s="122">
        <v>397</v>
      </c>
      <c r="B415" s="111" t="s">
        <v>63</v>
      </c>
      <c r="C415" s="123" t="s">
        <v>63</v>
      </c>
      <c r="D415" s="124" t="s">
        <v>63</v>
      </c>
      <c r="E415" s="123" t="s">
        <v>63</v>
      </c>
      <c r="F415" s="125" t="s">
        <v>63</v>
      </c>
      <c r="G415" s="126" t="s">
        <v>63</v>
      </c>
      <c r="H415" s="127"/>
      <c r="I415" s="128"/>
      <c r="J415" s="129"/>
      <c r="K415" s="182"/>
      <c r="L415" s="119">
        <f t="shared" si="73"/>
        <v>0</v>
      </c>
      <c r="M415" s="119" t="str">
        <f t="shared" si="74"/>
        <v>February</v>
      </c>
      <c r="N415" s="120">
        <f t="shared" si="83"/>
        <v>2</v>
      </c>
      <c r="O415" s="119">
        <f t="shared" si="84"/>
        <v>2044</v>
      </c>
      <c r="P415" s="119" t="str">
        <f t="shared" si="75"/>
        <v>February</v>
      </c>
      <c r="Q415" s="119">
        <f t="shared" si="76"/>
        <v>0</v>
      </c>
      <c r="T415" s="119">
        <f t="shared" si="77"/>
        <v>2044</v>
      </c>
      <c r="U415" s="119">
        <f t="shared" si="78"/>
        <v>2043</v>
      </c>
      <c r="V415" s="119">
        <f t="shared" si="79"/>
        <v>0</v>
      </c>
      <c r="W415" s="119">
        <f t="shared" si="80"/>
        <v>0</v>
      </c>
      <c r="Y415" s="121" t="str">
        <f t="shared" si="81"/>
        <v>Loan Paid</v>
      </c>
      <c r="Z415" s="121">
        <f t="shared" si="82"/>
        <v>0</v>
      </c>
    </row>
    <row r="416" spans="1:26" s="119" customFormat="1" ht="11.25">
      <c r="A416" s="122">
        <v>398</v>
      </c>
      <c r="B416" s="111" t="s">
        <v>63</v>
      </c>
      <c r="C416" s="123" t="s">
        <v>63</v>
      </c>
      <c r="D416" s="124" t="s">
        <v>63</v>
      </c>
      <c r="E416" s="123" t="s">
        <v>63</v>
      </c>
      <c r="F416" s="125" t="s">
        <v>63</v>
      </c>
      <c r="G416" s="126" t="s">
        <v>63</v>
      </c>
      <c r="H416" s="127"/>
      <c r="I416" s="128"/>
      <c r="J416" s="129"/>
      <c r="K416" s="182"/>
      <c r="L416" s="119">
        <f t="shared" si="73"/>
        <v>0</v>
      </c>
      <c r="M416" s="119" t="str">
        <f t="shared" si="74"/>
        <v>March</v>
      </c>
      <c r="N416" s="120">
        <f t="shared" si="83"/>
        <v>3</v>
      </c>
      <c r="O416" s="119">
        <f t="shared" si="84"/>
        <v>2044</v>
      </c>
      <c r="P416" s="119" t="str">
        <f t="shared" si="75"/>
        <v>March</v>
      </c>
      <c r="Q416" s="119">
        <f t="shared" si="76"/>
        <v>0</v>
      </c>
      <c r="T416" s="119">
        <f t="shared" si="77"/>
        <v>2044</v>
      </c>
      <c r="U416" s="119">
        <f t="shared" si="78"/>
        <v>2043</v>
      </c>
      <c r="V416" s="119">
        <f t="shared" si="79"/>
        <v>0</v>
      </c>
      <c r="W416" s="119">
        <f t="shared" si="80"/>
        <v>0</v>
      </c>
      <c r="Y416" s="121" t="str">
        <f t="shared" si="81"/>
        <v>Loan Paid</v>
      </c>
      <c r="Z416" s="121">
        <f t="shared" si="82"/>
        <v>0</v>
      </c>
    </row>
    <row r="417" spans="1:26" s="119" customFormat="1" ht="11.25">
      <c r="A417" s="122">
        <v>399</v>
      </c>
      <c r="B417" s="111" t="s">
        <v>63</v>
      </c>
      <c r="C417" s="123" t="s">
        <v>63</v>
      </c>
      <c r="D417" s="124" t="s">
        <v>63</v>
      </c>
      <c r="E417" s="123" t="s">
        <v>63</v>
      </c>
      <c r="F417" s="125" t="s">
        <v>63</v>
      </c>
      <c r="G417" s="126" t="s">
        <v>63</v>
      </c>
      <c r="H417" s="127"/>
      <c r="I417" s="128"/>
      <c r="J417" s="129"/>
      <c r="K417" s="182"/>
      <c r="L417" s="119">
        <f t="shared" si="73"/>
        <v>0</v>
      </c>
      <c r="M417" s="119" t="str">
        <f t="shared" si="74"/>
        <v>April</v>
      </c>
      <c r="N417" s="120">
        <f t="shared" si="83"/>
        <v>4</v>
      </c>
      <c r="O417" s="119">
        <f t="shared" si="84"/>
        <v>2044</v>
      </c>
      <c r="P417" s="119" t="str">
        <f t="shared" si="75"/>
        <v>April</v>
      </c>
      <c r="Q417" s="119">
        <f t="shared" si="76"/>
        <v>0</v>
      </c>
      <c r="T417" s="119">
        <f t="shared" si="77"/>
        <v>2045</v>
      </c>
      <c r="U417" s="119">
        <f t="shared" si="78"/>
        <v>2044</v>
      </c>
      <c r="V417" s="119">
        <f t="shared" si="79"/>
        <v>0</v>
      </c>
      <c r="W417" s="119">
        <f t="shared" si="80"/>
        <v>0</v>
      </c>
      <c r="Y417" s="121" t="str">
        <f t="shared" si="81"/>
        <v>Loan Paid</v>
      </c>
      <c r="Z417" s="121">
        <f t="shared" si="82"/>
        <v>0</v>
      </c>
    </row>
    <row r="418" spans="1:26" s="119" customFormat="1" ht="11.25">
      <c r="A418" s="122">
        <v>400</v>
      </c>
      <c r="B418" s="111" t="s">
        <v>63</v>
      </c>
      <c r="C418" s="123" t="s">
        <v>63</v>
      </c>
      <c r="D418" s="124" t="s">
        <v>63</v>
      </c>
      <c r="E418" s="123" t="s">
        <v>63</v>
      </c>
      <c r="F418" s="125" t="s">
        <v>63</v>
      </c>
      <c r="G418" s="126" t="s">
        <v>63</v>
      </c>
      <c r="H418" s="127"/>
      <c r="I418" s="128"/>
      <c r="J418" s="129"/>
      <c r="K418" s="182"/>
      <c r="L418" s="119">
        <f t="shared" si="73"/>
        <v>0</v>
      </c>
      <c r="M418" s="119" t="str">
        <f t="shared" si="74"/>
        <v>May</v>
      </c>
      <c r="N418" s="120">
        <f t="shared" si="83"/>
        <v>5</v>
      </c>
      <c r="O418" s="119">
        <f t="shared" si="84"/>
        <v>2044</v>
      </c>
      <c r="P418" s="119" t="str">
        <f t="shared" si="75"/>
        <v>May</v>
      </c>
      <c r="Q418" s="119">
        <f t="shared" si="76"/>
        <v>0</v>
      </c>
      <c r="T418" s="119">
        <f t="shared" si="77"/>
        <v>2045</v>
      </c>
      <c r="U418" s="119">
        <f t="shared" si="78"/>
        <v>2044</v>
      </c>
      <c r="V418" s="119">
        <f t="shared" si="79"/>
        <v>0</v>
      </c>
      <c r="W418" s="119">
        <f t="shared" si="80"/>
        <v>0</v>
      </c>
      <c r="Y418" s="121" t="str">
        <f t="shared" si="81"/>
        <v>Loan Paid</v>
      </c>
      <c r="Z418" s="121">
        <f t="shared" si="82"/>
        <v>0</v>
      </c>
    </row>
    <row r="419" spans="1:26" s="119" customFormat="1" ht="11.25">
      <c r="A419" s="122">
        <v>401</v>
      </c>
      <c r="B419" s="111" t="s">
        <v>63</v>
      </c>
      <c r="C419" s="123" t="s">
        <v>63</v>
      </c>
      <c r="D419" s="124" t="s">
        <v>63</v>
      </c>
      <c r="E419" s="123" t="s">
        <v>63</v>
      </c>
      <c r="F419" s="125" t="s">
        <v>63</v>
      </c>
      <c r="G419" s="126" t="s">
        <v>63</v>
      </c>
      <c r="H419" s="127"/>
      <c r="I419" s="128"/>
      <c r="J419" s="129"/>
      <c r="K419" s="182"/>
      <c r="L419" s="119">
        <f t="shared" si="73"/>
        <v>0</v>
      </c>
      <c r="M419" s="119" t="str">
        <f t="shared" si="74"/>
        <v>June</v>
      </c>
      <c r="N419" s="120">
        <f t="shared" si="83"/>
        <v>6</v>
      </c>
      <c r="O419" s="119">
        <f t="shared" si="84"/>
        <v>2044</v>
      </c>
      <c r="P419" s="119" t="str">
        <f t="shared" si="75"/>
        <v>June</v>
      </c>
      <c r="Q419" s="119">
        <f t="shared" si="76"/>
        <v>0</v>
      </c>
      <c r="T419" s="119">
        <f t="shared" si="77"/>
        <v>2045</v>
      </c>
      <c r="U419" s="119">
        <f t="shared" si="78"/>
        <v>2044</v>
      </c>
      <c r="V419" s="119">
        <f t="shared" si="79"/>
        <v>0</v>
      </c>
      <c r="W419" s="119">
        <f t="shared" si="80"/>
        <v>0</v>
      </c>
      <c r="Y419" s="121" t="str">
        <f t="shared" si="81"/>
        <v>Loan Paid</v>
      </c>
      <c r="Z419" s="121">
        <f t="shared" si="82"/>
        <v>0</v>
      </c>
    </row>
    <row r="420" spans="1:26" s="119" customFormat="1" ht="11.25">
      <c r="A420" s="122">
        <v>402</v>
      </c>
      <c r="B420" s="111" t="s">
        <v>63</v>
      </c>
      <c r="C420" s="123" t="s">
        <v>63</v>
      </c>
      <c r="D420" s="124" t="s">
        <v>63</v>
      </c>
      <c r="E420" s="123" t="s">
        <v>63</v>
      </c>
      <c r="F420" s="125" t="s">
        <v>63</v>
      </c>
      <c r="G420" s="126" t="s">
        <v>63</v>
      </c>
      <c r="H420" s="127"/>
      <c r="I420" s="128"/>
      <c r="J420" s="129"/>
      <c r="K420" s="182"/>
      <c r="L420" s="119">
        <f t="shared" si="73"/>
        <v>0</v>
      </c>
      <c r="M420" s="119" t="str">
        <f t="shared" si="74"/>
        <v>July</v>
      </c>
      <c r="N420" s="120">
        <f t="shared" si="83"/>
        <v>7</v>
      </c>
      <c r="O420" s="119">
        <f t="shared" si="84"/>
        <v>2044</v>
      </c>
      <c r="P420" s="119" t="str">
        <f t="shared" si="75"/>
        <v>July</v>
      </c>
      <c r="Q420" s="119">
        <f t="shared" si="76"/>
        <v>0</v>
      </c>
      <c r="T420" s="119">
        <f t="shared" si="77"/>
        <v>2045</v>
      </c>
      <c r="U420" s="119">
        <f t="shared" si="78"/>
        <v>2044</v>
      </c>
      <c r="V420" s="119">
        <f t="shared" si="79"/>
        <v>0</v>
      </c>
      <c r="W420" s="119">
        <f t="shared" si="80"/>
        <v>0</v>
      </c>
      <c r="Y420" s="121" t="str">
        <f t="shared" si="81"/>
        <v>Loan Paid</v>
      </c>
      <c r="Z420" s="121">
        <f t="shared" si="82"/>
        <v>0</v>
      </c>
    </row>
    <row r="421" spans="1:26" s="119" customFormat="1" ht="11.25">
      <c r="A421" s="122">
        <v>403</v>
      </c>
      <c r="B421" s="111" t="s">
        <v>63</v>
      </c>
      <c r="C421" s="123" t="s">
        <v>63</v>
      </c>
      <c r="D421" s="124" t="s">
        <v>63</v>
      </c>
      <c r="E421" s="123" t="s">
        <v>63</v>
      </c>
      <c r="F421" s="125" t="s">
        <v>63</v>
      </c>
      <c r="G421" s="126" t="s">
        <v>63</v>
      </c>
      <c r="H421" s="127"/>
      <c r="I421" s="128"/>
      <c r="J421" s="129"/>
      <c r="K421" s="182"/>
      <c r="L421" s="119">
        <f t="shared" si="73"/>
        <v>0</v>
      </c>
      <c r="M421" s="119" t="str">
        <f t="shared" si="74"/>
        <v>August</v>
      </c>
      <c r="N421" s="120">
        <f t="shared" si="83"/>
        <v>8</v>
      </c>
      <c r="O421" s="119">
        <f t="shared" si="84"/>
        <v>2044</v>
      </c>
      <c r="P421" s="119" t="str">
        <f t="shared" si="75"/>
        <v>August</v>
      </c>
      <c r="Q421" s="119">
        <f t="shared" si="76"/>
        <v>0</v>
      </c>
      <c r="T421" s="119">
        <f t="shared" si="77"/>
        <v>2045</v>
      </c>
      <c r="U421" s="119">
        <f t="shared" si="78"/>
        <v>2044</v>
      </c>
      <c r="V421" s="119">
        <f t="shared" si="79"/>
        <v>0</v>
      </c>
      <c r="W421" s="119">
        <f t="shared" si="80"/>
        <v>0</v>
      </c>
      <c r="Y421" s="121" t="str">
        <f t="shared" si="81"/>
        <v>Loan Paid</v>
      </c>
      <c r="Z421" s="121">
        <f t="shared" si="82"/>
        <v>0</v>
      </c>
    </row>
    <row r="422" spans="1:26" s="119" customFormat="1" ht="11.25">
      <c r="A422" s="122">
        <v>404</v>
      </c>
      <c r="B422" s="111" t="s">
        <v>63</v>
      </c>
      <c r="C422" s="123" t="s">
        <v>63</v>
      </c>
      <c r="D422" s="124" t="s">
        <v>63</v>
      </c>
      <c r="E422" s="123" t="s">
        <v>63</v>
      </c>
      <c r="F422" s="125" t="s">
        <v>63</v>
      </c>
      <c r="G422" s="126" t="s">
        <v>63</v>
      </c>
      <c r="H422" s="127"/>
      <c r="I422" s="128"/>
      <c r="J422" s="129"/>
      <c r="K422" s="182"/>
      <c r="L422" s="119">
        <f t="shared" si="73"/>
        <v>0</v>
      </c>
      <c r="M422" s="119" t="str">
        <f t="shared" si="74"/>
        <v>September</v>
      </c>
      <c r="N422" s="120">
        <f t="shared" si="83"/>
        <v>9</v>
      </c>
      <c r="O422" s="119">
        <f t="shared" si="84"/>
        <v>2044</v>
      </c>
      <c r="P422" s="119">
        <f t="shared" si="75"/>
        <v>0</v>
      </c>
      <c r="Q422" s="119" t="str">
        <f t="shared" si="76"/>
        <v>September</v>
      </c>
      <c r="T422" s="119">
        <f t="shared" si="77"/>
        <v>2045</v>
      </c>
      <c r="U422" s="119">
        <f t="shared" si="78"/>
        <v>2044</v>
      </c>
      <c r="V422" s="119">
        <f t="shared" si="79"/>
        <v>0</v>
      </c>
      <c r="W422" s="119">
        <f t="shared" si="80"/>
        <v>0</v>
      </c>
      <c r="Y422" s="121" t="str">
        <f t="shared" si="81"/>
        <v>Loan Paid</v>
      </c>
      <c r="Z422" s="121">
        <f t="shared" si="82"/>
        <v>0</v>
      </c>
    </row>
    <row r="423" spans="1:26" s="119" customFormat="1" ht="11.25">
      <c r="A423" s="122">
        <v>405</v>
      </c>
      <c r="B423" s="111" t="s">
        <v>63</v>
      </c>
      <c r="C423" s="123" t="s">
        <v>63</v>
      </c>
      <c r="D423" s="124" t="s">
        <v>63</v>
      </c>
      <c r="E423" s="123" t="s">
        <v>63</v>
      </c>
      <c r="F423" s="125" t="s">
        <v>63</v>
      </c>
      <c r="G423" s="126" t="s">
        <v>63</v>
      </c>
      <c r="H423" s="127"/>
      <c r="I423" s="128"/>
      <c r="J423" s="129"/>
      <c r="K423" s="182"/>
      <c r="L423" s="119">
        <f t="shared" si="73"/>
        <v>0</v>
      </c>
      <c r="M423" s="119" t="str">
        <f t="shared" si="74"/>
        <v>October</v>
      </c>
      <c r="N423" s="120">
        <f t="shared" si="83"/>
        <v>10</v>
      </c>
      <c r="O423" s="119">
        <f t="shared" si="84"/>
        <v>2044</v>
      </c>
      <c r="P423" s="119">
        <f t="shared" si="75"/>
        <v>0</v>
      </c>
      <c r="Q423" s="119" t="str">
        <f t="shared" si="76"/>
        <v>October</v>
      </c>
      <c r="T423" s="119">
        <f t="shared" si="77"/>
        <v>2045</v>
      </c>
      <c r="U423" s="119">
        <f t="shared" si="78"/>
        <v>2044</v>
      </c>
      <c r="V423" s="119">
        <f t="shared" si="79"/>
        <v>0</v>
      </c>
      <c r="W423" s="119">
        <f t="shared" si="80"/>
        <v>0</v>
      </c>
      <c r="Y423" s="121" t="str">
        <f t="shared" si="81"/>
        <v>Loan Paid</v>
      </c>
      <c r="Z423" s="121">
        <f t="shared" si="82"/>
        <v>0</v>
      </c>
    </row>
    <row r="424" spans="1:26" s="119" customFormat="1" ht="11.25">
      <c r="A424" s="122">
        <v>406</v>
      </c>
      <c r="B424" s="111" t="s">
        <v>63</v>
      </c>
      <c r="C424" s="123" t="s">
        <v>63</v>
      </c>
      <c r="D424" s="124" t="s">
        <v>63</v>
      </c>
      <c r="E424" s="123" t="s">
        <v>63</v>
      </c>
      <c r="F424" s="125" t="s">
        <v>63</v>
      </c>
      <c r="G424" s="126" t="s">
        <v>63</v>
      </c>
      <c r="H424" s="127"/>
      <c r="I424" s="128"/>
      <c r="J424" s="129"/>
      <c r="K424" s="182"/>
      <c r="L424" s="119">
        <f t="shared" si="73"/>
        <v>0</v>
      </c>
      <c r="M424" s="119" t="str">
        <f t="shared" si="74"/>
        <v>November</v>
      </c>
      <c r="N424" s="120">
        <f t="shared" si="83"/>
        <v>11</v>
      </c>
      <c r="O424" s="119">
        <f t="shared" si="84"/>
        <v>2044</v>
      </c>
      <c r="P424" s="119">
        <f t="shared" si="75"/>
        <v>0</v>
      </c>
      <c r="Q424" s="119" t="str">
        <f t="shared" si="76"/>
        <v>November</v>
      </c>
      <c r="T424" s="119">
        <f t="shared" si="77"/>
        <v>2045</v>
      </c>
      <c r="U424" s="119">
        <f t="shared" si="78"/>
        <v>2044</v>
      </c>
      <c r="V424" s="119">
        <f t="shared" si="79"/>
        <v>0</v>
      </c>
      <c r="W424" s="119">
        <f t="shared" si="80"/>
        <v>0</v>
      </c>
      <c r="Y424" s="121" t="str">
        <f t="shared" si="81"/>
        <v>Loan Paid</v>
      </c>
      <c r="Z424" s="121">
        <f t="shared" si="82"/>
        <v>0</v>
      </c>
    </row>
    <row r="425" spans="1:26" s="119" customFormat="1" ht="11.25">
      <c r="A425" s="122">
        <v>407</v>
      </c>
      <c r="B425" s="111" t="s">
        <v>63</v>
      </c>
      <c r="C425" s="123" t="s">
        <v>63</v>
      </c>
      <c r="D425" s="124" t="s">
        <v>63</v>
      </c>
      <c r="E425" s="123" t="s">
        <v>63</v>
      </c>
      <c r="F425" s="125" t="s">
        <v>63</v>
      </c>
      <c r="G425" s="126" t="s">
        <v>63</v>
      </c>
      <c r="H425" s="127"/>
      <c r="I425" s="128"/>
      <c r="J425" s="129"/>
      <c r="K425" s="182"/>
      <c r="L425" s="119">
        <f t="shared" si="73"/>
        <v>0</v>
      </c>
      <c r="M425" s="119" t="str">
        <f t="shared" si="74"/>
        <v>December</v>
      </c>
      <c r="N425" s="120">
        <f t="shared" si="83"/>
        <v>12</v>
      </c>
      <c r="O425" s="119">
        <f t="shared" si="84"/>
        <v>2044</v>
      </c>
      <c r="P425" s="119">
        <f t="shared" si="75"/>
        <v>0</v>
      </c>
      <c r="Q425" s="119" t="str">
        <f t="shared" si="76"/>
        <v>December</v>
      </c>
      <c r="T425" s="119">
        <f t="shared" si="77"/>
        <v>2045</v>
      </c>
      <c r="U425" s="119">
        <f t="shared" si="78"/>
        <v>2044</v>
      </c>
      <c r="V425" s="119">
        <f t="shared" si="79"/>
        <v>0</v>
      </c>
      <c r="W425" s="119">
        <f t="shared" si="80"/>
        <v>0</v>
      </c>
      <c r="Y425" s="121" t="str">
        <f t="shared" si="81"/>
        <v>Loan Paid</v>
      </c>
      <c r="Z425" s="121">
        <f t="shared" si="82"/>
        <v>0</v>
      </c>
    </row>
    <row r="426" spans="1:26" s="119" customFormat="1" ht="11.25">
      <c r="A426" s="122">
        <v>408</v>
      </c>
      <c r="B426" s="111" t="s">
        <v>63</v>
      </c>
      <c r="C426" s="123" t="s">
        <v>63</v>
      </c>
      <c r="D426" s="124" t="s">
        <v>63</v>
      </c>
      <c r="E426" s="123" t="s">
        <v>63</v>
      </c>
      <c r="F426" s="125" t="s">
        <v>63</v>
      </c>
      <c r="G426" s="126" t="s">
        <v>63</v>
      </c>
      <c r="H426" s="127"/>
      <c r="I426" s="128"/>
      <c r="J426" s="129"/>
      <c r="K426" s="182"/>
      <c r="L426" s="119">
        <f t="shared" si="73"/>
        <v>0</v>
      </c>
      <c r="M426" s="119" t="str">
        <f t="shared" si="74"/>
        <v>January</v>
      </c>
      <c r="N426" s="120">
        <f t="shared" si="83"/>
        <v>1</v>
      </c>
      <c r="O426" s="119">
        <f t="shared" si="84"/>
        <v>2045</v>
      </c>
      <c r="P426" s="119" t="str">
        <f t="shared" si="75"/>
        <v>January</v>
      </c>
      <c r="Q426" s="119">
        <f t="shared" si="76"/>
        <v>0</v>
      </c>
      <c r="T426" s="119">
        <f t="shared" si="77"/>
        <v>2045</v>
      </c>
      <c r="U426" s="119">
        <f t="shared" si="78"/>
        <v>2044</v>
      </c>
      <c r="V426" s="119">
        <f t="shared" si="79"/>
        <v>0</v>
      </c>
      <c r="W426" s="119">
        <f t="shared" si="80"/>
        <v>0</v>
      </c>
      <c r="Y426" s="121" t="str">
        <f t="shared" si="81"/>
        <v>Loan Paid</v>
      </c>
      <c r="Z426" s="121">
        <f t="shared" si="82"/>
        <v>0</v>
      </c>
    </row>
    <row r="427" spans="1:26" s="119" customFormat="1" ht="11.25">
      <c r="A427" s="122">
        <v>409</v>
      </c>
      <c r="B427" s="111" t="s">
        <v>63</v>
      </c>
      <c r="C427" s="123" t="s">
        <v>63</v>
      </c>
      <c r="D427" s="124" t="s">
        <v>63</v>
      </c>
      <c r="E427" s="123" t="s">
        <v>63</v>
      </c>
      <c r="F427" s="125" t="s">
        <v>63</v>
      </c>
      <c r="G427" s="126" t="s">
        <v>63</v>
      </c>
      <c r="H427" s="127"/>
      <c r="I427" s="128"/>
      <c r="J427" s="129"/>
      <c r="K427" s="182"/>
      <c r="L427" s="119">
        <f t="shared" si="73"/>
        <v>0</v>
      </c>
      <c r="M427" s="119" t="str">
        <f t="shared" si="74"/>
        <v>February</v>
      </c>
      <c r="N427" s="120">
        <f t="shared" si="83"/>
        <v>2</v>
      </c>
      <c r="O427" s="119">
        <f t="shared" si="84"/>
        <v>2045</v>
      </c>
      <c r="P427" s="119" t="str">
        <f t="shared" si="75"/>
        <v>February</v>
      </c>
      <c r="Q427" s="119">
        <f t="shared" si="76"/>
        <v>0</v>
      </c>
      <c r="T427" s="119">
        <f t="shared" si="77"/>
        <v>2045</v>
      </c>
      <c r="U427" s="119">
        <f t="shared" si="78"/>
        <v>2044</v>
      </c>
      <c r="V427" s="119">
        <f t="shared" si="79"/>
        <v>0</v>
      </c>
      <c r="W427" s="119">
        <f t="shared" si="80"/>
        <v>0</v>
      </c>
      <c r="Y427" s="121" t="str">
        <f t="shared" si="81"/>
        <v>Loan Paid</v>
      </c>
      <c r="Z427" s="121">
        <f t="shared" si="82"/>
        <v>0</v>
      </c>
    </row>
    <row r="428" spans="1:26" s="119" customFormat="1" ht="11.25">
      <c r="A428" s="122">
        <v>410</v>
      </c>
      <c r="B428" s="111" t="s">
        <v>63</v>
      </c>
      <c r="C428" s="123" t="s">
        <v>63</v>
      </c>
      <c r="D428" s="124" t="s">
        <v>63</v>
      </c>
      <c r="E428" s="123" t="s">
        <v>63</v>
      </c>
      <c r="F428" s="125" t="s">
        <v>63</v>
      </c>
      <c r="G428" s="126" t="s">
        <v>63</v>
      </c>
      <c r="H428" s="127"/>
      <c r="I428" s="128"/>
      <c r="J428" s="129"/>
      <c r="K428" s="182"/>
      <c r="L428" s="119">
        <f t="shared" si="73"/>
        <v>0</v>
      </c>
      <c r="M428" s="119" t="str">
        <f t="shared" si="74"/>
        <v>March</v>
      </c>
      <c r="N428" s="120">
        <f t="shared" si="83"/>
        <v>3</v>
      </c>
      <c r="O428" s="119">
        <f t="shared" si="84"/>
        <v>2045</v>
      </c>
      <c r="P428" s="119" t="str">
        <f t="shared" si="75"/>
        <v>March</v>
      </c>
      <c r="Q428" s="119">
        <f t="shared" si="76"/>
        <v>0</v>
      </c>
      <c r="T428" s="119">
        <f t="shared" si="77"/>
        <v>2045</v>
      </c>
      <c r="U428" s="119">
        <f t="shared" si="78"/>
        <v>2044</v>
      </c>
      <c r="V428" s="119">
        <f t="shared" si="79"/>
        <v>0</v>
      </c>
      <c r="W428" s="119">
        <f t="shared" si="80"/>
        <v>0</v>
      </c>
      <c r="Y428" s="121" t="str">
        <f t="shared" si="81"/>
        <v>Loan Paid</v>
      </c>
      <c r="Z428" s="121">
        <f t="shared" si="82"/>
        <v>0</v>
      </c>
    </row>
    <row r="429" spans="1:26" s="119" customFormat="1" ht="11.25">
      <c r="A429" s="122">
        <v>411</v>
      </c>
      <c r="B429" s="111" t="s">
        <v>63</v>
      </c>
      <c r="C429" s="123" t="s">
        <v>63</v>
      </c>
      <c r="D429" s="124" t="s">
        <v>63</v>
      </c>
      <c r="E429" s="123" t="s">
        <v>63</v>
      </c>
      <c r="F429" s="125" t="s">
        <v>63</v>
      </c>
      <c r="G429" s="126" t="s">
        <v>63</v>
      </c>
      <c r="H429" s="127"/>
      <c r="I429" s="128"/>
      <c r="J429" s="129"/>
      <c r="K429" s="182"/>
      <c r="L429" s="119">
        <f t="shared" si="73"/>
        <v>0</v>
      </c>
      <c r="M429" s="119" t="str">
        <f t="shared" si="74"/>
        <v>April</v>
      </c>
      <c r="N429" s="120">
        <f t="shared" si="83"/>
        <v>4</v>
      </c>
      <c r="O429" s="119">
        <f t="shared" si="84"/>
        <v>2045</v>
      </c>
      <c r="P429" s="119" t="str">
        <f t="shared" si="75"/>
        <v>April</v>
      </c>
      <c r="Q429" s="119">
        <f t="shared" si="76"/>
        <v>0</v>
      </c>
      <c r="T429" s="119">
        <f t="shared" si="77"/>
        <v>2046</v>
      </c>
      <c r="U429" s="119">
        <f t="shared" si="78"/>
        <v>2045</v>
      </c>
      <c r="V429" s="119">
        <f t="shared" si="79"/>
        <v>0</v>
      </c>
      <c r="W429" s="119">
        <f t="shared" si="80"/>
        <v>0</v>
      </c>
      <c r="Y429" s="121" t="str">
        <f t="shared" si="81"/>
        <v>Loan Paid</v>
      </c>
      <c r="Z429" s="121">
        <f t="shared" si="82"/>
        <v>0</v>
      </c>
    </row>
    <row r="430" spans="1:26" s="119" customFormat="1" ht="11.25">
      <c r="A430" s="122">
        <v>412</v>
      </c>
      <c r="B430" s="111" t="s">
        <v>63</v>
      </c>
      <c r="C430" s="123" t="s">
        <v>63</v>
      </c>
      <c r="D430" s="124" t="s">
        <v>63</v>
      </c>
      <c r="E430" s="123" t="s">
        <v>63</v>
      </c>
      <c r="F430" s="125" t="s">
        <v>63</v>
      </c>
      <c r="G430" s="126" t="s">
        <v>63</v>
      </c>
      <c r="H430" s="127"/>
      <c r="I430" s="128"/>
      <c r="J430" s="129"/>
      <c r="K430" s="182"/>
      <c r="L430" s="119">
        <f t="shared" si="73"/>
        <v>0</v>
      </c>
      <c r="M430" s="119" t="str">
        <f t="shared" si="74"/>
        <v>May</v>
      </c>
      <c r="N430" s="120">
        <f t="shared" si="83"/>
        <v>5</v>
      </c>
      <c r="O430" s="119">
        <f t="shared" si="84"/>
        <v>2045</v>
      </c>
      <c r="P430" s="119" t="str">
        <f t="shared" si="75"/>
        <v>May</v>
      </c>
      <c r="Q430" s="119">
        <f t="shared" si="76"/>
        <v>0</v>
      </c>
      <c r="T430" s="119">
        <f t="shared" si="77"/>
        <v>2046</v>
      </c>
      <c r="U430" s="119">
        <f t="shared" si="78"/>
        <v>2045</v>
      </c>
      <c r="V430" s="119">
        <f t="shared" si="79"/>
        <v>0</v>
      </c>
      <c r="W430" s="119">
        <f t="shared" si="80"/>
        <v>0</v>
      </c>
      <c r="Y430" s="121" t="str">
        <f t="shared" si="81"/>
        <v>Loan Paid</v>
      </c>
      <c r="Z430" s="121">
        <f t="shared" si="82"/>
        <v>0</v>
      </c>
    </row>
    <row r="431" spans="1:26" s="119" customFormat="1" ht="11.25">
      <c r="A431" s="122">
        <v>413</v>
      </c>
      <c r="B431" s="111" t="s">
        <v>63</v>
      </c>
      <c r="C431" s="123" t="s">
        <v>63</v>
      </c>
      <c r="D431" s="124" t="s">
        <v>63</v>
      </c>
      <c r="E431" s="123" t="s">
        <v>63</v>
      </c>
      <c r="F431" s="125" t="s">
        <v>63</v>
      </c>
      <c r="G431" s="126" t="s">
        <v>63</v>
      </c>
      <c r="H431" s="127"/>
      <c r="I431" s="128"/>
      <c r="J431" s="129"/>
      <c r="K431" s="182"/>
      <c r="L431" s="119">
        <f t="shared" si="73"/>
        <v>0</v>
      </c>
      <c r="M431" s="119" t="str">
        <f t="shared" si="74"/>
        <v>June</v>
      </c>
      <c r="N431" s="120">
        <f t="shared" si="83"/>
        <v>6</v>
      </c>
      <c r="O431" s="119">
        <f t="shared" si="84"/>
        <v>2045</v>
      </c>
      <c r="P431" s="119" t="str">
        <f t="shared" si="75"/>
        <v>June</v>
      </c>
      <c r="Q431" s="119">
        <f t="shared" si="76"/>
        <v>0</v>
      </c>
      <c r="T431" s="119">
        <f t="shared" si="77"/>
        <v>2046</v>
      </c>
      <c r="U431" s="119">
        <f t="shared" si="78"/>
        <v>2045</v>
      </c>
      <c r="V431" s="119">
        <f t="shared" si="79"/>
        <v>0</v>
      </c>
      <c r="W431" s="119">
        <f t="shared" si="80"/>
        <v>0</v>
      </c>
      <c r="Y431" s="121" t="str">
        <f t="shared" si="81"/>
        <v>Loan Paid</v>
      </c>
      <c r="Z431" s="121">
        <f t="shared" si="82"/>
        <v>0</v>
      </c>
    </row>
    <row r="432" spans="1:26" s="119" customFormat="1" ht="11.25">
      <c r="A432" s="122">
        <v>414</v>
      </c>
      <c r="B432" s="111" t="s">
        <v>63</v>
      </c>
      <c r="C432" s="123" t="s">
        <v>63</v>
      </c>
      <c r="D432" s="124" t="s">
        <v>63</v>
      </c>
      <c r="E432" s="123" t="s">
        <v>63</v>
      </c>
      <c r="F432" s="125" t="s">
        <v>63</v>
      </c>
      <c r="G432" s="126" t="s">
        <v>63</v>
      </c>
      <c r="H432" s="127"/>
      <c r="I432" s="128"/>
      <c r="J432" s="129"/>
      <c r="K432" s="182"/>
      <c r="L432" s="119">
        <f t="shared" si="73"/>
        <v>0</v>
      </c>
      <c r="M432" s="119" t="str">
        <f t="shared" si="74"/>
        <v>July</v>
      </c>
      <c r="N432" s="120">
        <f t="shared" si="83"/>
        <v>7</v>
      </c>
      <c r="O432" s="119">
        <f t="shared" si="84"/>
        <v>2045</v>
      </c>
      <c r="P432" s="119" t="str">
        <f t="shared" si="75"/>
        <v>July</v>
      </c>
      <c r="Q432" s="119">
        <f t="shared" si="76"/>
        <v>0</v>
      </c>
      <c r="T432" s="119">
        <f t="shared" si="77"/>
        <v>2046</v>
      </c>
      <c r="U432" s="119">
        <f t="shared" si="78"/>
        <v>2045</v>
      </c>
      <c r="V432" s="119">
        <f t="shared" si="79"/>
        <v>0</v>
      </c>
      <c r="W432" s="119">
        <f t="shared" si="80"/>
        <v>0</v>
      </c>
      <c r="Y432" s="121" t="str">
        <f t="shared" si="81"/>
        <v>Loan Paid</v>
      </c>
      <c r="Z432" s="121">
        <f t="shared" si="82"/>
        <v>0</v>
      </c>
    </row>
    <row r="433" spans="1:26" s="119" customFormat="1" ht="11.25">
      <c r="A433" s="122">
        <v>415</v>
      </c>
      <c r="B433" s="111" t="s">
        <v>63</v>
      </c>
      <c r="C433" s="123" t="s">
        <v>63</v>
      </c>
      <c r="D433" s="124" t="s">
        <v>63</v>
      </c>
      <c r="E433" s="123" t="s">
        <v>63</v>
      </c>
      <c r="F433" s="125" t="s">
        <v>63</v>
      </c>
      <c r="G433" s="126" t="s">
        <v>63</v>
      </c>
      <c r="H433" s="127"/>
      <c r="I433" s="128"/>
      <c r="J433" s="129"/>
      <c r="K433" s="182"/>
      <c r="L433" s="119">
        <f t="shared" si="73"/>
        <v>0</v>
      </c>
      <c r="M433" s="119" t="str">
        <f t="shared" si="74"/>
        <v>August</v>
      </c>
      <c r="N433" s="120">
        <f t="shared" si="83"/>
        <v>8</v>
      </c>
      <c r="O433" s="119">
        <f t="shared" si="84"/>
        <v>2045</v>
      </c>
      <c r="P433" s="119" t="str">
        <f t="shared" si="75"/>
        <v>August</v>
      </c>
      <c r="Q433" s="119">
        <f t="shared" si="76"/>
        <v>0</v>
      </c>
      <c r="T433" s="119">
        <f t="shared" si="77"/>
        <v>2046</v>
      </c>
      <c r="U433" s="119">
        <f t="shared" si="78"/>
        <v>2045</v>
      </c>
      <c r="V433" s="119">
        <f t="shared" si="79"/>
        <v>0</v>
      </c>
      <c r="W433" s="119">
        <f t="shared" si="80"/>
        <v>0</v>
      </c>
      <c r="Y433" s="121" t="str">
        <f t="shared" si="81"/>
        <v>Loan Paid</v>
      </c>
      <c r="Z433" s="121">
        <f t="shared" si="82"/>
        <v>0</v>
      </c>
    </row>
    <row r="434" spans="1:26" s="119" customFormat="1" ht="11.25">
      <c r="A434" s="122">
        <v>416</v>
      </c>
      <c r="B434" s="111" t="s">
        <v>63</v>
      </c>
      <c r="C434" s="123" t="s">
        <v>63</v>
      </c>
      <c r="D434" s="124" t="s">
        <v>63</v>
      </c>
      <c r="E434" s="123" t="s">
        <v>63</v>
      </c>
      <c r="F434" s="125" t="s">
        <v>63</v>
      </c>
      <c r="G434" s="126" t="s">
        <v>63</v>
      </c>
      <c r="H434" s="127"/>
      <c r="I434" s="128"/>
      <c r="J434" s="129"/>
      <c r="K434" s="182"/>
      <c r="L434" s="119">
        <f t="shared" si="73"/>
        <v>0</v>
      </c>
      <c r="M434" s="119" t="str">
        <f t="shared" si="74"/>
        <v>September</v>
      </c>
      <c r="N434" s="120">
        <f t="shared" si="83"/>
        <v>9</v>
      </c>
      <c r="O434" s="119">
        <f t="shared" si="84"/>
        <v>2045</v>
      </c>
      <c r="P434" s="119">
        <f t="shared" si="75"/>
        <v>0</v>
      </c>
      <c r="Q434" s="119" t="str">
        <f t="shared" si="76"/>
        <v>September</v>
      </c>
      <c r="T434" s="119">
        <f t="shared" si="77"/>
        <v>2046</v>
      </c>
      <c r="U434" s="119">
        <f t="shared" si="78"/>
        <v>2045</v>
      </c>
      <c r="V434" s="119">
        <f t="shared" si="79"/>
        <v>0</v>
      </c>
      <c r="W434" s="119">
        <f t="shared" si="80"/>
        <v>0</v>
      </c>
      <c r="Y434" s="121" t="str">
        <f t="shared" si="81"/>
        <v>Loan Paid</v>
      </c>
      <c r="Z434" s="121">
        <f t="shared" si="82"/>
        <v>0</v>
      </c>
    </row>
    <row r="435" spans="1:26" s="119" customFormat="1" ht="11.25">
      <c r="A435" s="122">
        <v>417</v>
      </c>
      <c r="B435" s="111" t="s">
        <v>63</v>
      </c>
      <c r="C435" s="123" t="s">
        <v>63</v>
      </c>
      <c r="D435" s="124" t="s">
        <v>63</v>
      </c>
      <c r="E435" s="123" t="s">
        <v>63</v>
      </c>
      <c r="F435" s="125" t="s">
        <v>63</v>
      </c>
      <c r="G435" s="126" t="s">
        <v>63</v>
      </c>
      <c r="H435" s="127"/>
      <c r="I435" s="128"/>
      <c r="J435" s="129"/>
      <c r="K435" s="182"/>
      <c r="L435" s="119">
        <f t="shared" si="73"/>
        <v>0</v>
      </c>
      <c r="M435" s="119" t="str">
        <f t="shared" si="74"/>
        <v>October</v>
      </c>
      <c r="N435" s="120">
        <f t="shared" si="83"/>
        <v>10</v>
      </c>
      <c r="O435" s="119">
        <f t="shared" si="84"/>
        <v>2045</v>
      </c>
      <c r="P435" s="119">
        <f t="shared" si="75"/>
        <v>0</v>
      </c>
      <c r="Q435" s="119" t="str">
        <f t="shared" si="76"/>
        <v>October</v>
      </c>
      <c r="T435" s="119">
        <f t="shared" si="77"/>
        <v>2046</v>
      </c>
      <c r="U435" s="119">
        <f t="shared" si="78"/>
        <v>2045</v>
      </c>
      <c r="V435" s="119">
        <f t="shared" si="79"/>
        <v>0</v>
      </c>
      <c r="W435" s="119">
        <f t="shared" si="80"/>
        <v>0</v>
      </c>
      <c r="Y435" s="121" t="str">
        <f t="shared" si="81"/>
        <v>Loan Paid</v>
      </c>
      <c r="Z435" s="121">
        <f t="shared" si="82"/>
        <v>0</v>
      </c>
    </row>
    <row r="436" spans="1:26" s="119" customFormat="1" ht="11.25">
      <c r="A436" s="122">
        <v>418</v>
      </c>
      <c r="B436" s="111" t="s">
        <v>63</v>
      </c>
      <c r="C436" s="123" t="s">
        <v>63</v>
      </c>
      <c r="D436" s="124" t="s">
        <v>63</v>
      </c>
      <c r="E436" s="123" t="s">
        <v>63</v>
      </c>
      <c r="F436" s="125" t="s">
        <v>63</v>
      </c>
      <c r="G436" s="126" t="s">
        <v>63</v>
      </c>
      <c r="H436" s="127"/>
      <c r="I436" s="128"/>
      <c r="J436" s="129"/>
      <c r="K436" s="182"/>
      <c r="L436" s="119">
        <f t="shared" si="73"/>
        <v>0</v>
      </c>
      <c r="M436" s="119" t="str">
        <f t="shared" si="74"/>
        <v>November</v>
      </c>
      <c r="N436" s="120">
        <f t="shared" si="83"/>
        <v>11</v>
      </c>
      <c r="O436" s="119">
        <f t="shared" si="84"/>
        <v>2045</v>
      </c>
      <c r="P436" s="119">
        <f t="shared" si="75"/>
        <v>0</v>
      </c>
      <c r="Q436" s="119" t="str">
        <f t="shared" si="76"/>
        <v>November</v>
      </c>
      <c r="T436" s="119">
        <f t="shared" si="77"/>
        <v>2046</v>
      </c>
      <c r="U436" s="119">
        <f t="shared" si="78"/>
        <v>2045</v>
      </c>
      <c r="V436" s="119">
        <f t="shared" si="79"/>
        <v>0</v>
      </c>
      <c r="W436" s="119">
        <f t="shared" si="80"/>
        <v>0</v>
      </c>
      <c r="Y436" s="121" t="str">
        <f t="shared" si="81"/>
        <v>Loan Paid</v>
      </c>
      <c r="Z436" s="121">
        <f t="shared" si="82"/>
        <v>0</v>
      </c>
    </row>
    <row r="437" spans="1:26" s="119" customFormat="1" ht="11.25">
      <c r="A437" s="122">
        <v>419</v>
      </c>
      <c r="B437" s="111" t="s">
        <v>63</v>
      </c>
      <c r="C437" s="123" t="s">
        <v>63</v>
      </c>
      <c r="D437" s="124" t="s">
        <v>63</v>
      </c>
      <c r="E437" s="123" t="s">
        <v>63</v>
      </c>
      <c r="F437" s="125" t="s">
        <v>63</v>
      </c>
      <c r="G437" s="126" t="s">
        <v>63</v>
      </c>
      <c r="H437" s="127"/>
      <c r="I437" s="128"/>
      <c r="J437" s="129"/>
      <c r="K437" s="182"/>
      <c r="L437" s="119">
        <f t="shared" si="73"/>
        <v>0</v>
      </c>
      <c r="M437" s="119" t="str">
        <f t="shared" si="74"/>
        <v>December</v>
      </c>
      <c r="N437" s="120">
        <f t="shared" si="83"/>
        <v>12</v>
      </c>
      <c r="O437" s="119">
        <f t="shared" si="84"/>
        <v>2045</v>
      </c>
      <c r="P437" s="119">
        <f t="shared" si="75"/>
        <v>0</v>
      </c>
      <c r="Q437" s="119" t="str">
        <f t="shared" si="76"/>
        <v>December</v>
      </c>
      <c r="T437" s="119">
        <f t="shared" si="77"/>
        <v>2046</v>
      </c>
      <c r="U437" s="119">
        <f t="shared" si="78"/>
        <v>2045</v>
      </c>
      <c r="V437" s="119">
        <f t="shared" si="79"/>
        <v>0</v>
      </c>
      <c r="W437" s="119">
        <f t="shared" si="80"/>
        <v>0</v>
      </c>
      <c r="Y437" s="121" t="str">
        <f t="shared" si="81"/>
        <v>Loan Paid</v>
      </c>
      <c r="Z437" s="121">
        <f t="shared" si="82"/>
        <v>0</v>
      </c>
    </row>
    <row r="438" spans="1:26" s="119" customFormat="1" ht="11.25">
      <c r="A438" s="122">
        <v>420</v>
      </c>
      <c r="B438" s="111" t="s">
        <v>63</v>
      </c>
      <c r="C438" s="123" t="s">
        <v>63</v>
      </c>
      <c r="D438" s="124" t="s">
        <v>63</v>
      </c>
      <c r="E438" s="123" t="s">
        <v>63</v>
      </c>
      <c r="F438" s="125" t="s">
        <v>63</v>
      </c>
      <c r="G438" s="126" t="s">
        <v>63</v>
      </c>
      <c r="H438" s="127"/>
      <c r="I438" s="128"/>
      <c r="J438" s="129"/>
      <c r="K438" s="182"/>
      <c r="L438" s="119">
        <f t="shared" si="73"/>
        <v>0</v>
      </c>
      <c r="M438" s="119" t="str">
        <f t="shared" si="74"/>
        <v>January</v>
      </c>
      <c r="N438" s="120">
        <f t="shared" si="83"/>
        <v>1</v>
      </c>
      <c r="O438" s="119">
        <f t="shared" si="84"/>
        <v>2046</v>
      </c>
      <c r="P438" s="119" t="str">
        <f t="shared" si="75"/>
        <v>January</v>
      </c>
      <c r="Q438" s="119">
        <f t="shared" si="76"/>
        <v>0</v>
      </c>
      <c r="T438" s="119">
        <f t="shared" si="77"/>
        <v>2046</v>
      </c>
      <c r="U438" s="119">
        <f t="shared" si="78"/>
        <v>2045</v>
      </c>
      <c r="V438" s="119">
        <f t="shared" si="79"/>
        <v>0</v>
      </c>
      <c r="W438" s="119">
        <f t="shared" si="80"/>
        <v>0</v>
      </c>
      <c r="Y438" s="121" t="str">
        <f t="shared" si="81"/>
        <v>Loan Paid</v>
      </c>
      <c r="Z438" s="121">
        <f t="shared" si="82"/>
        <v>0</v>
      </c>
    </row>
    <row r="439" spans="1:26" s="119" customFormat="1" ht="11.25">
      <c r="A439" s="122">
        <v>421</v>
      </c>
      <c r="B439" s="111" t="s">
        <v>63</v>
      </c>
      <c r="C439" s="123" t="s">
        <v>63</v>
      </c>
      <c r="D439" s="124" t="s">
        <v>63</v>
      </c>
      <c r="E439" s="123" t="s">
        <v>63</v>
      </c>
      <c r="F439" s="125" t="s">
        <v>63</v>
      </c>
      <c r="G439" s="126" t="s">
        <v>63</v>
      </c>
      <c r="H439" s="127"/>
      <c r="I439" s="128"/>
      <c r="J439" s="129"/>
      <c r="K439" s="182"/>
      <c r="L439" s="119">
        <f t="shared" si="73"/>
        <v>0</v>
      </c>
      <c r="M439" s="119" t="str">
        <f t="shared" si="74"/>
        <v>February</v>
      </c>
      <c r="N439" s="120">
        <f t="shared" si="83"/>
        <v>2</v>
      </c>
      <c r="O439" s="119">
        <f t="shared" si="84"/>
        <v>2046</v>
      </c>
      <c r="P439" s="119" t="str">
        <f t="shared" si="75"/>
        <v>February</v>
      </c>
      <c r="Q439" s="119">
        <f t="shared" si="76"/>
        <v>0</v>
      </c>
      <c r="T439" s="119">
        <f t="shared" si="77"/>
        <v>2046</v>
      </c>
      <c r="U439" s="119">
        <f t="shared" si="78"/>
        <v>2045</v>
      </c>
      <c r="V439" s="119">
        <f t="shared" si="79"/>
        <v>0</v>
      </c>
      <c r="W439" s="119">
        <f t="shared" si="80"/>
        <v>0</v>
      </c>
      <c r="Y439" s="121" t="str">
        <f t="shared" si="81"/>
        <v>Loan Paid</v>
      </c>
      <c r="Z439" s="121">
        <f t="shared" si="82"/>
        <v>0</v>
      </c>
    </row>
    <row r="440" spans="1:26" s="119" customFormat="1" ht="11.25">
      <c r="A440" s="122">
        <v>422</v>
      </c>
      <c r="B440" s="111" t="s">
        <v>63</v>
      </c>
      <c r="C440" s="123" t="s">
        <v>63</v>
      </c>
      <c r="D440" s="124" t="s">
        <v>63</v>
      </c>
      <c r="E440" s="123" t="s">
        <v>63</v>
      </c>
      <c r="F440" s="125" t="s">
        <v>63</v>
      </c>
      <c r="G440" s="126" t="s">
        <v>63</v>
      </c>
      <c r="H440" s="127"/>
      <c r="I440" s="128"/>
      <c r="J440" s="129"/>
      <c r="K440" s="182"/>
      <c r="L440" s="119">
        <f t="shared" si="73"/>
        <v>0</v>
      </c>
      <c r="M440" s="119" t="str">
        <f t="shared" si="74"/>
        <v>March</v>
      </c>
      <c r="N440" s="120">
        <f t="shared" si="83"/>
        <v>3</v>
      </c>
      <c r="O440" s="119">
        <f t="shared" si="84"/>
        <v>2046</v>
      </c>
      <c r="P440" s="119" t="str">
        <f t="shared" si="75"/>
        <v>March</v>
      </c>
      <c r="Q440" s="119">
        <f t="shared" si="76"/>
        <v>0</v>
      </c>
      <c r="T440" s="119">
        <f t="shared" si="77"/>
        <v>2046</v>
      </c>
      <c r="U440" s="119">
        <f t="shared" si="78"/>
        <v>2045</v>
      </c>
      <c r="V440" s="119">
        <f t="shared" si="79"/>
        <v>0</v>
      </c>
      <c r="W440" s="119">
        <f t="shared" si="80"/>
        <v>0</v>
      </c>
      <c r="Y440" s="121" t="str">
        <f t="shared" si="81"/>
        <v>Loan Paid</v>
      </c>
      <c r="Z440" s="121">
        <f t="shared" si="82"/>
        <v>0</v>
      </c>
    </row>
    <row r="441" spans="1:26" s="119" customFormat="1" ht="11.25">
      <c r="A441" s="122">
        <v>423</v>
      </c>
      <c r="B441" s="111" t="s">
        <v>63</v>
      </c>
      <c r="C441" s="123" t="s">
        <v>63</v>
      </c>
      <c r="D441" s="124" t="s">
        <v>63</v>
      </c>
      <c r="E441" s="123" t="s">
        <v>63</v>
      </c>
      <c r="F441" s="125" t="s">
        <v>63</v>
      </c>
      <c r="G441" s="126" t="s">
        <v>63</v>
      </c>
      <c r="H441" s="127"/>
      <c r="I441" s="128"/>
      <c r="J441" s="129"/>
      <c r="K441" s="182"/>
      <c r="L441" s="119">
        <f t="shared" si="73"/>
        <v>0</v>
      </c>
      <c r="M441" s="119" t="str">
        <f t="shared" si="74"/>
        <v>April</v>
      </c>
      <c r="N441" s="120">
        <f t="shared" si="83"/>
        <v>4</v>
      </c>
      <c r="O441" s="119">
        <f t="shared" si="84"/>
        <v>2046</v>
      </c>
      <c r="P441" s="119" t="str">
        <f t="shared" si="75"/>
        <v>April</v>
      </c>
      <c r="Q441" s="119">
        <f t="shared" si="76"/>
        <v>0</v>
      </c>
      <c r="T441" s="119">
        <f t="shared" si="77"/>
        <v>2047</v>
      </c>
      <c r="U441" s="119">
        <f t="shared" si="78"/>
        <v>2046</v>
      </c>
      <c r="V441" s="119">
        <f t="shared" si="79"/>
        <v>0</v>
      </c>
      <c r="W441" s="119">
        <f t="shared" si="80"/>
        <v>0</v>
      </c>
      <c r="Y441" s="121" t="str">
        <f t="shared" si="81"/>
        <v>Loan Paid</v>
      </c>
      <c r="Z441" s="121">
        <f t="shared" si="82"/>
        <v>0</v>
      </c>
    </row>
    <row r="442" spans="1:26" s="119" customFormat="1" ht="11.25">
      <c r="A442" s="122">
        <v>424</v>
      </c>
      <c r="B442" s="111" t="s">
        <v>63</v>
      </c>
      <c r="C442" s="123" t="s">
        <v>63</v>
      </c>
      <c r="D442" s="124" t="s">
        <v>63</v>
      </c>
      <c r="E442" s="123" t="s">
        <v>63</v>
      </c>
      <c r="F442" s="125" t="s">
        <v>63</v>
      </c>
      <c r="G442" s="126" t="s">
        <v>63</v>
      </c>
      <c r="H442" s="127"/>
      <c r="I442" s="128"/>
      <c r="J442" s="129"/>
      <c r="K442" s="182"/>
      <c r="L442" s="119">
        <f t="shared" si="73"/>
        <v>0</v>
      </c>
      <c r="M442" s="119" t="str">
        <f t="shared" si="74"/>
        <v>May</v>
      </c>
      <c r="N442" s="120">
        <f t="shared" si="83"/>
        <v>5</v>
      </c>
      <c r="O442" s="119">
        <f t="shared" si="84"/>
        <v>2046</v>
      </c>
      <c r="P442" s="119" t="str">
        <f t="shared" si="75"/>
        <v>May</v>
      </c>
      <c r="Q442" s="119">
        <f t="shared" si="76"/>
        <v>0</v>
      </c>
      <c r="T442" s="119">
        <f t="shared" si="77"/>
        <v>2047</v>
      </c>
      <c r="U442" s="119">
        <f t="shared" si="78"/>
        <v>2046</v>
      </c>
      <c r="V442" s="119">
        <f t="shared" si="79"/>
        <v>0</v>
      </c>
      <c r="W442" s="119">
        <f t="shared" si="80"/>
        <v>0</v>
      </c>
      <c r="Y442" s="121" t="str">
        <f t="shared" si="81"/>
        <v>Loan Paid</v>
      </c>
      <c r="Z442" s="121">
        <f t="shared" si="82"/>
        <v>0</v>
      </c>
    </row>
    <row r="443" spans="1:26" s="119" customFormat="1" ht="11.25">
      <c r="A443" s="122">
        <v>425</v>
      </c>
      <c r="B443" s="111" t="s">
        <v>63</v>
      </c>
      <c r="C443" s="123" t="s">
        <v>63</v>
      </c>
      <c r="D443" s="124" t="s">
        <v>63</v>
      </c>
      <c r="E443" s="123" t="s">
        <v>63</v>
      </c>
      <c r="F443" s="125" t="s">
        <v>63</v>
      </c>
      <c r="G443" s="126" t="s">
        <v>63</v>
      </c>
      <c r="H443" s="127"/>
      <c r="I443" s="128"/>
      <c r="J443" s="129"/>
      <c r="K443" s="182"/>
      <c r="L443" s="119">
        <f t="shared" si="73"/>
        <v>0</v>
      </c>
      <c r="M443" s="119" t="str">
        <f t="shared" si="74"/>
        <v>June</v>
      </c>
      <c r="N443" s="120">
        <f t="shared" si="83"/>
        <v>6</v>
      </c>
      <c r="O443" s="119">
        <f t="shared" si="84"/>
        <v>2046</v>
      </c>
      <c r="P443" s="119" t="str">
        <f t="shared" si="75"/>
        <v>June</v>
      </c>
      <c r="Q443" s="119">
        <f t="shared" si="76"/>
        <v>0</v>
      </c>
      <c r="T443" s="119">
        <f t="shared" si="77"/>
        <v>2047</v>
      </c>
      <c r="U443" s="119">
        <f t="shared" si="78"/>
        <v>2046</v>
      </c>
      <c r="V443" s="119">
        <f t="shared" si="79"/>
        <v>0</v>
      </c>
      <c r="W443" s="119">
        <f t="shared" si="80"/>
        <v>0</v>
      </c>
      <c r="Y443" s="121" t="str">
        <f t="shared" si="81"/>
        <v>Loan Paid</v>
      </c>
      <c r="Z443" s="121">
        <f t="shared" si="82"/>
        <v>0</v>
      </c>
    </row>
    <row r="444" spans="1:26" s="119" customFormat="1" ht="11.25">
      <c r="A444" s="122">
        <v>426</v>
      </c>
      <c r="B444" s="111" t="s">
        <v>63</v>
      </c>
      <c r="C444" s="123" t="s">
        <v>63</v>
      </c>
      <c r="D444" s="124" t="s">
        <v>63</v>
      </c>
      <c r="E444" s="123" t="s">
        <v>63</v>
      </c>
      <c r="F444" s="125" t="s">
        <v>63</v>
      </c>
      <c r="G444" s="126" t="s">
        <v>63</v>
      </c>
      <c r="H444" s="127"/>
      <c r="I444" s="128"/>
      <c r="J444" s="129"/>
      <c r="K444" s="182"/>
      <c r="L444" s="119">
        <f t="shared" si="73"/>
        <v>0</v>
      </c>
      <c r="M444" s="119" t="str">
        <f t="shared" si="74"/>
        <v>July</v>
      </c>
      <c r="N444" s="120">
        <f t="shared" si="83"/>
        <v>7</v>
      </c>
      <c r="O444" s="119">
        <f t="shared" si="84"/>
        <v>2046</v>
      </c>
      <c r="P444" s="119" t="str">
        <f t="shared" si="75"/>
        <v>July</v>
      </c>
      <c r="Q444" s="119">
        <f t="shared" si="76"/>
        <v>0</v>
      </c>
      <c r="T444" s="119">
        <f t="shared" si="77"/>
        <v>2047</v>
      </c>
      <c r="U444" s="119">
        <f t="shared" si="78"/>
        <v>2046</v>
      </c>
      <c r="V444" s="119">
        <f t="shared" si="79"/>
        <v>0</v>
      </c>
      <c r="W444" s="119">
        <f t="shared" si="80"/>
        <v>0</v>
      </c>
      <c r="Y444" s="121" t="str">
        <f t="shared" si="81"/>
        <v>Loan Paid</v>
      </c>
      <c r="Z444" s="121">
        <f t="shared" si="82"/>
        <v>0</v>
      </c>
    </row>
    <row r="445" spans="1:26" s="119" customFormat="1" ht="11.25">
      <c r="A445" s="122">
        <v>427</v>
      </c>
      <c r="B445" s="111" t="s">
        <v>63</v>
      </c>
      <c r="C445" s="123" t="s">
        <v>63</v>
      </c>
      <c r="D445" s="124" t="s">
        <v>63</v>
      </c>
      <c r="E445" s="123" t="s">
        <v>63</v>
      </c>
      <c r="F445" s="125" t="s">
        <v>63</v>
      </c>
      <c r="G445" s="126" t="s">
        <v>63</v>
      </c>
      <c r="H445" s="127"/>
      <c r="I445" s="128"/>
      <c r="J445" s="129"/>
      <c r="K445" s="182"/>
      <c r="L445" s="119">
        <f t="shared" si="73"/>
        <v>0</v>
      </c>
      <c r="M445" s="119" t="str">
        <f t="shared" si="74"/>
        <v>August</v>
      </c>
      <c r="N445" s="120">
        <f t="shared" si="83"/>
        <v>8</v>
      </c>
      <c r="O445" s="119">
        <f t="shared" si="84"/>
        <v>2046</v>
      </c>
      <c r="P445" s="119" t="str">
        <f t="shared" si="75"/>
        <v>August</v>
      </c>
      <c r="Q445" s="119">
        <f t="shared" si="76"/>
        <v>0</v>
      </c>
      <c r="T445" s="119">
        <f t="shared" si="77"/>
        <v>2047</v>
      </c>
      <c r="U445" s="119">
        <f t="shared" si="78"/>
        <v>2046</v>
      </c>
      <c r="V445" s="119">
        <f t="shared" si="79"/>
        <v>0</v>
      </c>
      <c r="W445" s="119">
        <f t="shared" si="80"/>
        <v>0</v>
      </c>
      <c r="Y445" s="121" t="str">
        <f t="shared" si="81"/>
        <v>Loan Paid</v>
      </c>
      <c r="Z445" s="121">
        <f t="shared" si="82"/>
        <v>0</v>
      </c>
    </row>
    <row r="446" spans="1:26" s="119" customFormat="1" ht="11.25">
      <c r="A446" s="122">
        <v>428</v>
      </c>
      <c r="B446" s="111" t="s">
        <v>63</v>
      </c>
      <c r="C446" s="123" t="s">
        <v>63</v>
      </c>
      <c r="D446" s="124" t="s">
        <v>63</v>
      </c>
      <c r="E446" s="123" t="s">
        <v>63</v>
      </c>
      <c r="F446" s="125" t="s">
        <v>63</v>
      </c>
      <c r="G446" s="126" t="s">
        <v>63</v>
      </c>
      <c r="H446" s="127"/>
      <c r="I446" s="128"/>
      <c r="J446" s="129"/>
      <c r="K446" s="182"/>
      <c r="L446" s="119">
        <f t="shared" si="73"/>
        <v>0</v>
      </c>
      <c r="M446" s="119" t="str">
        <f t="shared" si="74"/>
        <v>September</v>
      </c>
      <c r="N446" s="120">
        <f t="shared" si="83"/>
        <v>9</v>
      </c>
      <c r="O446" s="119">
        <f t="shared" si="84"/>
        <v>2046</v>
      </c>
      <c r="P446" s="119">
        <f t="shared" si="75"/>
        <v>0</v>
      </c>
      <c r="Q446" s="119" t="str">
        <f t="shared" si="76"/>
        <v>September</v>
      </c>
      <c r="T446" s="119">
        <f t="shared" si="77"/>
        <v>2047</v>
      </c>
      <c r="U446" s="119">
        <f t="shared" si="78"/>
        <v>2046</v>
      </c>
      <c r="V446" s="119">
        <f t="shared" si="79"/>
        <v>0</v>
      </c>
      <c r="W446" s="119">
        <f t="shared" si="80"/>
        <v>0</v>
      </c>
      <c r="Y446" s="121" t="str">
        <f t="shared" si="81"/>
        <v>Loan Paid</v>
      </c>
      <c r="Z446" s="121">
        <f t="shared" si="82"/>
        <v>0</v>
      </c>
    </row>
    <row r="447" spans="1:26" s="119" customFormat="1" ht="11.25">
      <c r="A447" s="122">
        <v>429</v>
      </c>
      <c r="B447" s="111" t="s">
        <v>63</v>
      </c>
      <c r="C447" s="123" t="s">
        <v>63</v>
      </c>
      <c r="D447" s="124" t="s">
        <v>63</v>
      </c>
      <c r="E447" s="123" t="s">
        <v>63</v>
      </c>
      <c r="F447" s="125" t="s">
        <v>63</v>
      </c>
      <c r="G447" s="126" t="s">
        <v>63</v>
      </c>
      <c r="H447" s="127"/>
      <c r="I447" s="128"/>
      <c r="J447" s="129"/>
      <c r="K447" s="182"/>
      <c r="L447" s="119">
        <f t="shared" si="73"/>
        <v>0</v>
      </c>
      <c r="M447" s="119" t="str">
        <f t="shared" si="74"/>
        <v>October</v>
      </c>
      <c r="N447" s="120">
        <f t="shared" si="83"/>
        <v>10</v>
      </c>
      <c r="O447" s="119">
        <f t="shared" si="84"/>
        <v>2046</v>
      </c>
      <c r="P447" s="119">
        <f t="shared" si="75"/>
        <v>0</v>
      </c>
      <c r="Q447" s="119" t="str">
        <f t="shared" si="76"/>
        <v>October</v>
      </c>
      <c r="T447" s="119">
        <f t="shared" si="77"/>
        <v>2047</v>
      </c>
      <c r="U447" s="119">
        <f t="shared" si="78"/>
        <v>2046</v>
      </c>
      <c r="V447" s="119">
        <f t="shared" si="79"/>
        <v>0</v>
      </c>
      <c r="W447" s="119">
        <f t="shared" si="80"/>
        <v>0</v>
      </c>
      <c r="Y447" s="121" t="str">
        <f t="shared" si="81"/>
        <v>Loan Paid</v>
      </c>
      <c r="Z447" s="121">
        <f t="shared" si="82"/>
        <v>0</v>
      </c>
    </row>
    <row r="448" spans="1:26" s="119" customFormat="1" ht="11.25">
      <c r="A448" s="122">
        <v>430</v>
      </c>
      <c r="B448" s="111" t="s">
        <v>63</v>
      </c>
      <c r="C448" s="123" t="s">
        <v>63</v>
      </c>
      <c r="D448" s="124" t="s">
        <v>63</v>
      </c>
      <c r="E448" s="123" t="s">
        <v>63</v>
      </c>
      <c r="F448" s="125" t="s">
        <v>63</v>
      </c>
      <c r="G448" s="126" t="s">
        <v>63</v>
      </c>
      <c r="H448" s="127"/>
      <c r="I448" s="128"/>
      <c r="J448" s="129"/>
      <c r="K448" s="182"/>
      <c r="L448" s="119">
        <f t="shared" si="73"/>
        <v>0</v>
      </c>
      <c r="M448" s="119" t="str">
        <f t="shared" si="74"/>
        <v>November</v>
      </c>
      <c r="N448" s="120">
        <f t="shared" si="83"/>
        <v>11</v>
      </c>
      <c r="O448" s="119">
        <f t="shared" si="84"/>
        <v>2046</v>
      </c>
      <c r="P448" s="119">
        <f t="shared" si="75"/>
        <v>0</v>
      </c>
      <c r="Q448" s="119" t="str">
        <f t="shared" si="76"/>
        <v>November</v>
      </c>
      <c r="T448" s="119">
        <f t="shared" si="77"/>
        <v>2047</v>
      </c>
      <c r="U448" s="119">
        <f t="shared" si="78"/>
        <v>2046</v>
      </c>
      <c r="V448" s="119">
        <f t="shared" si="79"/>
        <v>0</v>
      </c>
      <c r="W448" s="119">
        <f t="shared" si="80"/>
        <v>0</v>
      </c>
      <c r="Y448" s="121" t="str">
        <f t="shared" si="81"/>
        <v>Loan Paid</v>
      </c>
      <c r="Z448" s="121">
        <f t="shared" si="82"/>
        <v>0</v>
      </c>
    </row>
    <row r="449" spans="1:26" s="119" customFormat="1" ht="11.25">
      <c r="A449" s="122">
        <v>431</v>
      </c>
      <c r="B449" s="111" t="s">
        <v>63</v>
      </c>
      <c r="C449" s="123" t="s">
        <v>63</v>
      </c>
      <c r="D449" s="124" t="s">
        <v>63</v>
      </c>
      <c r="E449" s="123" t="s">
        <v>63</v>
      </c>
      <c r="F449" s="125" t="s">
        <v>63</v>
      </c>
      <c r="G449" s="126" t="s">
        <v>63</v>
      </c>
      <c r="H449" s="127"/>
      <c r="I449" s="128"/>
      <c r="J449" s="129"/>
      <c r="K449" s="182"/>
      <c r="L449" s="119">
        <f t="shared" si="73"/>
        <v>0</v>
      </c>
      <c r="M449" s="119" t="str">
        <f t="shared" si="74"/>
        <v>December</v>
      </c>
      <c r="N449" s="120">
        <f t="shared" si="83"/>
        <v>12</v>
      </c>
      <c r="O449" s="119">
        <f t="shared" si="84"/>
        <v>2046</v>
      </c>
      <c r="P449" s="119">
        <f t="shared" si="75"/>
        <v>0</v>
      </c>
      <c r="Q449" s="119" t="str">
        <f t="shared" si="76"/>
        <v>December</v>
      </c>
      <c r="T449" s="119">
        <f t="shared" si="77"/>
        <v>2047</v>
      </c>
      <c r="U449" s="119">
        <f t="shared" si="78"/>
        <v>2046</v>
      </c>
      <c r="V449" s="119">
        <f t="shared" si="79"/>
        <v>0</v>
      </c>
      <c r="W449" s="119">
        <f t="shared" si="80"/>
        <v>0</v>
      </c>
      <c r="Y449" s="121" t="str">
        <f t="shared" si="81"/>
        <v>Loan Paid</v>
      </c>
      <c r="Z449" s="121">
        <f t="shared" si="82"/>
        <v>0</v>
      </c>
    </row>
    <row r="450" spans="1:26" s="119" customFormat="1" ht="11.25">
      <c r="A450" s="122">
        <v>432</v>
      </c>
      <c r="B450" s="111" t="s">
        <v>63</v>
      </c>
      <c r="C450" s="123" t="s">
        <v>63</v>
      </c>
      <c r="D450" s="124" t="s">
        <v>63</v>
      </c>
      <c r="E450" s="123" t="s">
        <v>63</v>
      </c>
      <c r="F450" s="125" t="s">
        <v>63</v>
      </c>
      <c r="G450" s="126" t="s">
        <v>63</v>
      </c>
      <c r="H450" s="127"/>
      <c r="I450" s="128"/>
      <c r="J450" s="129"/>
      <c r="K450" s="182"/>
      <c r="L450" s="119">
        <f t="shared" si="73"/>
        <v>0</v>
      </c>
      <c r="M450" s="119" t="str">
        <f t="shared" si="74"/>
        <v>January</v>
      </c>
      <c r="N450" s="120">
        <f t="shared" si="83"/>
        <v>1</v>
      </c>
      <c r="O450" s="119">
        <f t="shared" si="84"/>
        <v>2047</v>
      </c>
      <c r="P450" s="119" t="str">
        <f t="shared" si="75"/>
        <v>January</v>
      </c>
      <c r="Q450" s="119">
        <f t="shared" si="76"/>
        <v>0</v>
      </c>
      <c r="T450" s="119">
        <f t="shared" si="77"/>
        <v>2047</v>
      </c>
      <c r="U450" s="119">
        <f t="shared" si="78"/>
        <v>2046</v>
      </c>
      <c r="V450" s="119">
        <f t="shared" si="79"/>
        <v>0</v>
      </c>
      <c r="W450" s="119">
        <f t="shared" si="80"/>
        <v>0</v>
      </c>
      <c r="Y450" s="121" t="str">
        <f t="shared" si="81"/>
        <v>Loan Paid</v>
      </c>
      <c r="Z450" s="121">
        <f t="shared" si="82"/>
        <v>0</v>
      </c>
    </row>
    <row r="451" spans="1:26" s="119" customFormat="1" ht="11.25">
      <c r="A451" s="122">
        <v>433</v>
      </c>
      <c r="B451" s="111" t="s">
        <v>63</v>
      </c>
      <c r="C451" s="123" t="s">
        <v>63</v>
      </c>
      <c r="D451" s="124" t="s">
        <v>63</v>
      </c>
      <c r="E451" s="123" t="s">
        <v>63</v>
      </c>
      <c r="F451" s="125" t="s">
        <v>63</v>
      </c>
      <c r="G451" s="126" t="s">
        <v>63</v>
      </c>
      <c r="H451" s="127"/>
      <c r="I451" s="128"/>
      <c r="J451" s="129"/>
      <c r="K451" s="182"/>
      <c r="L451" s="119">
        <f t="shared" si="73"/>
        <v>0</v>
      </c>
      <c r="M451" s="119" t="str">
        <f t="shared" si="74"/>
        <v>February</v>
      </c>
      <c r="N451" s="120">
        <f t="shared" si="83"/>
        <v>2</v>
      </c>
      <c r="O451" s="119">
        <f t="shared" si="84"/>
        <v>2047</v>
      </c>
      <c r="P451" s="119" t="str">
        <f t="shared" si="75"/>
        <v>February</v>
      </c>
      <c r="Q451" s="119">
        <f t="shared" si="76"/>
        <v>0</v>
      </c>
      <c r="T451" s="119">
        <f t="shared" si="77"/>
        <v>2047</v>
      </c>
      <c r="U451" s="119">
        <f t="shared" si="78"/>
        <v>2046</v>
      </c>
      <c r="V451" s="119">
        <f t="shared" si="79"/>
        <v>0</v>
      </c>
      <c r="W451" s="119">
        <f t="shared" si="80"/>
        <v>0</v>
      </c>
      <c r="Y451" s="121" t="str">
        <f t="shared" si="81"/>
        <v>Loan Paid</v>
      </c>
      <c r="Z451" s="121">
        <f t="shared" si="82"/>
        <v>0</v>
      </c>
    </row>
    <row r="452" spans="1:26" s="119" customFormat="1" ht="11.25">
      <c r="A452" s="122">
        <v>434</v>
      </c>
      <c r="B452" s="111" t="s">
        <v>63</v>
      </c>
      <c r="C452" s="123" t="s">
        <v>63</v>
      </c>
      <c r="D452" s="124" t="s">
        <v>63</v>
      </c>
      <c r="E452" s="123" t="s">
        <v>63</v>
      </c>
      <c r="F452" s="125" t="s">
        <v>63</v>
      </c>
      <c r="G452" s="126" t="s">
        <v>63</v>
      </c>
      <c r="H452" s="127"/>
      <c r="I452" s="128"/>
      <c r="J452" s="129"/>
      <c r="K452" s="182"/>
      <c r="L452" s="119">
        <f t="shared" si="73"/>
        <v>0</v>
      </c>
      <c r="M452" s="119" t="str">
        <f t="shared" si="74"/>
        <v>March</v>
      </c>
      <c r="N452" s="120">
        <f t="shared" si="83"/>
        <v>3</v>
      </c>
      <c r="O452" s="119">
        <f t="shared" si="84"/>
        <v>2047</v>
      </c>
      <c r="P452" s="119" t="str">
        <f t="shared" si="75"/>
        <v>March</v>
      </c>
      <c r="Q452" s="119">
        <f t="shared" si="76"/>
        <v>0</v>
      </c>
      <c r="T452" s="119">
        <f t="shared" si="77"/>
        <v>2047</v>
      </c>
      <c r="U452" s="119">
        <f t="shared" si="78"/>
        <v>2046</v>
      </c>
      <c r="V452" s="119">
        <f t="shared" si="79"/>
        <v>0</v>
      </c>
      <c r="W452" s="119">
        <f t="shared" si="80"/>
        <v>0</v>
      </c>
      <c r="Y452" s="121" t="str">
        <f t="shared" si="81"/>
        <v>Loan Paid</v>
      </c>
      <c r="Z452" s="121">
        <f t="shared" si="82"/>
        <v>0</v>
      </c>
    </row>
    <row r="453" spans="1:26" s="119" customFormat="1" ht="11.25">
      <c r="A453" s="122">
        <v>435</v>
      </c>
      <c r="B453" s="111" t="s">
        <v>63</v>
      </c>
      <c r="C453" s="123" t="s">
        <v>63</v>
      </c>
      <c r="D453" s="124" t="s">
        <v>63</v>
      </c>
      <c r="E453" s="123" t="s">
        <v>63</v>
      </c>
      <c r="F453" s="125" t="s">
        <v>63</v>
      </c>
      <c r="G453" s="126" t="s">
        <v>63</v>
      </c>
      <c r="H453" s="127"/>
      <c r="I453" s="128"/>
      <c r="J453" s="129"/>
      <c r="K453" s="182"/>
      <c r="L453" s="119">
        <f t="shared" si="73"/>
        <v>0</v>
      </c>
      <c r="M453" s="119" t="str">
        <f t="shared" si="74"/>
        <v>April</v>
      </c>
      <c r="N453" s="120">
        <f t="shared" si="83"/>
        <v>4</v>
      </c>
      <c r="O453" s="119">
        <f t="shared" si="84"/>
        <v>2047</v>
      </c>
      <c r="P453" s="119" t="str">
        <f t="shared" si="75"/>
        <v>April</v>
      </c>
      <c r="Q453" s="119">
        <f t="shared" si="76"/>
        <v>0</v>
      </c>
      <c r="T453" s="119">
        <f t="shared" si="77"/>
        <v>2048</v>
      </c>
      <c r="U453" s="119">
        <f t="shared" si="78"/>
        <v>2047</v>
      </c>
      <c r="V453" s="119">
        <f t="shared" si="79"/>
        <v>0</v>
      </c>
      <c r="W453" s="119">
        <f t="shared" si="80"/>
        <v>0</v>
      </c>
      <c r="Y453" s="121" t="str">
        <f t="shared" si="81"/>
        <v>Loan Paid</v>
      </c>
      <c r="Z453" s="121">
        <f t="shared" si="82"/>
        <v>0</v>
      </c>
    </row>
    <row r="454" spans="1:26" s="119" customFormat="1" ht="11.25">
      <c r="A454" s="122">
        <v>436</v>
      </c>
      <c r="B454" s="111" t="s">
        <v>63</v>
      </c>
      <c r="C454" s="123" t="s">
        <v>63</v>
      </c>
      <c r="D454" s="124" t="s">
        <v>63</v>
      </c>
      <c r="E454" s="123" t="s">
        <v>63</v>
      </c>
      <c r="F454" s="125" t="s">
        <v>63</v>
      </c>
      <c r="G454" s="126" t="s">
        <v>63</v>
      </c>
      <c r="H454" s="127"/>
      <c r="I454" s="128"/>
      <c r="J454" s="129"/>
      <c r="K454" s="182"/>
      <c r="L454" s="119">
        <f t="shared" si="73"/>
        <v>0</v>
      </c>
      <c r="M454" s="119" t="str">
        <f t="shared" si="74"/>
        <v>May</v>
      </c>
      <c r="N454" s="120">
        <f t="shared" si="83"/>
        <v>5</v>
      </c>
      <c r="O454" s="119">
        <f t="shared" si="84"/>
        <v>2047</v>
      </c>
      <c r="P454" s="119" t="str">
        <f t="shared" si="75"/>
        <v>May</v>
      </c>
      <c r="Q454" s="119">
        <f t="shared" si="76"/>
        <v>0</v>
      </c>
      <c r="T454" s="119">
        <f t="shared" si="77"/>
        <v>2048</v>
      </c>
      <c r="U454" s="119">
        <f t="shared" si="78"/>
        <v>2047</v>
      </c>
      <c r="V454" s="119">
        <f t="shared" si="79"/>
        <v>0</v>
      </c>
      <c r="W454" s="119">
        <f t="shared" si="80"/>
        <v>0</v>
      </c>
      <c r="Y454" s="121" t="str">
        <f t="shared" si="81"/>
        <v>Loan Paid</v>
      </c>
      <c r="Z454" s="121">
        <f t="shared" si="82"/>
        <v>0</v>
      </c>
    </row>
    <row r="455" spans="1:26" s="119" customFormat="1" ht="11.25">
      <c r="A455" s="122">
        <v>437</v>
      </c>
      <c r="B455" s="111" t="s">
        <v>63</v>
      </c>
      <c r="C455" s="123" t="s">
        <v>63</v>
      </c>
      <c r="D455" s="124" t="s">
        <v>63</v>
      </c>
      <c r="E455" s="123" t="s">
        <v>63</v>
      </c>
      <c r="F455" s="125" t="s">
        <v>63</v>
      </c>
      <c r="G455" s="126" t="s">
        <v>63</v>
      </c>
      <c r="H455" s="127"/>
      <c r="I455" s="128"/>
      <c r="J455" s="129"/>
      <c r="K455" s="182"/>
      <c r="L455" s="119">
        <f t="shared" si="73"/>
        <v>0</v>
      </c>
      <c r="M455" s="119" t="str">
        <f t="shared" si="74"/>
        <v>June</v>
      </c>
      <c r="N455" s="120">
        <f t="shared" si="83"/>
        <v>6</v>
      </c>
      <c r="O455" s="119">
        <f t="shared" si="84"/>
        <v>2047</v>
      </c>
      <c r="P455" s="119" t="str">
        <f t="shared" si="75"/>
        <v>June</v>
      </c>
      <c r="Q455" s="119">
        <f t="shared" si="76"/>
        <v>0</v>
      </c>
      <c r="T455" s="119">
        <f t="shared" si="77"/>
        <v>2048</v>
      </c>
      <c r="U455" s="119">
        <f t="shared" si="78"/>
        <v>2047</v>
      </c>
      <c r="V455" s="119">
        <f t="shared" si="79"/>
        <v>0</v>
      </c>
      <c r="W455" s="119">
        <f t="shared" si="80"/>
        <v>0</v>
      </c>
      <c r="Y455" s="121" t="str">
        <f t="shared" si="81"/>
        <v>Loan Paid</v>
      </c>
      <c r="Z455" s="121">
        <f t="shared" si="82"/>
        <v>0</v>
      </c>
    </row>
    <row r="456" spans="1:26" s="119" customFormat="1" ht="11.25">
      <c r="A456" s="122">
        <v>438</v>
      </c>
      <c r="B456" s="111" t="s">
        <v>63</v>
      </c>
      <c r="C456" s="123" t="s">
        <v>63</v>
      </c>
      <c r="D456" s="124" t="s">
        <v>63</v>
      </c>
      <c r="E456" s="123" t="s">
        <v>63</v>
      </c>
      <c r="F456" s="125" t="s">
        <v>63</v>
      </c>
      <c r="G456" s="126" t="s">
        <v>63</v>
      </c>
      <c r="H456" s="127"/>
      <c r="I456" s="128"/>
      <c r="J456" s="129"/>
      <c r="K456" s="182"/>
      <c r="L456" s="119">
        <f t="shared" si="73"/>
        <v>0</v>
      </c>
      <c r="M456" s="119" t="str">
        <f t="shared" si="74"/>
        <v>July</v>
      </c>
      <c r="N456" s="120">
        <f t="shared" si="83"/>
        <v>7</v>
      </c>
      <c r="O456" s="119">
        <f t="shared" si="84"/>
        <v>2047</v>
      </c>
      <c r="P456" s="119" t="str">
        <f t="shared" si="75"/>
        <v>July</v>
      </c>
      <c r="Q456" s="119">
        <f t="shared" si="76"/>
        <v>0</v>
      </c>
      <c r="T456" s="119">
        <f t="shared" si="77"/>
        <v>2048</v>
      </c>
      <c r="U456" s="119">
        <f t="shared" si="78"/>
        <v>2047</v>
      </c>
      <c r="V456" s="119">
        <f t="shared" si="79"/>
        <v>0</v>
      </c>
      <c r="W456" s="119">
        <f t="shared" si="80"/>
        <v>0</v>
      </c>
      <c r="Y456" s="121" t="str">
        <f t="shared" si="81"/>
        <v>Loan Paid</v>
      </c>
      <c r="Z456" s="121">
        <f t="shared" si="82"/>
        <v>0</v>
      </c>
    </row>
    <row r="457" spans="1:26" s="119" customFormat="1" ht="11.25">
      <c r="A457" s="122">
        <v>439</v>
      </c>
      <c r="B457" s="111" t="s">
        <v>63</v>
      </c>
      <c r="C457" s="123" t="s">
        <v>63</v>
      </c>
      <c r="D457" s="124" t="s">
        <v>63</v>
      </c>
      <c r="E457" s="123" t="s">
        <v>63</v>
      </c>
      <c r="F457" s="125" t="s">
        <v>63</v>
      </c>
      <c r="G457" s="126" t="s">
        <v>63</v>
      </c>
      <c r="H457" s="127"/>
      <c r="I457" s="128"/>
      <c r="J457" s="129"/>
      <c r="K457" s="182"/>
      <c r="L457" s="119">
        <f t="shared" si="73"/>
        <v>0</v>
      </c>
      <c r="M457" s="119" t="str">
        <f t="shared" si="74"/>
        <v>August</v>
      </c>
      <c r="N457" s="120">
        <f t="shared" si="83"/>
        <v>8</v>
      </c>
      <c r="O457" s="119">
        <f t="shared" si="84"/>
        <v>2047</v>
      </c>
      <c r="P457" s="119" t="str">
        <f t="shared" si="75"/>
        <v>August</v>
      </c>
      <c r="Q457" s="119">
        <f t="shared" si="76"/>
        <v>0</v>
      </c>
      <c r="T457" s="119">
        <f t="shared" si="77"/>
        <v>2048</v>
      </c>
      <c r="U457" s="119">
        <f t="shared" si="78"/>
        <v>2047</v>
      </c>
      <c r="V457" s="119">
        <f t="shared" si="79"/>
        <v>0</v>
      </c>
      <c r="W457" s="119">
        <f t="shared" si="80"/>
        <v>0</v>
      </c>
      <c r="Y457" s="121" t="str">
        <f t="shared" si="81"/>
        <v>Loan Paid</v>
      </c>
      <c r="Z457" s="121">
        <f t="shared" si="82"/>
        <v>0</v>
      </c>
    </row>
    <row r="458" spans="1:26" s="119" customFormat="1" ht="11.25">
      <c r="A458" s="122">
        <v>440</v>
      </c>
      <c r="B458" s="111" t="s">
        <v>63</v>
      </c>
      <c r="C458" s="123" t="s">
        <v>63</v>
      </c>
      <c r="D458" s="124" t="s">
        <v>63</v>
      </c>
      <c r="E458" s="123" t="s">
        <v>63</v>
      </c>
      <c r="F458" s="125" t="s">
        <v>63</v>
      </c>
      <c r="G458" s="126" t="s">
        <v>63</v>
      </c>
      <c r="H458" s="127"/>
      <c r="I458" s="128"/>
      <c r="J458" s="129"/>
      <c r="K458" s="182"/>
      <c r="L458" s="119">
        <f t="shared" si="73"/>
        <v>0</v>
      </c>
      <c r="M458" s="119" t="str">
        <f t="shared" si="74"/>
        <v>September</v>
      </c>
      <c r="N458" s="120">
        <f t="shared" si="83"/>
        <v>9</v>
      </c>
      <c r="O458" s="119">
        <f t="shared" si="84"/>
        <v>2047</v>
      </c>
      <c r="P458" s="119">
        <f t="shared" si="75"/>
        <v>0</v>
      </c>
      <c r="Q458" s="119" t="str">
        <f t="shared" si="76"/>
        <v>September</v>
      </c>
      <c r="T458" s="119">
        <f t="shared" si="77"/>
        <v>2048</v>
      </c>
      <c r="U458" s="119">
        <f t="shared" si="78"/>
        <v>2047</v>
      </c>
      <c r="V458" s="119">
        <f t="shared" si="79"/>
        <v>0</v>
      </c>
      <c r="W458" s="119">
        <f t="shared" si="80"/>
        <v>0</v>
      </c>
      <c r="Y458" s="121" t="str">
        <f t="shared" si="81"/>
        <v>Loan Paid</v>
      </c>
      <c r="Z458" s="121">
        <f t="shared" si="82"/>
        <v>0</v>
      </c>
    </row>
    <row r="459" spans="1:26" s="119" customFormat="1" ht="11.25">
      <c r="A459" s="122">
        <v>441</v>
      </c>
      <c r="B459" s="111" t="s">
        <v>63</v>
      </c>
      <c r="C459" s="123" t="s">
        <v>63</v>
      </c>
      <c r="D459" s="124" t="s">
        <v>63</v>
      </c>
      <c r="E459" s="123" t="s">
        <v>63</v>
      </c>
      <c r="F459" s="125" t="s">
        <v>63</v>
      </c>
      <c r="G459" s="126" t="s">
        <v>63</v>
      </c>
      <c r="H459" s="127"/>
      <c r="I459" s="128"/>
      <c r="J459" s="129"/>
      <c r="K459" s="182"/>
      <c r="L459" s="119">
        <f t="shared" si="73"/>
        <v>0</v>
      </c>
      <c r="M459" s="119" t="str">
        <f t="shared" si="74"/>
        <v>October</v>
      </c>
      <c r="N459" s="120">
        <f t="shared" si="83"/>
        <v>10</v>
      </c>
      <c r="O459" s="119">
        <f t="shared" si="84"/>
        <v>2047</v>
      </c>
      <c r="P459" s="119">
        <f t="shared" si="75"/>
        <v>0</v>
      </c>
      <c r="Q459" s="119" t="str">
        <f t="shared" si="76"/>
        <v>October</v>
      </c>
      <c r="T459" s="119">
        <f t="shared" si="77"/>
        <v>2048</v>
      </c>
      <c r="U459" s="119">
        <f t="shared" si="78"/>
        <v>2047</v>
      </c>
      <c r="V459" s="119">
        <f t="shared" si="79"/>
        <v>0</v>
      </c>
      <c r="W459" s="119">
        <f t="shared" si="80"/>
        <v>0</v>
      </c>
      <c r="Y459" s="121" t="str">
        <f t="shared" si="81"/>
        <v>Loan Paid</v>
      </c>
      <c r="Z459" s="121">
        <f t="shared" si="82"/>
        <v>0</v>
      </c>
    </row>
    <row r="460" spans="1:26" s="119" customFormat="1" ht="11.25">
      <c r="A460" s="122">
        <v>442</v>
      </c>
      <c r="B460" s="111" t="s">
        <v>63</v>
      </c>
      <c r="C460" s="123" t="s">
        <v>63</v>
      </c>
      <c r="D460" s="124" t="s">
        <v>63</v>
      </c>
      <c r="E460" s="123" t="s">
        <v>63</v>
      </c>
      <c r="F460" s="125" t="s">
        <v>63</v>
      </c>
      <c r="G460" s="126" t="s">
        <v>63</v>
      </c>
      <c r="H460" s="127"/>
      <c r="I460" s="128"/>
      <c r="J460" s="129"/>
      <c r="K460" s="182"/>
      <c r="L460" s="119">
        <f t="shared" si="73"/>
        <v>0</v>
      </c>
      <c r="M460" s="119" t="str">
        <f t="shared" si="74"/>
        <v>November</v>
      </c>
      <c r="N460" s="120">
        <f t="shared" si="83"/>
        <v>11</v>
      </c>
      <c r="O460" s="119">
        <f t="shared" si="84"/>
        <v>2047</v>
      </c>
      <c r="P460" s="119">
        <f t="shared" si="75"/>
        <v>0</v>
      </c>
      <c r="Q460" s="119" t="str">
        <f t="shared" si="76"/>
        <v>November</v>
      </c>
      <c r="T460" s="119">
        <f t="shared" si="77"/>
        <v>2048</v>
      </c>
      <c r="U460" s="119">
        <f t="shared" si="78"/>
        <v>2047</v>
      </c>
      <c r="V460" s="119">
        <f t="shared" si="79"/>
        <v>0</v>
      </c>
      <c r="W460" s="119">
        <f t="shared" si="80"/>
        <v>0</v>
      </c>
      <c r="Y460" s="121" t="str">
        <f t="shared" si="81"/>
        <v>Loan Paid</v>
      </c>
      <c r="Z460" s="121">
        <f t="shared" si="82"/>
        <v>0</v>
      </c>
    </row>
    <row r="461" spans="1:26" s="119" customFormat="1" ht="11.25">
      <c r="A461" s="122">
        <v>443</v>
      </c>
      <c r="B461" s="111" t="s">
        <v>63</v>
      </c>
      <c r="C461" s="123" t="s">
        <v>63</v>
      </c>
      <c r="D461" s="124" t="s">
        <v>63</v>
      </c>
      <c r="E461" s="123" t="s">
        <v>63</v>
      </c>
      <c r="F461" s="125" t="s">
        <v>63</v>
      </c>
      <c r="G461" s="126" t="s">
        <v>63</v>
      </c>
      <c r="H461" s="127"/>
      <c r="I461" s="128"/>
      <c r="J461" s="129"/>
      <c r="K461" s="182"/>
      <c r="L461" s="119">
        <f t="shared" si="73"/>
        <v>0</v>
      </c>
      <c r="M461" s="119" t="str">
        <f t="shared" si="74"/>
        <v>December</v>
      </c>
      <c r="N461" s="120">
        <f t="shared" si="83"/>
        <v>12</v>
      </c>
      <c r="O461" s="119">
        <f t="shared" si="84"/>
        <v>2047</v>
      </c>
      <c r="P461" s="119">
        <f t="shared" si="75"/>
        <v>0</v>
      </c>
      <c r="Q461" s="119" t="str">
        <f t="shared" si="76"/>
        <v>December</v>
      </c>
      <c r="T461" s="119">
        <f t="shared" si="77"/>
        <v>2048</v>
      </c>
      <c r="U461" s="119">
        <f t="shared" si="78"/>
        <v>2047</v>
      </c>
      <c r="V461" s="119">
        <f t="shared" si="79"/>
        <v>0</v>
      </c>
      <c r="W461" s="119">
        <f t="shared" si="80"/>
        <v>0</v>
      </c>
      <c r="Y461" s="121" t="str">
        <f t="shared" si="81"/>
        <v>Loan Paid</v>
      </c>
      <c r="Z461" s="121">
        <f t="shared" si="82"/>
        <v>0</v>
      </c>
    </row>
    <row r="462" spans="1:26" s="119" customFormat="1" ht="11.25">
      <c r="A462" s="122">
        <v>444</v>
      </c>
      <c r="B462" s="111" t="s">
        <v>63</v>
      </c>
      <c r="C462" s="123" t="s">
        <v>63</v>
      </c>
      <c r="D462" s="124" t="s">
        <v>63</v>
      </c>
      <c r="E462" s="123" t="s">
        <v>63</v>
      </c>
      <c r="F462" s="125" t="s">
        <v>63</v>
      </c>
      <c r="G462" s="126" t="s">
        <v>63</v>
      </c>
      <c r="H462" s="127"/>
      <c r="I462" s="128"/>
      <c r="J462" s="129"/>
      <c r="K462" s="182"/>
      <c r="L462" s="119">
        <f t="shared" si="73"/>
        <v>0</v>
      </c>
      <c r="M462" s="119" t="str">
        <f t="shared" si="74"/>
        <v>January</v>
      </c>
      <c r="N462" s="120">
        <f t="shared" si="83"/>
        <v>1</v>
      </c>
      <c r="O462" s="119">
        <f t="shared" si="84"/>
        <v>2048</v>
      </c>
      <c r="P462" s="119" t="str">
        <f t="shared" si="75"/>
        <v>January</v>
      </c>
      <c r="Q462" s="119">
        <f t="shared" si="76"/>
        <v>0</v>
      </c>
      <c r="T462" s="119">
        <f t="shared" si="77"/>
        <v>2048</v>
      </c>
      <c r="U462" s="119">
        <f t="shared" si="78"/>
        <v>2047</v>
      </c>
      <c r="V462" s="119">
        <f t="shared" si="79"/>
        <v>0</v>
      </c>
      <c r="W462" s="119">
        <f t="shared" si="80"/>
        <v>0</v>
      </c>
      <c r="Y462" s="121" t="str">
        <f t="shared" si="81"/>
        <v>Loan Paid</v>
      </c>
      <c r="Z462" s="121">
        <f t="shared" si="82"/>
        <v>0</v>
      </c>
    </row>
    <row r="463" spans="1:26" s="119" customFormat="1" ht="11.25">
      <c r="A463" s="122">
        <v>445</v>
      </c>
      <c r="B463" s="111" t="s">
        <v>63</v>
      </c>
      <c r="C463" s="123" t="s">
        <v>63</v>
      </c>
      <c r="D463" s="124" t="s">
        <v>63</v>
      </c>
      <c r="E463" s="123" t="s">
        <v>63</v>
      </c>
      <c r="F463" s="125" t="s">
        <v>63</v>
      </c>
      <c r="G463" s="126" t="s">
        <v>63</v>
      </c>
      <c r="H463" s="127"/>
      <c r="I463" s="128"/>
      <c r="J463" s="129"/>
      <c r="K463" s="182"/>
      <c r="L463" s="119">
        <f t="shared" si="73"/>
        <v>0</v>
      </c>
      <c r="M463" s="119" t="str">
        <f t="shared" si="74"/>
        <v>February</v>
      </c>
      <c r="N463" s="120">
        <f t="shared" si="83"/>
        <v>2</v>
      </c>
      <c r="O463" s="119">
        <f t="shared" si="84"/>
        <v>2048</v>
      </c>
      <c r="P463" s="119" t="str">
        <f t="shared" si="75"/>
        <v>February</v>
      </c>
      <c r="Q463" s="119">
        <f t="shared" si="76"/>
        <v>0</v>
      </c>
      <c r="T463" s="119">
        <f t="shared" si="77"/>
        <v>2048</v>
      </c>
      <c r="U463" s="119">
        <f t="shared" si="78"/>
        <v>2047</v>
      </c>
      <c r="V463" s="119">
        <f t="shared" si="79"/>
        <v>0</v>
      </c>
      <c r="W463" s="119">
        <f t="shared" si="80"/>
        <v>0</v>
      </c>
      <c r="Y463" s="121" t="str">
        <f t="shared" si="81"/>
        <v>Loan Paid</v>
      </c>
      <c r="Z463" s="121">
        <f t="shared" si="82"/>
        <v>0</v>
      </c>
    </row>
    <row r="464" spans="1:26" s="119" customFormat="1" ht="11.25">
      <c r="A464" s="122">
        <v>446</v>
      </c>
      <c r="B464" s="111" t="s">
        <v>63</v>
      </c>
      <c r="C464" s="123" t="s">
        <v>63</v>
      </c>
      <c r="D464" s="124" t="s">
        <v>63</v>
      </c>
      <c r="E464" s="123" t="s">
        <v>63</v>
      </c>
      <c r="F464" s="125" t="s">
        <v>63</v>
      </c>
      <c r="G464" s="126" t="s">
        <v>63</v>
      </c>
      <c r="H464" s="127"/>
      <c r="I464" s="128"/>
      <c r="J464" s="129"/>
      <c r="K464" s="182"/>
      <c r="L464" s="119">
        <f t="shared" si="73"/>
        <v>0</v>
      </c>
      <c r="M464" s="119" t="str">
        <f t="shared" si="74"/>
        <v>March</v>
      </c>
      <c r="N464" s="120">
        <f t="shared" si="83"/>
        <v>3</v>
      </c>
      <c r="O464" s="119">
        <f t="shared" si="84"/>
        <v>2048</v>
      </c>
      <c r="P464" s="119" t="str">
        <f t="shared" si="75"/>
        <v>March</v>
      </c>
      <c r="Q464" s="119">
        <f t="shared" si="76"/>
        <v>0</v>
      </c>
      <c r="T464" s="119">
        <f t="shared" si="77"/>
        <v>2048</v>
      </c>
      <c r="U464" s="119">
        <f t="shared" si="78"/>
        <v>2047</v>
      </c>
      <c r="V464" s="119">
        <f t="shared" si="79"/>
        <v>0</v>
      </c>
      <c r="W464" s="119">
        <f t="shared" si="80"/>
        <v>0</v>
      </c>
      <c r="Y464" s="121" t="str">
        <f t="shared" si="81"/>
        <v>Loan Paid</v>
      </c>
      <c r="Z464" s="121">
        <f t="shared" si="82"/>
        <v>0</v>
      </c>
    </row>
    <row r="465" spans="1:26" s="119" customFormat="1" ht="11.25">
      <c r="A465" s="122">
        <v>447</v>
      </c>
      <c r="B465" s="111" t="s">
        <v>63</v>
      </c>
      <c r="C465" s="123" t="s">
        <v>63</v>
      </c>
      <c r="D465" s="124" t="s">
        <v>63</v>
      </c>
      <c r="E465" s="123" t="s">
        <v>63</v>
      </c>
      <c r="F465" s="125" t="s">
        <v>63</v>
      </c>
      <c r="G465" s="126" t="s">
        <v>63</v>
      </c>
      <c r="H465" s="127"/>
      <c r="I465" s="128"/>
      <c r="J465" s="129"/>
      <c r="K465" s="182"/>
      <c r="L465" s="119">
        <f t="shared" si="73"/>
        <v>0</v>
      </c>
      <c r="M465" s="119" t="str">
        <f t="shared" si="74"/>
        <v>April</v>
      </c>
      <c r="N465" s="120">
        <f t="shared" si="83"/>
        <v>4</v>
      </c>
      <c r="O465" s="119">
        <f t="shared" si="84"/>
        <v>2048</v>
      </c>
      <c r="P465" s="119" t="str">
        <f t="shared" si="75"/>
        <v>April</v>
      </c>
      <c r="Q465" s="119">
        <f t="shared" si="76"/>
        <v>0</v>
      </c>
      <c r="T465" s="119">
        <f t="shared" si="77"/>
        <v>2049</v>
      </c>
      <c r="U465" s="119">
        <f t="shared" si="78"/>
        <v>2048</v>
      </c>
      <c r="V465" s="119">
        <f t="shared" si="79"/>
        <v>0</v>
      </c>
      <c r="W465" s="119">
        <f t="shared" si="80"/>
        <v>0</v>
      </c>
      <c r="Y465" s="121" t="str">
        <f t="shared" si="81"/>
        <v>Loan Paid</v>
      </c>
      <c r="Z465" s="121">
        <f t="shared" si="82"/>
        <v>0</v>
      </c>
    </row>
    <row r="466" spans="1:26" s="119" customFormat="1" ht="11.25">
      <c r="A466" s="122">
        <v>448</v>
      </c>
      <c r="B466" s="111" t="s">
        <v>63</v>
      </c>
      <c r="C466" s="123" t="s">
        <v>63</v>
      </c>
      <c r="D466" s="124" t="s">
        <v>63</v>
      </c>
      <c r="E466" s="123" t="s">
        <v>63</v>
      </c>
      <c r="F466" s="125" t="s">
        <v>63</v>
      </c>
      <c r="G466" s="126" t="s">
        <v>63</v>
      </c>
      <c r="H466" s="127"/>
      <c r="I466" s="128"/>
      <c r="J466" s="129"/>
      <c r="K466" s="182"/>
      <c r="L466" s="119">
        <f t="shared" si="73"/>
        <v>0</v>
      </c>
      <c r="M466" s="119" t="str">
        <f t="shared" si="74"/>
        <v>May</v>
      </c>
      <c r="N466" s="120">
        <f t="shared" si="83"/>
        <v>5</v>
      </c>
      <c r="O466" s="119">
        <f t="shared" si="84"/>
        <v>2048</v>
      </c>
      <c r="P466" s="119" t="str">
        <f t="shared" si="75"/>
        <v>May</v>
      </c>
      <c r="Q466" s="119">
        <f t="shared" si="76"/>
        <v>0</v>
      </c>
      <c r="T466" s="119">
        <f t="shared" si="77"/>
        <v>2049</v>
      </c>
      <c r="U466" s="119">
        <f t="shared" si="78"/>
        <v>2048</v>
      </c>
      <c r="V466" s="119">
        <f t="shared" si="79"/>
        <v>0</v>
      </c>
      <c r="W466" s="119">
        <f t="shared" si="80"/>
        <v>0</v>
      </c>
      <c r="Y466" s="121" t="str">
        <f t="shared" si="81"/>
        <v>Loan Paid</v>
      </c>
      <c r="Z466" s="121">
        <f t="shared" si="82"/>
        <v>0</v>
      </c>
    </row>
    <row r="467" spans="1:26" s="119" customFormat="1" ht="11.25">
      <c r="A467" s="122">
        <v>449</v>
      </c>
      <c r="B467" s="111" t="s">
        <v>63</v>
      </c>
      <c r="C467" s="123" t="s">
        <v>63</v>
      </c>
      <c r="D467" s="124" t="s">
        <v>63</v>
      </c>
      <c r="E467" s="123" t="s">
        <v>63</v>
      </c>
      <c r="F467" s="125" t="s">
        <v>63</v>
      </c>
      <c r="G467" s="126" t="s">
        <v>63</v>
      </c>
      <c r="H467" s="127"/>
      <c r="I467" s="128"/>
      <c r="J467" s="129"/>
      <c r="K467" s="182"/>
      <c r="L467" s="119">
        <f t="shared" si="73"/>
        <v>0</v>
      </c>
      <c r="M467" s="119" t="str">
        <f t="shared" si="74"/>
        <v>June</v>
      </c>
      <c r="N467" s="120">
        <f t="shared" si="83"/>
        <v>6</v>
      </c>
      <c r="O467" s="119">
        <f t="shared" si="84"/>
        <v>2048</v>
      </c>
      <c r="P467" s="119" t="str">
        <f t="shared" si="75"/>
        <v>June</v>
      </c>
      <c r="Q467" s="119">
        <f t="shared" si="76"/>
        <v>0</v>
      </c>
      <c r="T467" s="119">
        <f t="shared" si="77"/>
        <v>2049</v>
      </c>
      <c r="U467" s="119">
        <f t="shared" si="78"/>
        <v>2048</v>
      </c>
      <c r="V467" s="119">
        <f t="shared" si="79"/>
        <v>0</v>
      </c>
      <c r="W467" s="119">
        <f t="shared" si="80"/>
        <v>0</v>
      </c>
      <c r="Y467" s="121" t="str">
        <f t="shared" si="81"/>
        <v>Loan Paid</v>
      </c>
      <c r="Z467" s="121">
        <f t="shared" si="82"/>
        <v>0</v>
      </c>
    </row>
    <row r="468" spans="1:26" s="119" customFormat="1" ht="11.25">
      <c r="A468" s="122">
        <v>450</v>
      </c>
      <c r="B468" s="111" t="s">
        <v>63</v>
      </c>
      <c r="C468" s="123" t="s">
        <v>63</v>
      </c>
      <c r="D468" s="124" t="s">
        <v>63</v>
      </c>
      <c r="E468" s="123" t="s">
        <v>63</v>
      </c>
      <c r="F468" s="125" t="s">
        <v>63</v>
      </c>
      <c r="G468" s="126" t="s">
        <v>63</v>
      </c>
      <c r="H468" s="127"/>
      <c r="I468" s="128"/>
      <c r="J468" s="129"/>
      <c r="K468" s="182"/>
      <c r="L468" s="119">
        <f t="shared" ref="L468:L518" si="85">IF(OR(E468="Loan Paid",E468="Need to Change EMI"),0,ROUND(VALUE(E468),2))</f>
        <v>0</v>
      </c>
      <c r="M468" s="119" t="str">
        <f t="shared" ref="M468:M518" si="86">IF(P468&lt;&gt;0,P468,Q468)</f>
        <v>July</v>
      </c>
      <c r="N468" s="120">
        <f t="shared" si="83"/>
        <v>7</v>
      </c>
      <c r="O468" s="119">
        <f t="shared" si="84"/>
        <v>2048</v>
      </c>
      <c r="P468" s="119" t="str">
        <f t="shared" ref="P468:P518" si="87">IF(N468=1,"January",IF(N468=2,"February",IF(N468=3,"March",IF(N468=4,"April",IF(N468=5,"May",IF(N468=6,"June",IF(N468=7,"July",IF(N468=8,"August",0))))))))</f>
        <v>July</v>
      </c>
      <c r="Q468" s="119">
        <f t="shared" ref="Q468:Q518" si="88">IF(P468=0,IF(N468=9,"September",IF(N468=10,"October",IF(N468=11,"November",IF(N468=12,"December",0)))),0)</f>
        <v>0</v>
      </c>
      <c r="T468" s="119">
        <f t="shared" ref="T468:T518" si="89">IF(N468&gt;3,O468+1,O468)</f>
        <v>2049</v>
      </c>
      <c r="U468" s="119">
        <f t="shared" ref="U468:U518" si="90">T468-1</f>
        <v>2048</v>
      </c>
      <c r="V468" s="119">
        <f t="shared" ref="V468:V518" si="91">IF($E$13=$T468,C468,0)</f>
        <v>0</v>
      </c>
      <c r="W468" s="119">
        <f t="shared" ref="W468:W518" si="92">IF($E$13=$T468,D468+I468,0)</f>
        <v>0</v>
      </c>
      <c r="Y468" s="121" t="str">
        <f t="shared" ref="Y468:Y518" si="93">IF(E467="Need to Change EMI","Need to Change EMI",IF(OR(L467=0,L467&lt;0),"Loan Paid",IF(E467&lt;$L$1,E467,G467-C468)))</f>
        <v>Loan Paid</v>
      </c>
      <c r="Z468" s="121">
        <f t="shared" ref="Z468:Z518" si="94">IF(OR(Y468="Loan Paid",Y468="Need to Change EMI"),0,(G468-C468))</f>
        <v>0</v>
      </c>
    </row>
    <row r="469" spans="1:26" s="119" customFormat="1" ht="11.25">
      <c r="A469" s="122">
        <v>451</v>
      </c>
      <c r="B469" s="111" t="s">
        <v>63</v>
      </c>
      <c r="C469" s="123" t="s">
        <v>63</v>
      </c>
      <c r="D469" s="124" t="s">
        <v>63</v>
      </c>
      <c r="E469" s="123" t="s">
        <v>63</v>
      </c>
      <c r="F469" s="125" t="s">
        <v>63</v>
      </c>
      <c r="G469" s="126" t="s">
        <v>63</v>
      </c>
      <c r="H469" s="127"/>
      <c r="I469" s="128"/>
      <c r="J469" s="129"/>
      <c r="K469" s="182"/>
      <c r="L469" s="119">
        <f t="shared" si="85"/>
        <v>0</v>
      </c>
      <c r="M469" s="119" t="str">
        <f t="shared" si="86"/>
        <v>August</v>
      </c>
      <c r="N469" s="120">
        <f t="shared" ref="N469:N518" si="95">IF(N468=12,1,N468+1)</f>
        <v>8</v>
      </c>
      <c r="O469" s="119">
        <f t="shared" ref="O469:O518" si="96">IF(N468=12,O468+1,O468)</f>
        <v>2048</v>
      </c>
      <c r="P469" s="119" t="str">
        <f t="shared" si="87"/>
        <v>August</v>
      </c>
      <c r="Q469" s="119">
        <f t="shared" si="88"/>
        <v>0</v>
      </c>
      <c r="T469" s="119">
        <f t="shared" si="89"/>
        <v>2049</v>
      </c>
      <c r="U469" s="119">
        <f t="shared" si="90"/>
        <v>2048</v>
      </c>
      <c r="V469" s="119">
        <f t="shared" si="91"/>
        <v>0</v>
      </c>
      <c r="W469" s="119">
        <f t="shared" si="92"/>
        <v>0</v>
      </c>
      <c r="Y469" s="121" t="str">
        <f t="shared" si="93"/>
        <v>Loan Paid</v>
      </c>
      <c r="Z469" s="121">
        <f t="shared" si="94"/>
        <v>0</v>
      </c>
    </row>
    <row r="470" spans="1:26" s="119" customFormat="1" ht="11.25">
      <c r="A470" s="122">
        <v>452</v>
      </c>
      <c r="B470" s="111" t="s">
        <v>63</v>
      </c>
      <c r="C470" s="123" t="s">
        <v>63</v>
      </c>
      <c r="D470" s="124" t="s">
        <v>63</v>
      </c>
      <c r="E470" s="123" t="s">
        <v>63</v>
      </c>
      <c r="F470" s="125" t="s">
        <v>63</v>
      </c>
      <c r="G470" s="126" t="s">
        <v>63</v>
      </c>
      <c r="H470" s="127"/>
      <c r="I470" s="128"/>
      <c r="J470" s="129"/>
      <c r="K470" s="182"/>
      <c r="L470" s="119">
        <f t="shared" si="85"/>
        <v>0</v>
      </c>
      <c r="M470" s="119" t="str">
        <f t="shared" si="86"/>
        <v>September</v>
      </c>
      <c r="N470" s="120">
        <f t="shared" si="95"/>
        <v>9</v>
      </c>
      <c r="O470" s="119">
        <f t="shared" si="96"/>
        <v>2048</v>
      </c>
      <c r="P470" s="119">
        <f t="shared" si="87"/>
        <v>0</v>
      </c>
      <c r="Q470" s="119" t="str">
        <f t="shared" si="88"/>
        <v>September</v>
      </c>
      <c r="T470" s="119">
        <f t="shared" si="89"/>
        <v>2049</v>
      </c>
      <c r="U470" s="119">
        <f t="shared" si="90"/>
        <v>2048</v>
      </c>
      <c r="V470" s="119">
        <f t="shared" si="91"/>
        <v>0</v>
      </c>
      <c r="W470" s="119">
        <f t="shared" si="92"/>
        <v>0</v>
      </c>
      <c r="Y470" s="121" t="str">
        <f t="shared" si="93"/>
        <v>Loan Paid</v>
      </c>
      <c r="Z470" s="121">
        <f t="shared" si="94"/>
        <v>0</v>
      </c>
    </row>
    <row r="471" spans="1:26" s="119" customFormat="1" ht="11.25">
      <c r="A471" s="122">
        <v>453</v>
      </c>
      <c r="B471" s="111" t="s">
        <v>63</v>
      </c>
      <c r="C471" s="123" t="s">
        <v>63</v>
      </c>
      <c r="D471" s="124" t="s">
        <v>63</v>
      </c>
      <c r="E471" s="123" t="s">
        <v>63</v>
      </c>
      <c r="F471" s="125" t="s">
        <v>63</v>
      </c>
      <c r="G471" s="126" t="s">
        <v>63</v>
      </c>
      <c r="H471" s="127"/>
      <c r="I471" s="128"/>
      <c r="J471" s="129"/>
      <c r="K471" s="182"/>
      <c r="L471" s="119">
        <f t="shared" si="85"/>
        <v>0</v>
      </c>
      <c r="M471" s="119" t="str">
        <f t="shared" si="86"/>
        <v>October</v>
      </c>
      <c r="N471" s="120">
        <f t="shared" si="95"/>
        <v>10</v>
      </c>
      <c r="O471" s="119">
        <f t="shared" si="96"/>
        <v>2048</v>
      </c>
      <c r="P471" s="119">
        <f t="shared" si="87"/>
        <v>0</v>
      </c>
      <c r="Q471" s="119" t="str">
        <f t="shared" si="88"/>
        <v>October</v>
      </c>
      <c r="T471" s="119">
        <f t="shared" si="89"/>
        <v>2049</v>
      </c>
      <c r="U471" s="119">
        <f t="shared" si="90"/>
        <v>2048</v>
      </c>
      <c r="V471" s="119">
        <f t="shared" si="91"/>
        <v>0</v>
      </c>
      <c r="W471" s="119">
        <f t="shared" si="92"/>
        <v>0</v>
      </c>
      <c r="Y471" s="121" t="str">
        <f t="shared" si="93"/>
        <v>Loan Paid</v>
      </c>
      <c r="Z471" s="121">
        <f t="shared" si="94"/>
        <v>0</v>
      </c>
    </row>
    <row r="472" spans="1:26" s="119" customFormat="1" ht="11.25">
      <c r="A472" s="122">
        <v>454</v>
      </c>
      <c r="B472" s="111" t="s">
        <v>63</v>
      </c>
      <c r="C472" s="123" t="s">
        <v>63</v>
      </c>
      <c r="D472" s="124" t="s">
        <v>63</v>
      </c>
      <c r="E472" s="123" t="s">
        <v>63</v>
      </c>
      <c r="F472" s="125" t="s">
        <v>63</v>
      </c>
      <c r="G472" s="126" t="s">
        <v>63</v>
      </c>
      <c r="H472" s="127"/>
      <c r="I472" s="128"/>
      <c r="J472" s="129"/>
      <c r="K472" s="182"/>
      <c r="L472" s="119">
        <f t="shared" si="85"/>
        <v>0</v>
      </c>
      <c r="M472" s="119" t="str">
        <f t="shared" si="86"/>
        <v>November</v>
      </c>
      <c r="N472" s="120">
        <f t="shared" si="95"/>
        <v>11</v>
      </c>
      <c r="O472" s="119">
        <f t="shared" si="96"/>
        <v>2048</v>
      </c>
      <c r="P472" s="119">
        <f t="shared" si="87"/>
        <v>0</v>
      </c>
      <c r="Q472" s="119" t="str">
        <f t="shared" si="88"/>
        <v>November</v>
      </c>
      <c r="T472" s="119">
        <f t="shared" si="89"/>
        <v>2049</v>
      </c>
      <c r="U472" s="119">
        <f t="shared" si="90"/>
        <v>2048</v>
      </c>
      <c r="V472" s="119">
        <f t="shared" si="91"/>
        <v>0</v>
      </c>
      <c r="W472" s="119">
        <f t="shared" si="92"/>
        <v>0</v>
      </c>
      <c r="Y472" s="121" t="str">
        <f t="shared" si="93"/>
        <v>Loan Paid</v>
      </c>
      <c r="Z472" s="121">
        <f t="shared" si="94"/>
        <v>0</v>
      </c>
    </row>
    <row r="473" spans="1:26" s="119" customFormat="1" ht="11.25">
      <c r="A473" s="122">
        <v>455</v>
      </c>
      <c r="B473" s="111" t="s">
        <v>63</v>
      </c>
      <c r="C473" s="123" t="s">
        <v>63</v>
      </c>
      <c r="D473" s="124" t="s">
        <v>63</v>
      </c>
      <c r="E473" s="123" t="s">
        <v>63</v>
      </c>
      <c r="F473" s="125" t="s">
        <v>63</v>
      </c>
      <c r="G473" s="126" t="s">
        <v>63</v>
      </c>
      <c r="H473" s="127"/>
      <c r="I473" s="128"/>
      <c r="J473" s="129"/>
      <c r="K473" s="182"/>
      <c r="L473" s="119">
        <f t="shared" si="85"/>
        <v>0</v>
      </c>
      <c r="M473" s="119" t="str">
        <f t="shared" si="86"/>
        <v>December</v>
      </c>
      <c r="N473" s="120">
        <f t="shared" si="95"/>
        <v>12</v>
      </c>
      <c r="O473" s="119">
        <f t="shared" si="96"/>
        <v>2048</v>
      </c>
      <c r="P473" s="119">
        <f t="shared" si="87"/>
        <v>0</v>
      </c>
      <c r="Q473" s="119" t="str">
        <f t="shared" si="88"/>
        <v>December</v>
      </c>
      <c r="T473" s="119">
        <f t="shared" si="89"/>
        <v>2049</v>
      </c>
      <c r="U473" s="119">
        <f t="shared" si="90"/>
        <v>2048</v>
      </c>
      <c r="V473" s="119">
        <f t="shared" si="91"/>
        <v>0</v>
      </c>
      <c r="W473" s="119">
        <f t="shared" si="92"/>
        <v>0</v>
      </c>
      <c r="Y473" s="121" t="str">
        <f t="shared" si="93"/>
        <v>Loan Paid</v>
      </c>
      <c r="Z473" s="121">
        <f t="shared" si="94"/>
        <v>0</v>
      </c>
    </row>
    <row r="474" spans="1:26" s="119" customFormat="1" ht="11.25">
      <c r="A474" s="122">
        <v>456</v>
      </c>
      <c r="B474" s="111" t="s">
        <v>63</v>
      </c>
      <c r="C474" s="123" t="s">
        <v>63</v>
      </c>
      <c r="D474" s="124" t="s">
        <v>63</v>
      </c>
      <c r="E474" s="123" t="s">
        <v>63</v>
      </c>
      <c r="F474" s="125" t="s">
        <v>63</v>
      </c>
      <c r="G474" s="126" t="s">
        <v>63</v>
      </c>
      <c r="H474" s="127"/>
      <c r="I474" s="128"/>
      <c r="J474" s="129"/>
      <c r="K474" s="182"/>
      <c r="L474" s="119">
        <f t="shared" si="85"/>
        <v>0</v>
      </c>
      <c r="M474" s="119" t="str">
        <f t="shared" si="86"/>
        <v>January</v>
      </c>
      <c r="N474" s="120">
        <f t="shared" si="95"/>
        <v>1</v>
      </c>
      <c r="O474" s="119">
        <f t="shared" si="96"/>
        <v>2049</v>
      </c>
      <c r="P474" s="119" t="str">
        <f t="shared" si="87"/>
        <v>January</v>
      </c>
      <c r="Q474" s="119">
        <f t="shared" si="88"/>
        <v>0</v>
      </c>
      <c r="T474" s="119">
        <f t="shared" si="89"/>
        <v>2049</v>
      </c>
      <c r="U474" s="119">
        <f t="shared" si="90"/>
        <v>2048</v>
      </c>
      <c r="V474" s="119">
        <f t="shared" si="91"/>
        <v>0</v>
      </c>
      <c r="W474" s="119">
        <f t="shared" si="92"/>
        <v>0</v>
      </c>
      <c r="Y474" s="121" t="str">
        <f t="shared" si="93"/>
        <v>Loan Paid</v>
      </c>
      <c r="Z474" s="121">
        <f t="shared" si="94"/>
        <v>0</v>
      </c>
    </row>
    <row r="475" spans="1:26" s="119" customFormat="1" ht="11.25">
      <c r="A475" s="122">
        <v>457</v>
      </c>
      <c r="B475" s="111" t="s">
        <v>63</v>
      </c>
      <c r="C475" s="123" t="s">
        <v>63</v>
      </c>
      <c r="D475" s="124" t="s">
        <v>63</v>
      </c>
      <c r="E475" s="123" t="s">
        <v>63</v>
      </c>
      <c r="F475" s="125" t="s">
        <v>63</v>
      </c>
      <c r="G475" s="126" t="s">
        <v>63</v>
      </c>
      <c r="H475" s="127"/>
      <c r="I475" s="128"/>
      <c r="J475" s="129"/>
      <c r="K475" s="182"/>
      <c r="L475" s="119">
        <f t="shared" si="85"/>
        <v>0</v>
      </c>
      <c r="M475" s="119" t="str">
        <f t="shared" si="86"/>
        <v>February</v>
      </c>
      <c r="N475" s="120">
        <f t="shared" si="95"/>
        <v>2</v>
      </c>
      <c r="O475" s="119">
        <f t="shared" si="96"/>
        <v>2049</v>
      </c>
      <c r="P475" s="119" t="str">
        <f t="shared" si="87"/>
        <v>February</v>
      </c>
      <c r="Q475" s="119">
        <f t="shared" si="88"/>
        <v>0</v>
      </c>
      <c r="T475" s="119">
        <f t="shared" si="89"/>
        <v>2049</v>
      </c>
      <c r="U475" s="119">
        <f t="shared" si="90"/>
        <v>2048</v>
      </c>
      <c r="V475" s="119">
        <f t="shared" si="91"/>
        <v>0</v>
      </c>
      <c r="W475" s="119">
        <f t="shared" si="92"/>
        <v>0</v>
      </c>
      <c r="Y475" s="121" t="str">
        <f t="shared" si="93"/>
        <v>Loan Paid</v>
      </c>
      <c r="Z475" s="121">
        <f t="shared" si="94"/>
        <v>0</v>
      </c>
    </row>
    <row r="476" spans="1:26" s="119" customFormat="1" ht="11.25">
      <c r="A476" s="122">
        <v>458</v>
      </c>
      <c r="B476" s="111" t="s">
        <v>63</v>
      </c>
      <c r="C476" s="123" t="s">
        <v>63</v>
      </c>
      <c r="D476" s="124" t="s">
        <v>63</v>
      </c>
      <c r="E476" s="123" t="s">
        <v>63</v>
      </c>
      <c r="F476" s="125" t="s">
        <v>63</v>
      </c>
      <c r="G476" s="126" t="s">
        <v>63</v>
      </c>
      <c r="H476" s="127"/>
      <c r="I476" s="128"/>
      <c r="J476" s="129"/>
      <c r="K476" s="182"/>
      <c r="L476" s="119">
        <f t="shared" si="85"/>
        <v>0</v>
      </c>
      <c r="M476" s="119" t="str">
        <f t="shared" si="86"/>
        <v>March</v>
      </c>
      <c r="N476" s="120">
        <f t="shared" si="95"/>
        <v>3</v>
      </c>
      <c r="O476" s="119">
        <f t="shared" si="96"/>
        <v>2049</v>
      </c>
      <c r="P476" s="119" t="str">
        <f t="shared" si="87"/>
        <v>March</v>
      </c>
      <c r="Q476" s="119">
        <f t="shared" si="88"/>
        <v>0</v>
      </c>
      <c r="T476" s="119">
        <f t="shared" si="89"/>
        <v>2049</v>
      </c>
      <c r="U476" s="119">
        <f t="shared" si="90"/>
        <v>2048</v>
      </c>
      <c r="V476" s="119">
        <f t="shared" si="91"/>
        <v>0</v>
      </c>
      <c r="W476" s="119">
        <f t="shared" si="92"/>
        <v>0</v>
      </c>
      <c r="Y476" s="121" t="str">
        <f t="shared" si="93"/>
        <v>Loan Paid</v>
      </c>
      <c r="Z476" s="121">
        <f t="shared" si="94"/>
        <v>0</v>
      </c>
    </row>
    <row r="477" spans="1:26" s="119" customFormat="1" ht="11.25">
      <c r="A477" s="122">
        <v>459</v>
      </c>
      <c r="B477" s="111" t="s">
        <v>63</v>
      </c>
      <c r="C477" s="123" t="s">
        <v>63</v>
      </c>
      <c r="D477" s="124" t="s">
        <v>63</v>
      </c>
      <c r="E477" s="123" t="s">
        <v>63</v>
      </c>
      <c r="F477" s="125" t="s">
        <v>63</v>
      </c>
      <c r="G477" s="126" t="s">
        <v>63</v>
      </c>
      <c r="H477" s="127"/>
      <c r="I477" s="128"/>
      <c r="J477" s="129"/>
      <c r="K477" s="182"/>
      <c r="L477" s="119">
        <f t="shared" si="85"/>
        <v>0</v>
      </c>
      <c r="M477" s="119" t="str">
        <f t="shared" si="86"/>
        <v>April</v>
      </c>
      <c r="N477" s="120">
        <f t="shared" si="95"/>
        <v>4</v>
      </c>
      <c r="O477" s="119">
        <f t="shared" si="96"/>
        <v>2049</v>
      </c>
      <c r="P477" s="119" t="str">
        <f t="shared" si="87"/>
        <v>April</v>
      </c>
      <c r="Q477" s="119">
        <f t="shared" si="88"/>
        <v>0</v>
      </c>
      <c r="T477" s="119">
        <f t="shared" si="89"/>
        <v>2050</v>
      </c>
      <c r="U477" s="119">
        <f t="shared" si="90"/>
        <v>2049</v>
      </c>
      <c r="V477" s="119">
        <f t="shared" si="91"/>
        <v>0</v>
      </c>
      <c r="W477" s="119">
        <f t="shared" si="92"/>
        <v>0</v>
      </c>
      <c r="Y477" s="121" t="str">
        <f t="shared" si="93"/>
        <v>Loan Paid</v>
      </c>
      <c r="Z477" s="121">
        <f t="shared" si="94"/>
        <v>0</v>
      </c>
    </row>
    <row r="478" spans="1:26" s="119" customFormat="1" ht="11.25">
      <c r="A478" s="122">
        <v>460</v>
      </c>
      <c r="B478" s="111" t="s">
        <v>63</v>
      </c>
      <c r="C478" s="123" t="s">
        <v>63</v>
      </c>
      <c r="D478" s="124" t="s">
        <v>63</v>
      </c>
      <c r="E478" s="123" t="s">
        <v>63</v>
      </c>
      <c r="F478" s="125" t="s">
        <v>63</v>
      </c>
      <c r="G478" s="126" t="s">
        <v>63</v>
      </c>
      <c r="H478" s="127"/>
      <c r="I478" s="128"/>
      <c r="J478" s="129"/>
      <c r="K478" s="182"/>
      <c r="L478" s="119">
        <f t="shared" si="85"/>
        <v>0</v>
      </c>
      <c r="M478" s="119" t="str">
        <f t="shared" si="86"/>
        <v>May</v>
      </c>
      <c r="N478" s="120">
        <f t="shared" si="95"/>
        <v>5</v>
      </c>
      <c r="O478" s="119">
        <f t="shared" si="96"/>
        <v>2049</v>
      </c>
      <c r="P478" s="119" t="str">
        <f t="shared" si="87"/>
        <v>May</v>
      </c>
      <c r="Q478" s="119">
        <f t="shared" si="88"/>
        <v>0</v>
      </c>
      <c r="T478" s="119">
        <f t="shared" si="89"/>
        <v>2050</v>
      </c>
      <c r="U478" s="119">
        <f t="shared" si="90"/>
        <v>2049</v>
      </c>
      <c r="V478" s="119">
        <f t="shared" si="91"/>
        <v>0</v>
      </c>
      <c r="W478" s="119">
        <f t="shared" si="92"/>
        <v>0</v>
      </c>
      <c r="Y478" s="121" t="str">
        <f t="shared" si="93"/>
        <v>Loan Paid</v>
      </c>
      <c r="Z478" s="121">
        <f t="shared" si="94"/>
        <v>0</v>
      </c>
    </row>
    <row r="479" spans="1:26" s="119" customFormat="1" ht="11.25">
      <c r="A479" s="122">
        <v>461</v>
      </c>
      <c r="B479" s="111" t="s">
        <v>63</v>
      </c>
      <c r="C479" s="123" t="s">
        <v>63</v>
      </c>
      <c r="D479" s="124" t="s">
        <v>63</v>
      </c>
      <c r="E479" s="123" t="s">
        <v>63</v>
      </c>
      <c r="F479" s="125" t="s">
        <v>63</v>
      </c>
      <c r="G479" s="126" t="s">
        <v>63</v>
      </c>
      <c r="H479" s="127"/>
      <c r="I479" s="128"/>
      <c r="J479" s="129"/>
      <c r="K479" s="182"/>
      <c r="L479" s="119">
        <f t="shared" si="85"/>
        <v>0</v>
      </c>
      <c r="M479" s="119" t="str">
        <f t="shared" si="86"/>
        <v>June</v>
      </c>
      <c r="N479" s="120">
        <f t="shared" si="95"/>
        <v>6</v>
      </c>
      <c r="O479" s="119">
        <f t="shared" si="96"/>
        <v>2049</v>
      </c>
      <c r="P479" s="119" t="str">
        <f t="shared" si="87"/>
        <v>June</v>
      </c>
      <c r="Q479" s="119">
        <f t="shared" si="88"/>
        <v>0</v>
      </c>
      <c r="T479" s="119">
        <f t="shared" si="89"/>
        <v>2050</v>
      </c>
      <c r="U479" s="119">
        <f t="shared" si="90"/>
        <v>2049</v>
      </c>
      <c r="V479" s="119">
        <f t="shared" si="91"/>
        <v>0</v>
      </c>
      <c r="W479" s="119">
        <f t="shared" si="92"/>
        <v>0</v>
      </c>
      <c r="Y479" s="121" t="str">
        <f t="shared" si="93"/>
        <v>Loan Paid</v>
      </c>
      <c r="Z479" s="121">
        <f t="shared" si="94"/>
        <v>0</v>
      </c>
    </row>
    <row r="480" spans="1:26" s="119" customFormat="1" ht="11.25">
      <c r="A480" s="122">
        <v>462</v>
      </c>
      <c r="B480" s="111" t="s">
        <v>63</v>
      </c>
      <c r="C480" s="123" t="s">
        <v>63</v>
      </c>
      <c r="D480" s="124" t="s">
        <v>63</v>
      </c>
      <c r="E480" s="123" t="s">
        <v>63</v>
      </c>
      <c r="F480" s="125" t="s">
        <v>63</v>
      </c>
      <c r="G480" s="126" t="s">
        <v>63</v>
      </c>
      <c r="H480" s="127"/>
      <c r="I480" s="128"/>
      <c r="J480" s="129"/>
      <c r="K480" s="182"/>
      <c r="L480" s="119">
        <f t="shared" si="85"/>
        <v>0</v>
      </c>
      <c r="M480" s="119" t="str">
        <f t="shared" si="86"/>
        <v>July</v>
      </c>
      <c r="N480" s="120">
        <f t="shared" si="95"/>
        <v>7</v>
      </c>
      <c r="O480" s="119">
        <f t="shared" si="96"/>
        <v>2049</v>
      </c>
      <c r="P480" s="119" t="str">
        <f t="shared" si="87"/>
        <v>July</v>
      </c>
      <c r="Q480" s="119">
        <f t="shared" si="88"/>
        <v>0</v>
      </c>
      <c r="T480" s="119">
        <f t="shared" si="89"/>
        <v>2050</v>
      </c>
      <c r="U480" s="119">
        <f t="shared" si="90"/>
        <v>2049</v>
      </c>
      <c r="V480" s="119">
        <f t="shared" si="91"/>
        <v>0</v>
      </c>
      <c r="W480" s="119">
        <f t="shared" si="92"/>
        <v>0</v>
      </c>
      <c r="Y480" s="121" t="str">
        <f t="shared" si="93"/>
        <v>Loan Paid</v>
      </c>
      <c r="Z480" s="121">
        <f t="shared" si="94"/>
        <v>0</v>
      </c>
    </row>
    <row r="481" spans="1:26" s="119" customFormat="1" ht="11.25">
      <c r="A481" s="122">
        <v>463</v>
      </c>
      <c r="B481" s="111" t="s">
        <v>63</v>
      </c>
      <c r="C481" s="123" t="s">
        <v>63</v>
      </c>
      <c r="D481" s="124" t="s">
        <v>63</v>
      </c>
      <c r="E481" s="123" t="s">
        <v>63</v>
      </c>
      <c r="F481" s="125" t="s">
        <v>63</v>
      </c>
      <c r="G481" s="126" t="s">
        <v>63</v>
      </c>
      <c r="H481" s="127"/>
      <c r="I481" s="128"/>
      <c r="J481" s="129"/>
      <c r="K481" s="182"/>
      <c r="L481" s="119">
        <f t="shared" si="85"/>
        <v>0</v>
      </c>
      <c r="M481" s="119" t="str">
        <f t="shared" si="86"/>
        <v>August</v>
      </c>
      <c r="N481" s="120">
        <f t="shared" si="95"/>
        <v>8</v>
      </c>
      <c r="O481" s="119">
        <f t="shared" si="96"/>
        <v>2049</v>
      </c>
      <c r="P481" s="119" t="str">
        <f t="shared" si="87"/>
        <v>August</v>
      </c>
      <c r="Q481" s="119">
        <f t="shared" si="88"/>
        <v>0</v>
      </c>
      <c r="T481" s="119">
        <f t="shared" si="89"/>
        <v>2050</v>
      </c>
      <c r="U481" s="119">
        <f t="shared" si="90"/>
        <v>2049</v>
      </c>
      <c r="V481" s="119">
        <f t="shared" si="91"/>
        <v>0</v>
      </c>
      <c r="W481" s="119">
        <f t="shared" si="92"/>
        <v>0</v>
      </c>
      <c r="Y481" s="121" t="str">
        <f t="shared" si="93"/>
        <v>Loan Paid</v>
      </c>
      <c r="Z481" s="121">
        <f t="shared" si="94"/>
        <v>0</v>
      </c>
    </row>
    <row r="482" spans="1:26" s="119" customFormat="1" ht="11.25">
      <c r="A482" s="122">
        <v>464</v>
      </c>
      <c r="B482" s="111" t="s">
        <v>63</v>
      </c>
      <c r="C482" s="123" t="s">
        <v>63</v>
      </c>
      <c r="D482" s="124" t="s">
        <v>63</v>
      </c>
      <c r="E482" s="123" t="s">
        <v>63</v>
      </c>
      <c r="F482" s="125" t="s">
        <v>63</v>
      </c>
      <c r="G482" s="126" t="s">
        <v>63</v>
      </c>
      <c r="H482" s="127"/>
      <c r="I482" s="128"/>
      <c r="J482" s="129"/>
      <c r="K482" s="182"/>
      <c r="L482" s="119">
        <f t="shared" si="85"/>
        <v>0</v>
      </c>
      <c r="M482" s="119" t="str">
        <f t="shared" si="86"/>
        <v>September</v>
      </c>
      <c r="N482" s="120">
        <f t="shared" si="95"/>
        <v>9</v>
      </c>
      <c r="O482" s="119">
        <f t="shared" si="96"/>
        <v>2049</v>
      </c>
      <c r="P482" s="119">
        <f t="shared" si="87"/>
        <v>0</v>
      </c>
      <c r="Q482" s="119" t="str">
        <f t="shared" si="88"/>
        <v>September</v>
      </c>
      <c r="T482" s="119">
        <f t="shared" si="89"/>
        <v>2050</v>
      </c>
      <c r="U482" s="119">
        <f t="shared" si="90"/>
        <v>2049</v>
      </c>
      <c r="V482" s="119">
        <f t="shared" si="91"/>
        <v>0</v>
      </c>
      <c r="W482" s="119">
        <f t="shared" si="92"/>
        <v>0</v>
      </c>
      <c r="Y482" s="121" t="str">
        <f t="shared" si="93"/>
        <v>Loan Paid</v>
      </c>
      <c r="Z482" s="121">
        <f t="shared" si="94"/>
        <v>0</v>
      </c>
    </row>
    <row r="483" spans="1:26" s="119" customFormat="1" ht="11.25">
      <c r="A483" s="122">
        <v>465</v>
      </c>
      <c r="B483" s="111" t="s">
        <v>63</v>
      </c>
      <c r="C483" s="123" t="s">
        <v>63</v>
      </c>
      <c r="D483" s="124" t="s">
        <v>63</v>
      </c>
      <c r="E483" s="123" t="s">
        <v>63</v>
      </c>
      <c r="F483" s="125" t="s">
        <v>63</v>
      </c>
      <c r="G483" s="126" t="s">
        <v>63</v>
      </c>
      <c r="H483" s="127"/>
      <c r="I483" s="128"/>
      <c r="J483" s="129"/>
      <c r="K483" s="182"/>
      <c r="L483" s="119">
        <f t="shared" si="85"/>
        <v>0</v>
      </c>
      <c r="M483" s="119" t="str">
        <f t="shared" si="86"/>
        <v>October</v>
      </c>
      <c r="N483" s="120">
        <f t="shared" si="95"/>
        <v>10</v>
      </c>
      <c r="O483" s="119">
        <f t="shared" si="96"/>
        <v>2049</v>
      </c>
      <c r="P483" s="119">
        <f t="shared" si="87"/>
        <v>0</v>
      </c>
      <c r="Q483" s="119" t="str">
        <f t="shared" si="88"/>
        <v>October</v>
      </c>
      <c r="T483" s="119">
        <f t="shared" si="89"/>
        <v>2050</v>
      </c>
      <c r="U483" s="119">
        <f t="shared" si="90"/>
        <v>2049</v>
      </c>
      <c r="V483" s="119">
        <f t="shared" si="91"/>
        <v>0</v>
      </c>
      <c r="W483" s="119">
        <f t="shared" si="92"/>
        <v>0</v>
      </c>
      <c r="Y483" s="121" t="str">
        <f t="shared" si="93"/>
        <v>Loan Paid</v>
      </c>
      <c r="Z483" s="121">
        <f t="shared" si="94"/>
        <v>0</v>
      </c>
    </row>
    <row r="484" spans="1:26" s="119" customFormat="1" ht="11.25">
      <c r="A484" s="122">
        <v>466</v>
      </c>
      <c r="B484" s="111" t="s">
        <v>63</v>
      </c>
      <c r="C484" s="123" t="s">
        <v>63</v>
      </c>
      <c r="D484" s="124" t="s">
        <v>63</v>
      </c>
      <c r="E484" s="123" t="s">
        <v>63</v>
      </c>
      <c r="F484" s="125" t="s">
        <v>63</v>
      </c>
      <c r="G484" s="126" t="s">
        <v>63</v>
      </c>
      <c r="H484" s="127"/>
      <c r="I484" s="128"/>
      <c r="J484" s="129"/>
      <c r="K484" s="182"/>
      <c r="L484" s="119">
        <f t="shared" si="85"/>
        <v>0</v>
      </c>
      <c r="M484" s="119" t="str">
        <f t="shared" si="86"/>
        <v>November</v>
      </c>
      <c r="N484" s="120">
        <f t="shared" si="95"/>
        <v>11</v>
      </c>
      <c r="O484" s="119">
        <f t="shared" si="96"/>
        <v>2049</v>
      </c>
      <c r="P484" s="119">
        <f t="shared" si="87"/>
        <v>0</v>
      </c>
      <c r="Q484" s="119" t="str">
        <f t="shared" si="88"/>
        <v>November</v>
      </c>
      <c r="T484" s="119">
        <f t="shared" si="89"/>
        <v>2050</v>
      </c>
      <c r="U484" s="119">
        <f t="shared" si="90"/>
        <v>2049</v>
      </c>
      <c r="V484" s="119">
        <f t="shared" si="91"/>
        <v>0</v>
      </c>
      <c r="W484" s="119">
        <f t="shared" si="92"/>
        <v>0</v>
      </c>
      <c r="Y484" s="121" t="str">
        <f t="shared" si="93"/>
        <v>Loan Paid</v>
      </c>
      <c r="Z484" s="121">
        <f t="shared" si="94"/>
        <v>0</v>
      </c>
    </row>
    <row r="485" spans="1:26" s="119" customFormat="1" ht="11.25">
      <c r="A485" s="122">
        <v>467</v>
      </c>
      <c r="B485" s="111" t="s">
        <v>63</v>
      </c>
      <c r="C485" s="123" t="s">
        <v>63</v>
      </c>
      <c r="D485" s="124" t="s">
        <v>63</v>
      </c>
      <c r="E485" s="123" t="s">
        <v>63</v>
      </c>
      <c r="F485" s="125" t="s">
        <v>63</v>
      </c>
      <c r="G485" s="126" t="s">
        <v>63</v>
      </c>
      <c r="H485" s="127"/>
      <c r="I485" s="128"/>
      <c r="J485" s="129"/>
      <c r="K485" s="182"/>
      <c r="L485" s="119">
        <f t="shared" si="85"/>
        <v>0</v>
      </c>
      <c r="M485" s="119" t="str">
        <f t="shared" si="86"/>
        <v>December</v>
      </c>
      <c r="N485" s="120">
        <f t="shared" si="95"/>
        <v>12</v>
      </c>
      <c r="O485" s="119">
        <f t="shared" si="96"/>
        <v>2049</v>
      </c>
      <c r="P485" s="119">
        <f t="shared" si="87"/>
        <v>0</v>
      </c>
      <c r="Q485" s="119" t="str">
        <f t="shared" si="88"/>
        <v>December</v>
      </c>
      <c r="T485" s="119">
        <f t="shared" si="89"/>
        <v>2050</v>
      </c>
      <c r="U485" s="119">
        <f t="shared" si="90"/>
        <v>2049</v>
      </c>
      <c r="V485" s="119">
        <f t="shared" si="91"/>
        <v>0</v>
      </c>
      <c r="W485" s="119">
        <f t="shared" si="92"/>
        <v>0</v>
      </c>
      <c r="Y485" s="121" t="str">
        <f t="shared" si="93"/>
        <v>Loan Paid</v>
      </c>
      <c r="Z485" s="121">
        <f t="shared" si="94"/>
        <v>0</v>
      </c>
    </row>
    <row r="486" spans="1:26" s="119" customFormat="1" ht="11.25">
      <c r="A486" s="122">
        <v>468</v>
      </c>
      <c r="B486" s="111" t="s">
        <v>63</v>
      </c>
      <c r="C486" s="123" t="s">
        <v>63</v>
      </c>
      <c r="D486" s="124" t="s">
        <v>63</v>
      </c>
      <c r="E486" s="123" t="s">
        <v>63</v>
      </c>
      <c r="F486" s="125" t="s">
        <v>63</v>
      </c>
      <c r="G486" s="126" t="s">
        <v>63</v>
      </c>
      <c r="H486" s="127"/>
      <c r="I486" s="128"/>
      <c r="J486" s="129"/>
      <c r="K486" s="182"/>
      <c r="L486" s="119">
        <f t="shared" si="85"/>
        <v>0</v>
      </c>
      <c r="M486" s="119" t="str">
        <f t="shared" si="86"/>
        <v>January</v>
      </c>
      <c r="N486" s="120">
        <f t="shared" si="95"/>
        <v>1</v>
      </c>
      <c r="O486" s="119">
        <f t="shared" si="96"/>
        <v>2050</v>
      </c>
      <c r="P486" s="119" t="str">
        <f t="shared" si="87"/>
        <v>January</v>
      </c>
      <c r="Q486" s="119">
        <f t="shared" si="88"/>
        <v>0</v>
      </c>
      <c r="T486" s="119">
        <f t="shared" si="89"/>
        <v>2050</v>
      </c>
      <c r="U486" s="119">
        <f t="shared" si="90"/>
        <v>2049</v>
      </c>
      <c r="V486" s="119">
        <f t="shared" si="91"/>
        <v>0</v>
      </c>
      <c r="W486" s="119">
        <f t="shared" si="92"/>
        <v>0</v>
      </c>
      <c r="Y486" s="121" t="str">
        <f t="shared" si="93"/>
        <v>Loan Paid</v>
      </c>
      <c r="Z486" s="121">
        <f t="shared" si="94"/>
        <v>0</v>
      </c>
    </row>
    <row r="487" spans="1:26" s="119" customFormat="1" ht="11.25">
      <c r="A487" s="122">
        <v>469</v>
      </c>
      <c r="B487" s="111" t="s">
        <v>63</v>
      </c>
      <c r="C487" s="123" t="s">
        <v>63</v>
      </c>
      <c r="D487" s="124" t="s">
        <v>63</v>
      </c>
      <c r="E487" s="123" t="s">
        <v>63</v>
      </c>
      <c r="F487" s="125" t="s">
        <v>63</v>
      </c>
      <c r="G487" s="126" t="s">
        <v>63</v>
      </c>
      <c r="H487" s="127"/>
      <c r="I487" s="128"/>
      <c r="J487" s="129"/>
      <c r="K487" s="182"/>
      <c r="L487" s="119">
        <f t="shared" si="85"/>
        <v>0</v>
      </c>
      <c r="M487" s="119" t="str">
        <f t="shared" si="86"/>
        <v>February</v>
      </c>
      <c r="N487" s="120">
        <f t="shared" si="95"/>
        <v>2</v>
      </c>
      <c r="O487" s="119">
        <f t="shared" si="96"/>
        <v>2050</v>
      </c>
      <c r="P487" s="119" t="str">
        <f t="shared" si="87"/>
        <v>February</v>
      </c>
      <c r="Q487" s="119">
        <f t="shared" si="88"/>
        <v>0</v>
      </c>
      <c r="T487" s="119">
        <f t="shared" si="89"/>
        <v>2050</v>
      </c>
      <c r="U487" s="119">
        <f t="shared" si="90"/>
        <v>2049</v>
      </c>
      <c r="V487" s="119">
        <f t="shared" si="91"/>
        <v>0</v>
      </c>
      <c r="W487" s="119">
        <f t="shared" si="92"/>
        <v>0</v>
      </c>
      <c r="Y487" s="121" t="str">
        <f t="shared" si="93"/>
        <v>Loan Paid</v>
      </c>
      <c r="Z487" s="121">
        <f t="shared" si="94"/>
        <v>0</v>
      </c>
    </row>
    <row r="488" spans="1:26" s="119" customFormat="1" ht="11.25">
      <c r="A488" s="122">
        <v>470</v>
      </c>
      <c r="B488" s="111" t="s">
        <v>63</v>
      </c>
      <c r="C488" s="123" t="s">
        <v>63</v>
      </c>
      <c r="D488" s="124" t="s">
        <v>63</v>
      </c>
      <c r="E488" s="123" t="s">
        <v>63</v>
      </c>
      <c r="F488" s="125" t="s">
        <v>63</v>
      </c>
      <c r="G488" s="126" t="s">
        <v>63</v>
      </c>
      <c r="H488" s="127"/>
      <c r="I488" s="128"/>
      <c r="J488" s="129"/>
      <c r="K488" s="182"/>
      <c r="L488" s="119">
        <f t="shared" si="85"/>
        <v>0</v>
      </c>
      <c r="M488" s="119" t="str">
        <f t="shared" si="86"/>
        <v>March</v>
      </c>
      <c r="N488" s="120">
        <f t="shared" si="95"/>
        <v>3</v>
      </c>
      <c r="O488" s="119">
        <f t="shared" si="96"/>
        <v>2050</v>
      </c>
      <c r="P488" s="119" t="str">
        <f t="shared" si="87"/>
        <v>March</v>
      </c>
      <c r="Q488" s="119">
        <f t="shared" si="88"/>
        <v>0</v>
      </c>
      <c r="T488" s="119">
        <f t="shared" si="89"/>
        <v>2050</v>
      </c>
      <c r="U488" s="119">
        <f t="shared" si="90"/>
        <v>2049</v>
      </c>
      <c r="V488" s="119">
        <f t="shared" si="91"/>
        <v>0</v>
      </c>
      <c r="W488" s="119">
        <f t="shared" si="92"/>
        <v>0</v>
      </c>
      <c r="Y488" s="121" t="str">
        <f t="shared" si="93"/>
        <v>Loan Paid</v>
      </c>
      <c r="Z488" s="121">
        <f t="shared" si="94"/>
        <v>0</v>
      </c>
    </row>
    <row r="489" spans="1:26" s="119" customFormat="1" ht="11.25">
      <c r="A489" s="122">
        <v>471</v>
      </c>
      <c r="B489" s="111" t="s">
        <v>63</v>
      </c>
      <c r="C489" s="123" t="s">
        <v>63</v>
      </c>
      <c r="D489" s="124" t="s">
        <v>63</v>
      </c>
      <c r="E489" s="123" t="s">
        <v>63</v>
      </c>
      <c r="F489" s="125" t="s">
        <v>63</v>
      </c>
      <c r="G489" s="126" t="s">
        <v>63</v>
      </c>
      <c r="H489" s="127"/>
      <c r="I489" s="128"/>
      <c r="J489" s="129"/>
      <c r="K489" s="182"/>
      <c r="L489" s="119">
        <f t="shared" si="85"/>
        <v>0</v>
      </c>
      <c r="M489" s="119" t="str">
        <f t="shared" si="86"/>
        <v>April</v>
      </c>
      <c r="N489" s="120">
        <f t="shared" si="95"/>
        <v>4</v>
      </c>
      <c r="O489" s="119">
        <f t="shared" si="96"/>
        <v>2050</v>
      </c>
      <c r="P489" s="119" t="str">
        <f t="shared" si="87"/>
        <v>April</v>
      </c>
      <c r="Q489" s="119">
        <f t="shared" si="88"/>
        <v>0</v>
      </c>
      <c r="T489" s="119">
        <f t="shared" si="89"/>
        <v>2051</v>
      </c>
      <c r="U489" s="119">
        <f t="shared" si="90"/>
        <v>2050</v>
      </c>
      <c r="V489" s="119">
        <f t="shared" si="91"/>
        <v>0</v>
      </c>
      <c r="W489" s="119">
        <f t="shared" si="92"/>
        <v>0</v>
      </c>
      <c r="Y489" s="121" t="str">
        <f t="shared" si="93"/>
        <v>Loan Paid</v>
      </c>
      <c r="Z489" s="121">
        <f t="shared" si="94"/>
        <v>0</v>
      </c>
    </row>
    <row r="490" spans="1:26" s="119" customFormat="1" ht="11.25">
      <c r="A490" s="122">
        <v>472</v>
      </c>
      <c r="B490" s="111" t="s">
        <v>63</v>
      </c>
      <c r="C490" s="123" t="s">
        <v>63</v>
      </c>
      <c r="D490" s="124" t="s">
        <v>63</v>
      </c>
      <c r="E490" s="123" t="s">
        <v>63</v>
      </c>
      <c r="F490" s="125" t="s">
        <v>63</v>
      </c>
      <c r="G490" s="126" t="s">
        <v>63</v>
      </c>
      <c r="H490" s="127"/>
      <c r="I490" s="128"/>
      <c r="J490" s="129"/>
      <c r="K490" s="182"/>
      <c r="L490" s="119">
        <f t="shared" si="85"/>
        <v>0</v>
      </c>
      <c r="M490" s="119" t="str">
        <f t="shared" si="86"/>
        <v>May</v>
      </c>
      <c r="N490" s="120">
        <f t="shared" si="95"/>
        <v>5</v>
      </c>
      <c r="O490" s="119">
        <f t="shared" si="96"/>
        <v>2050</v>
      </c>
      <c r="P490" s="119" t="str">
        <f t="shared" si="87"/>
        <v>May</v>
      </c>
      <c r="Q490" s="119">
        <f t="shared" si="88"/>
        <v>0</v>
      </c>
      <c r="T490" s="119">
        <f t="shared" si="89"/>
        <v>2051</v>
      </c>
      <c r="U490" s="119">
        <f t="shared" si="90"/>
        <v>2050</v>
      </c>
      <c r="V490" s="119">
        <f t="shared" si="91"/>
        <v>0</v>
      </c>
      <c r="W490" s="119">
        <f t="shared" si="92"/>
        <v>0</v>
      </c>
      <c r="Y490" s="121" t="str">
        <f t="shared" si="93"/>
        <v>Loan Paid</v>
      </c>
      <c r="Z490" s="121">
        <f t="shared" si="94"/>
        <v>0</v>
      </c>
    </row>
    <row r="491" spans="1:26" s="119" customFormat="1" ht="11.25">
      <c r="A491" s="122">
        <v>473</v>
      </c>
      <c r="B491" s="111" t="s">
        <v>63</v>
      </c>
      <c r="C491" s="123" t="s">
        <v>63</v>
      </c>
      <c r="D491" s="124" t="s">
        <v>63</v>
      </c>
      <c r="E491" s="123" t="s">
        <v>63</v>
      </c>
      <c r="F491" s="125" t="s">
        <v>63</v>
      </c>
      <c r="G491" s="126" t="s">
        <v>63</v>
      </c>
      <c r="H491" s="127"/>
      <c r="I491" s="128"/>
      <c r="J491" s="129"/>
      <c r="K491" s="182"/>
      <c r="L491" s="119">
        <f t="shared" si="85"/>
        <v>0</v>
      </c>
      <c r="M491" s="119" t="str">
        <f t="shared" si="86"/>
        <v>June</v>
      </c>
      <c r="N491" s="120">
        <f t="shared" si="95"/>
        <v>6</v>
      </c>
      <c r="O491" s="119">
        <f t="shared" si="96"/>
        <v>2050</v>
      </c>
      <c r="P491" s="119" t="str">
        <f t="shared" si="87"/>
        <v>June</v>
      </c>
      <c r="Q491" s="119">
        <f t="shared" si="88"/>
        <v>0</v>
      </c>
      <c r="T491" s="119">
        <f t="shared" si="89"/>
        <v>2051</v>
      </c>
      <c r="U491" s="119">
        <f t="shared" si="90"/>
        <v>2050</v>
      </c>
      <c r="V491" s="119">
        <f t="shared" si="91"/>
        <v>0</v>
      </c>
      <c r="W491" s="119">
        <f t="shared" si="92"/>
        <v>0</v>
      </c>
      <c r="Y491" s="121" t="str">
        <f t="shared" si="93"/>
        <v>Loan Paid</v>
      </c>
      <c r="Z491" s="121">
        <f t="shared" si="94"/>
        <v>0</v>
      </c>
    </row>
    <row r="492" spans="1:26" s="119" customFormat="1" ht="11.25">
      <c r="A492" s="122">
        <v>474</v>
      </c>
      <c r="B492" s="111" t="s">
        <v>63</v>
      </c>
      <c r="C492" s="123" t="s">
        <v>63</v>
      </c>
      <c r="D492" s="124" t="s">
        <v>63</v>
      </c>
      <c r="E492" s="123" t="s">
        <v>63</v>
      </c>
      <c r="F492" s="125" t="s">
        <v>63</v>
      </c>
      <c r="G492" s="126" t="s">
        <v>63</v>
      </c>
      <c r="H492" s="127"/>
      <c r="I492" s="128"/>
      <c r="J492" s="129"/>
      <c r="K492" s="182"/>
      <c r="L492" s="119">
        <f t="shared" si="85"/>
        <v>0</v>
      </c>
      <c r="M492" s="119" t="str">
        <f t="shared" si="86"/>
        <v>July</v>
      </c>
      <c r="N492" s="120">
        <f t="shared" si="95"/>
        <v>7</v>
      </c>
      <c r="O492" s="119">
        <f t="shared" si="96"/>
        <v>2050</v>
      </c>
      <c r="P492" s="119" t="str">
        <f t="shared" si="87"/>
        <v>July</v>
      </c>
      <c r="Q492" s="119">
        <f t="shared" si="88"/>
        <v>0</v>
      </c>
      <c r="T492" s="119">
        <f t="shared" si="89"/>
        <v>2051</v>
      </c>
      <c r="U492" s="119">
        <f t="shared" si="90"/>
        <v>2050</v>
      </c>
      <c r="V492" s="119">
        <f t="shared" si="91"/>
        <v>0</v>
      </c>
      <c r="W492" s="119">
        <f t="shared" si="92"/>
        <v>0</v>
      </c>
      <c r="Y492" s="121" t="str">
        <f t="shared" si="93"/>
        <v>Loan Paid</v>
      </c>
      <c r="Z492" s="121">
        <f t="shared" si="94"/>
        <v>0</v>
      </c>
    </row>
    <row r="493" spans="1:26" s="119" customFormat="1" ht="11.25">
      <c r="A493" s="122">
        <v>475</v>
      </c>
      <c r="B493" s="111" t="s">
        <v>63</v>
      </c>
      <c r="C493" s="123" t="s">
        <v>63</v>
      </c>
      <c r="D493" s="124" t="s">
        <v>63</v>
      </c>
      <c r="E493" s="123" t="s">
        <v>63</v>
      </c>
      <c r="F493" s="125" t="s">
        <v>63</v>
      </c>
      <c r="G493" s="126" t="s">
        <v>63</v>
      </c>
      <c r="H493" s="127"/>
      <c r="I493" s="128"/>
      <c r="J493" s="129"/>
      <c r="K493" s="182"/>
      <c r="L493" s="119">
        <f t="shared" si="85"/>
        <v>0</v>
      </c>
      <c r="M493" s="119" t="str">
        <f t="shared" si="86"/>
        <v>August</v>
      </c>
      <c r="N493" s="120">
        <f t="shared" si="95"/>
        <v>8</v>
      </c>
      <c r="O493" s="119">
        <f t="shared" si="96"/>
        <v>2050</v>
      </c>
      <c r="P493" s="119" t="str">
        <f t="shared" si="87"/>
        <v>August</v>
      </c>
      <c r="Q493" s="119">
        <f t="shared" si="88"/>
        <v>0</v>
      </c>
      <c r="T493" s="119">
        <f t="shared" si="89"/>
        <v>2051</v>
      </c>
      <c r="U493" s="119">
        <f t="shared" si="90"/>
        <v>2050</v>
      </c>
      <c r="V493" s="119">
        <f t="shared" si="91"/>
        <v>0</v>
      </c>
      <c r="W493" s="119">
        <f t="shared" si="92"/>
        <v>0</v>
      </c>
      <c r="Y493" s="121" t="str">
        <f t="shared" si="93"/>
        <v>Loan Paid</v>
      </c>
      <c r="Z493" s="121">
        <f t="shared" si="94"/>
        <v>0</v>
      </c>
    </row>
    <row r="494" spans="1:26" s="119" customFormat="1" ht="11.25">
      <c r="A494" s="122">
        <v>476</v>
      </c>
      <c r="B494" s="111" t="s">
        <v>63</v>
      </c>
      <c r="C494" s="123" t="s">
        <v>63</v>
      </c>
      <c r="D494" s="124" t="s">
        <v>63</v>
      </c>
      <c r="E494" s="123" t="s">
        <v>63</v>
      </c>
      <c r="F494" s="125" t="s">
        <v>63</v>
      </c>
      <c r="G494" s="126" t="s">
        <v>63</v>
      </c>
      <c r="H494" s="127"/>
      <c r="I494" s="128"/>
      <c r="J494" s="129"/>
      <c r="K494" s="182"/>
      <c r="L494" s="119">
        <f t="shared" si="85"/>
        <v>0</v>
      </c>
      <c r="M494" s="119" t="str">
        <f t="shared" si="86"/>
        <v>September</v>
      </c>
      <c r="N494" s="120">
        <f t="shared" si="95"/>
        <v>9</v>
      </c>
      <c r="O494" s="119">
        <f t="shared" si="96"/>
        <v>2050</v>
      </c>
      <c r="P494" s="119">
        <f t="shared" si="87"/>
        <v>0</v>
      </c>
      <c r="Q494" s="119" t="str">
        <f t="shared" si="88"/>
        <v>September</v>
      </c>
      <c r="T494" s="119">
        <f t="shared" si="89"/>
        <v>2051</v>
      </c>
      <c r="U494" s="119">
        <f t="shared" si="90"/>
        <v>2050</v>
      </c>
      <c r="V494" s="119">
        <f t="shared" si="91"/>
        <v>0</v>
      </c>
      <c r="W494" s="119">
        <f t="shared" si="92"/>
        <v>0</v>
      </c>
      <c r="Y494" s="121" t="str">
        <f t="shared" si="93"/>
        <v>Loan Paid</v>
      </c>
      <c r="Z494" s="121">
        <f t="shared" si="94"/>
        <v>0</v>
      </c>
    </row>
    <row r="495" spans="1:26" s="119" customFormat="1" ht="11.25">
      <c r="A495" s="122">
        <v>477</v>
      </c>
      <c r="B495" s="111" t="s">
        <v>63</v>
      </c>
      <c r="C495" s="123" t="s">
        <v>63</v>
      </c>
      <c r="D495" s="124" t="s">
        <v>63</v>
      </c>
      <c r="E495" s="123" t="s">
        <v>63</v>
      </c>
      <c r="F495" s="125" t="s">
        <v>63</v>
      </c>
      <c r="G495" s="126" t="s">
        <v>63</v>
      </c>
      <c r="H495" s="127"/>
      <c r="I495" s="128"/>
      <c r="J495" s="129"/>
      <c r="K495" s="182"/>
      <c r="L495" s="119">
        <f t="shared" si="85"/>
        <v>0</v>
      </c>
      <c r="M495" s="119" t="str">
        <f t="shared" si="86"/>
        <v>October</v>
      </c>
      <c r="N495" s="120">
        <f t="shared" si="95"/>
        <v>10</v>
      </c>
      <c r="O495" s="119">
        <f t="shared" si="96"/>
        <v>2050</v>
      </c>
      <c r="P495" s="119">
        <f t="shared" si="87"/>
        <v>0</v>
      </c>
      <c r="Q495" s="119" t="str">
        <f t="shared" si="88"/>
        <v>October</v>
      </c>
      <c r="T495" s="119">
        <f t="shared" si="89"/>
        <v>2051</v>
      </c>
      <c r="U495" s="119">
        <f t="shared" si="90"/>
        <v>2050</v>
      </c>
      <c r="V495" s="119">
        <f t="shared" si="91"/>
        <v>0</v>
      </c>
      <c r="W495" s="119">
        <f t="shared" si="92"/>
        <v>0</v>
      </c>
      <c r="Y495" s="121" t="str">
        <f t="shared" si="93"/>
        <v>Loan Paid</v>
      </c>
      <c r="Z495" s="121">
        <f t="shared" si="94"/>
        <v>0</v>
      </c>
    </row>
    <row r="496" spans="1:26" s="119" customFormat="1" ht="11.25">
      <c r="A496" s="122">
        <v>478</v>
      </c>
      <c r="B496" s="111" t="s">
        <v>63</v>
      </c>
      <c r="C496" s="123" t="s">
        <v>63</v>
      </c>
      <c r="D496" s="124" t="s">
        <v>63</v>
      </c>
      <c r="E496" s="123" t="s">
        <v>63</v>
      </c>
      <c r="F496" s="125" t="s">
        <v>63</v>
      </c>
      <c r="G496" s="126" t="s">
        <v>63</v>
      </c>
      <c r="H496" s="127"/>
      <c r="I496" s="128"/>
      <c r="J496" s="129"/>
      <c r="K496" s="182"/>
      <c r="L496" s="119">
        <f t="shared" si="85"/>
        <v>0</v>
      </c>
      <c r="M496" s="119" t="str">
        <f t="shared" si="86"/>
        <v>November</v>
      </c>
      <c r="N496" s="120">
        <f t="shared" si="95"/>
        <v>11</v>
      </c>
      <c r="O496" s="119">
        <f t="shared" si="96"/>
        <v>2050</v>
      </c>
      <c r="P496" s="119">
        <f t="shared" si="87"/>
        <v>0</v>
      </c>
      <c r="Q496" s="119" t="str">
        <f t="shared" si="88"/>
        <v>November</v>
      </c>
      <c r="T496" s="119">
        <f t="shared" si="89"/>
        <v>2051</v>
      </c>
      <c r="U496" s="119">
        <f t="shared" si="90"/>
        <v>2050</v>
      </c>
      <c r="V496" s="119">
        <f t="shared" si="91"/>
        <v>0</v>
      </c>
      <c r="W496" s="119">
        <f t="shared" si="92"/>
        <v>0</v>
      </c>
      <c r="Y496" s="121" t="str">
        <f t="shared" si="93"/>
        <v>Loan Paid</v>
      </c>
      <c r="Z496" s="121">
        <f t="shared" si="94"/>
        <v>0</v>
      </c>
    </row>
    <row r="497" spans="1:26" s="119" customFormat="1" ht="11.25">
      <c r="A497" s="122">
        <v>479</v>
      </c>
      <c r="B497" s="111" t="s">
        <v>63</v>
      </c>
      <c r="C497" s="123" t="s">
        <v>63</v>
      </c>
      <c r="D497" s="124" t="s">
        <v>63</v>
      </c>
      <c r="E497" s="123" t="s">
        <v>63</v>
      </c>
      <c r="F497" s="125" t="s">
        <v>63</v>
      </c>
      <c r="G497" s="126" t="s">
        <v>63</v>
      </c>
      <c r="H497" s="127"/>
      <c r="I497" s="128"/>
      <c r="J497" s="129"/>
      <c r="K497" s="182"/>
      <c r="L497" s="119">
        <f t="shared" si="85"/>
        <v>0</v>
      </c>
      <c r="M497" s="119" t="str">
        <f t="shared" si="86"/>
        <v>December</v>
      </c>
      <c r="N497" s="120">
        <f t="shared" si="95"/>
        <v>12</v>
      </c>
      <c r="O497" s="119">
        <f t="shared" si="96"/>
        <v>2050</v>
      </c>
      <c r="P497" s="119">
        <f t="shared" si="87"/>
        <v>0</v>
      </c>
      <c r="Q497" s="119" t="str">
        <f t="shared" si="88"/>
        <v>December</v>
      </c>
      <c r="T497" s="119">
        <f t="shared" si="89"/>
        <v>2051</v>
      </c>
      <c r="U497" s="119">
        <f t="shared" si="90"/>
        <v>2050</v>
      </c>
      <c r="V497" s="119">
        <f t="shared" si="91"/>
        <v>0</v>
      </c>
      <c r="W497" s="119">
        <f t="shared" si="92"/>
        <v>0</v>
      </c>
      <c r="Y497" s="121" t="str">
        <f t="shared" si="93"/>
        <v>Loan Paid</v>
      </c>
      <c r="Z497" s="121">
        <f t="shared" si="94"/>
        <v>0</v>
      </c>
    </row>
    <row r="498" spans="1:26" s="119" customFormat="1" ht="11.25">
      <c r="A498" s="122">
        <v>480</v>
      </c>
      <c r="B498" s="111" t="s">
        <v>63</v>
      </c>
      <c r="C498" s="123" t="s">
        <v>63</v>
      </c>
      <c r="D498" s="124" t="s">
        <v>63</v>
      </c>
      <c r="E498" s="123" t="s">
        <v>63</v>
      </c>
      <c r="F498" s="125" t="s">
        <v>63</v>
      </c>
      <c r="G498" s="126" t="s">
        <v>63</v>
      </c>
      <c r="H498" s="127"/>
      <c r="I498" s="128"/>
      <c r="J498" s="129"/>
      <c r="K498" s="182"/>
      <c r="L498" s="119">
        <f t="shared" si="85"/>
        <v>0</v>
      </c>
      <c r="M498" s="119" t="str">
        <f t="shared" si="86"/>
        <v>January</v>
      </c>
      <c r="N498" s="120">
        <f t="shared" si="95"/>
        <v>1</v>
      </c>
      <c r="O498" s="119">
        <f t="shared" si="96"/>
        <v>2051</v>
      </c>
      <c r="P498" s="119" t="str">
        <f t="shared" si="87"/>
        <v>January</v>
      </c>
      <c r="Q498" s="119">
        <f t="shared" si="88"/>
        <v>0</v>
      </c>
      <c r="T498" s="119">
        <f t="shared" si="89"/>
        <v>2051</v>
      </c>
      <c r="U498" s="119">
        <f t="shared" si="90"/>
        <v>2050</v>
      </c>
      <c r="V498" s="119">
        <f t="shared" si="91"/>
        <v>0</v>
      </c>
      <c r="W498" s="119">
        <f t="shared" si="92"/>
        <v>0</v>
      </c>
      <c r="Y498" s="121" t="str">
        <f t="shared" si="93"/>
        <v>Loan Paid</v>
      </c>
      <c r="Z498" s="121">
        <f t="shared" si="94"/>
        <v>0</v>
      </c>
    </row>
    <row r="499" spans="1:26" s="119" customFormat="1" ht="11.25">
      <c r="A499" s="122">
        <v>481</v>
      </c>
      <c r="B499" s="111" t="s">
        <v>63</v>
      </c>
      <c r="C499" s="123" t="s">
        <v>63</v>
      </c>
      <c r="D499" s="124" t="s">
        <v>63</v>
      </c>
      <c r="E499" s="123" t="s">
        <v>63</v>
      </c>
      <c r="F499" s="125" t="s">
        <v>63</v>
      </c>
      <c r="G499" s="126" t="s">
        <v>63</v>
      </c>
      <c r="H499" s="127"/>
      <c r="I499" s="128"/>
      <c r="J499" s="129"/>
      <c r="K499" s="182"/>
      <c r="L499" s="119">
        <f t="shared" si="85"/>
        <v>0</v>
      </c>
      <c r="M499" s="119" t="str">
        <f t="shared" si="86"/>
        <v>February</v>
      </c>
      <c r="N499" s="120">
        <f t="shared" si="95"/>
        <v>2</v>
      </c>
      <c r="O499" s="119">
        <f t="shared" si="96"/>
        <v>2051</v>
      </c>
      <c r="P499" s="119" t="str">
        <f t="shared" si="87"/>
        <v>February</v>
      </c>
      <c r="Q499" s="119">
        <f t="shared" si="88"/>
        <v>0</v>
      </c>
      <c r="T499" s="119">
        <f t="shared" si="89"/>
        <v>2051</v>
      </c>
      <c r="U499" s="119">
        <f t="shared" si="90"/>
        <v>2050</v>
      </c>
      <c r="V499" s="119">
        <f t="shared" si="91"/>
        <v>0</v>
      </c>
      <c r="W499" s="119">
        <f t="shared" si="92"/>
        <v>0</v>
      </c>
      <c r="Y499" s="121" t="str">
        <f t="shared" si="93"/>
        <v>Loan Paid</v>
      </c>
      <c r="Z499" s="121">
        <f t="shared" si="94"/>
        <v>0</v>
      </c>
    </row>
    <row r="500" spans="1:26" s="119" customFormat="1" ht="11.25">
      <c r="A500" s="122">
        <v>482</v>
      </c>
      <c r="B500" s="111" t="s">
        <v>63</v>
      </c>
      <c r="C500" s="123" t="s">
        <v>63</v>
      </c>
      <c r="D500" s="124" t="s">
        <v>63</v>
      </c>
      <c r="E500" s="123" t="s">
        <v>63</v>
      </c>
      <c r="F500" s="125" t="s">
        <v>63</v>
      </c>
      <c r="G500" s="126" t="s">
        <v>63</v>
      </c>
      <c r="H500" s="127"/>
      <c r="I500" s="128"/>
      <c r="J500" s="129"/>
      <c r="K500" s="182"/>
      <c r="L500" s="119">
        <f t="shared" si="85"/>
        <v>0</v>
      </c>
      <c r="M500" s="119" t="str">
        <f t="shared" si="86"/>
        <v>March</v>
      </c>
      <c r="N500" s="120">
        <f t="shared" si="95"/>
        <v>3</v>
      </c>
      <c r="O500" s="119">
        <f t="shared" si="96"/>
        <v>2051</v>
      </c>
      <c r="P500" s="119" t="str">
        <f t="shared" si="87"/>
        <v>March</v>
      </c>
      <c r="Q500" s="119">
        <f t="shared" si="88"/>
        <v>0</v>
      </c>
      <c r="T500" s="119">
        <f t="shared" si="89"/>
        <v>2051</v>
      </c>
      <c r="U500" s="119">
        <f t="shared" si="90"/>
        <v>2050</v>
      </c>
      <c r="V500" s="119">
        <f t="shared" si="91"/>
        <v>0</v>
      </c>
      <c r="W500" s="119">
        <f t="shared" si="92"/>
        <v>0</v>
      </c>
      <c r="Y500" s="121" t="str">
        <f t="shared" si="93"/>
        <v>Loan Paid</v>
      </c>
      <c r="Z500" s="121">
        <f t="shared" si="94"/>
        <v>0</v>
      </c>
    </row>
    <row r="501" spans="1:26" s="119" customFormat="1" ht="11.25">
      <c r="A501" s="122">
        <v>483</v>
      </c>
      <c r="B501" s="111" t="s">
        <v>63</v>
      </c>
      <c r="C501" s="123" t="s">
        <v>63</v>
      </c>
      <c r="D501" s="124" t="s">
        <v>63</v>
      </c>
      <c r="E501" s="123" t="s">
        <v>63</v>
      </c>
      <c r="F501" s="125" t="s">
        <v>63</v>
      </c>
      <c r="G501" s="126" t="s">
        <v>63</v>
      </c>
      <c r="H501" s="127"/>
      <c r="I501" s="128"/>
      <c r="J501" s="129"/>
      <c r="K501" s="182"/>
      <c r="L501" s="119">
        <f t="shared" si="85"/>
        <v>0</v>
      </c>
      <c r="M501" s="119" t="str">
        <f t="shared" si="86"/>
        <v>April</v>
      </c>
      <c r="N501" s="120">
        <f t="shared" si="95"/>
        <v>4</v>
      </c>
      <c r="O501" s="119">
        <f t="shared" si="96"/>
        <v>2051</v>
      </c>
      <c r="P501" s="119" t="str">
        <f t="shared" si="87"/>
        <v>April</v>
      </c>
      <c r="Q501" s="119">
        <f t="shared" si="88"/>
        <v>0</v>
      </c>
      <c r="T501" s="119">
        <f t="shared" si="89"/>
        <v>2052</v>
      </c>
      <c r="U501" s="119">
        <f t="shared" si="90"/>
        <v>2051</v>
      </c>
      <c r="V501" s="119">
        <f t="shared" si="91"/>
        <v>0</v>
      </c>
      <c r="W501" s="119">
        <f t="shared" si="92"/>
        <v>0</v>
      </c>
      <c r="Y501" s="121" t="str">
        <f t="shared" si="93"/>
        <v>Loan Paid</v>
      </c>
      <c r="Z501" s="121">
        <f t="shared" si="94"/>
        <v>0</v>
      </c>
    </row>
    <row r="502" spans="1:26" s="119" customFormat="1" ht="11.25">
      <c r="A502" s="122">
        <v>484</v>
      </c>
      <c r="B502" s="111" t="s">
        <v>63</v>
      </c>
      <c r="C502" s="123" t="s">
        <v>63</v>
      </c>
      <c r="D502" s="124" t="s">
        <v>63</v>
      </c>
      <c r="E502" s="123" t="s">
        <v>63</v>
      </c>
      <c r="F502" s="125" t="s">
        <v>63</v>
      </c>
      <c r="G502" s="126" t="s">
        <v>63</v>
      </c>
      <c r="H502" s="127"/>
      <c r="I502" s="128"/>
      <c r="J502" s="129"/>
      <c r="K502" s="182"/>
      <c r="L502" s="119">
        <f t="shared" si="85"/>
        <v>0</v>
      </c>
      <c r="M502" s="119" t="str">
        <f t="shared" si="86"/>
        <v>May</v>
      </c>
      <c r="N502" s="120">
        <f t="shared" si="95"/>
        <v>5</v>
      </c>
      <c r="O502" s="119">
        <f t="shared" si="96"/>
        <v>2051</v>
      </c>
      <c r="P502" s="119" t="str">
        <f t="shared" si="87"/>
        <v>May</v>
      </c>
      <c r="Q502" s="119">
        <f t="shared" si="88"/>
        <v>0</v>
      </c>
      <c r="T502" s="119">
        <f t="shared" si="89"/>
        <v>2052</v>
      </c>
      <c r="U502" s="119">
        <f t="shared" si="90"/>
        <v>2051</v>
      </c>
      <c r="V502" s="119">
        <f t="shared" si="91"/>
        <v>0</v>
      </c>
      <c r="W502" s="119">
        <f t="shared" si="92"/>
        <v>0</v>
      </c>
      <c r="Y502" s="121" t="str">
        <f t="shared" si="93"/>
        <v>Loan Paid</v>
      </c>
      <c r="Z502" s="121">
        <f t="shared" si="94"/>
        <v>0</v>
      </c>
    </row>
    <row r="503" spans="1:26" s="119" customFormat="1" ht="11.25">
      <c r="A503" s="122">
        <v>485</v>
      </c>
      <c r="B503" s="111" t="s">
        <v>63</v>
      </c>
      <c r="C503" s="123" t="s">
        <v>63</v>
      </c>
      <c r="D503" s="124" t="s">
        <v>63</v>
      </c>
      <c r="E503" s="123" t="s">
        <v>63</v>
      </c>
      <c r="F503" s="125" t="s">
        <v>63</v>
      </c>
      <c r="G503" s="126" t="s">
        <v>63</v>
      </c>
      <c r="H503" s="127"/>
      <c r="I503" s="128"/>
      <c r="J503" s="129"/>
      <c r="K503" s="182"/>
      <c r="L503" s="119">
        <f t="shared" si="85"/>
        <v>0</v>
      </c>
      <c r="M503" s="119" t="str">
        <f t="shared" si="86"/>
        <v>June</v>
      </c>
      <c r="N503" s="120">
        <f t="shared" si="95"/>
        <v>6</v>
      </c>
      <c r="O503" s="119">
        <f t="shared" si="96"/>
        <v>2051</v>
      </c>
      <c r="P503" s="119" t="str">
        <f t="shared" si="87"/>
        <v>June</v>
      </c>
      <c r="Q503" s="119">
        <f t="shared" si="88"/>
        <v>0</v>
      </c>
      <c r="T503" s="119">
        <f t="shared" si="89"/>
        <v>2052</v>
      </c>
      <c r="U503" s="119">
        <f t="shared" si="90"/>
        <v>2051</v>
      </c>
      <c r="V503" s="119">
        <f t="shared" si="91"/>
        <v>0</v>
      </c>
      <c r="W503" s="119">
        <f t="shared" si="92"/>
        <v>0</v>
      </c>
      <c r="Y503" s="121" t="str">
        <f t="shared" si="93"/>
        <v>Loan Paid</v>
      </c>
      <c r="Z503" s="121">
        <f t="shared" si="94"/>
        <v>0</v>
      </c>
    </row>
    <row r="504" spans="1:26" s="119" customFormat="1" ht="11.25">
      <c r="A504" s="122">
        <v>486</v>
      </c>
      <c r="B504" s="111" t="s">
        <v>63</v>
      </c>
      <c r="C504" s="123" t="s">
        <v>63</v>
      </c>
      <c r="D504" s="124" t="s">
        <v>63</v>
      </c>
      <c r="E504" s="123" t="s">
        <v>63</v>
      </c>
      <c r="F504" s="125" t="s">
        <v>63</v>
      </c>
      <c r="G504" s="126" t="s">
        <v>63</v>
      </c>
      <c r="H504" s="127"/>
      <c r="I504" s="128"/>
      <c r="J504" s="129"/>
      <c r="K504" s="182"/>
      <c r="L504" s="119">
        <f t="shared" si="85"/>
        <v>0</v>
      </c>
      <c r="M504" s="119" t="str">
        <f t="shared" si="86"/>
        <v>July</v>
      </c>
      <c r="N504" s="120">
        <f t="shared" si="95"/>
        <v>7</v>
      </c>
      <c r="O504" s="119">
        <f t="shared" si="96"/>
        <v>2051</v>
      </c>
      <c r="P504" s="119" t="str">
        <f t="shared" si="87"/>
        <v>July</v>
      </c>
      <c r="Q504" s="119">
        <f t="shared" si="88"/>
        <v>0</v>
      </c>
      <c r="T504" s="119">
        <f t="shared" si="89"/>
        <v>2052</v>
      </c>
      <c r="U504" s="119">
        <f t="shared" si="90"/>
        <v>2051</v>
      </c>
      <c r="V504" s="119">
        <f t="shared" si="91"/>
        <v>0</v>
      </c>
      <c r="W504" s="119">
        <f t="shared" si="92"/>
        <v>0</v>
      </c>
      <c r="Y504" s="121" t="str">
        <f t="shared" si="93"/>
        <v>Loan Paid</v>
      </c>
      <c r="Z504" s="121">
        <f t="shared" si="94"/>
        <v>0</v>
      </c>
    </row>
    <row r="505" spans="1:26" s="119" customFormat="1" ht="11.25">
      <c r="A505" s="122">
        <v>487</v>
      </c>
      <c r="B505" s="111" t="s">
        <v>63</v>
      </c>
      <c r="C505" s="123" t="s">
        <v>63</v>
      </c>
      <c r="D505" s="124" t="s">
        <v>63</v>
      </c>
      <c r="E505" s="123" t="s">
        <v>63</v>
      </c>
      <c r="F505" s="125" t="s">
        <v>63</v>
      </c>
      <c r="G505" s="126" t="s">
        <v>63</v>
      </c>
      <c r="H505" s="127"/>
      <c r="I505" s="128"/>
      <c r="J505" s="129"/>
      <c r="K505" s="182"/>
      <c r="L505" s="119">
        <f t="shared" si="85"/>
        <v>0</v>
      </c>
      <c r="M505" s="119" t="str">
        <f t="shared" si="86"/>
        <v>August</v>
      </c>
      <c r="N505" s="120">
        <f t="shared" si="95"/>
        <v>8</v>
      </c>
      <c r="O505" s="119">
        <f t="shared" si="96"/>
        <v>2051</v>
      </c>
      <c r="P505" s="119" t="str">
        <f t="shared" si="87"/>
        <v>August</v>
      </c>
      <c r="Q505" s="119">
        <f t="shared" si="88"/>
        <v>0</v>
      </c>
      <c r="T505" s="119">
        <f t="shared" si="89"/>
        <v>2052</v>
      </c>
      <c r="U505" s="119">
        <f t="shared" si="90"/>
        <v>2051</v>
      </c>
      <c r="V505" s="119">
        <f t="shared" si="91"/>
        <v>0</v>
      </c>
      <c r="W505" s="119">
        <f t="shared" si="92"/>
        <v>0</v>
      </c>
      <c r="Y505" s="121" t="str">
        <f t="shared" si="93"/>
        <v>Loan Paid</v>
      </c>
      <c r="Z505" s="121">
        <f t="shared" si="94"/>
        <v>0</v>
      </c>
    </row>
    <row r="506" spans="1:26" s="119" customFormat="1" ht="11.25">
      <c r="A506" s="122">
        <v>488</v>
      </c>
      <c r="B506" s="111" t="s">
        <v>63</v>
      </c>
      <c r="C506" s="123" t="s">
        <v>63</v>
      </c>
      <c r="D506" s="124" t="s">
        <v>63</v>
      </c>
      <c r="E506" s="123" t="s">
        <v>63</v>
      </c>
      <c r="F506" s="125" t="s">
        <v>63</v>
      </c>
      <c r="G506" s="126" t="s">
        <v>63</v>
      </c>
      <c r="H506" s="127"/>
      <c r="I506" s="128"/>
      <c r="J506" s="129"/>
      <c r="K506" s="182"/>
      <c r="L506" s="119">
        <f t="shared" si="85"/>
        <v>0</v>
      </c>
      <c r="M506" s="119" t="str">
        <f t="shared" si="86"/>
        <v>September</v>
      </c>
      <c r="N506" s="120">
        <f t="shared" si="95"/>
        <v>9</v>
      </c>
      <c r="O506" s="119">
        <f t="shared" si="96"/>
        <v>2051</v>
      </c>
      <c r="P506" s="119">
        <f t="shared" si="87"/>
        <v>0</v>
      </c>
      <c r="Q506" s="119" t="str">
        <f t="shared" si="88"/>
        <v>September</v>
      </c>
      <c r="T506" s="119">
        <f t="shared" si="89"/>
        <v>2052</v>
      </c>
      <c r="U506" s="119">
        <f t="shared" si="90"/>
        <v>2051</v>
      </c>
      <c r="V506" s="119">
        <f t="shared" si="91"/>
        <v>0</v>
      </c>
      <c r="W506" s="119">
        <f t="shared" si="92"/>
        <v>0</v>
      </c>
      <c r="Y506" s="121" t="str">
        <f t="shared" si="93"/>
        <v>Loan Paid</v>
      </c>
      <c r="Z506" s="121">
        <f t="shared" si="94"/>
        <v>0</v>
      </c>
    </row>
    <row r="507" spans="1:26" s="119" customFormat="1" ht="11.25">
      <c r="A507" s="122">
        <v>489</v>
      </c>
      <c r="B507" s="111" t="s">
        <v>63</v>
      </c>
      <c r="C507" s="123" t="s">
        <v>63</v>
      </c>
      <c r="D507" s="124" t="s">
        <v>63</v>
      </c>
      <c r="E507" s="123" t="s">
        <v>63</v>
      </c>
      <c r="F507" s="125" t="s">
        <v>63</v>
      </c>
      <c r="G507" s="126" t="s">
        <v>63</v>
      </c>
      <c r="H507" s="127"/>
      <c r="I507" s="128"/>
      <c r="J507" s="129"/>
      <c r="K507" s="182"/>
      <c r="L507" s="119">
        <f t="shared" si="85"/>
        <v>0</v>
      </c>
      <c r="M507" s="119" t="str">
        <f t="shared" si="86"/>
        <v>October</v>
      </c>
      <c r="N507" s="120">
        <f t="shared" si="95"/>
        <v>10</v>
      </c>
      <c r="O507" s="119">
        <f t="shared" si="96"/>
        <v>2051</v>
      </c>
      <c r="P507" s="119">
        <f t="shared" si="87"/>
        <v>0</v>
      </c>
      <c r="Q507" s="119" t="str">
        <f t="shared" si="88"/>
        <v>October</v>
      </c>
      <c r="T507" s="119">
        <f t="shared" si="89"/>
        <v>2052</v>
      </c>
      <c r="U507" s="119">
        <f t="shared" si="90"/>
        <v>2051</v>
      </c>
      <c r="V507" s="119">
        <f t="shared" si="91"/>
        <v>0</v>
      </c>
      <c r="W507" s="119">
        <f t="shared" si="92"/>
        <v>0</v>
      </c>
      <c r="Y507" s="121" t="str">
        <f t="shared" si="93"/>
        <v>Loan Paid</v>
      </c>
      <c r="Z507" s="121">
        <f t="shared" si="94"/>
        <v>0</v>
      </c>
    </row>
    <row r="508" spans="1:26" s="119" customFormat="1" ht="11.25">
      <c r="A508" s="122">
        <v>490</v>
      </c>
      <c r="B508" s="111" t="s">
        <v>63</v>
      </c>
      <c r="C508" s="123" t="s">
        <v>63</v>
      </c>
      <c r="D508" s="124" t="s">
        <v>63</v>
      </c>
      <c r="E508" s="123" t="s">
        <v>63</v>
      </c>
      <c r="F508" s="125" t="s">
        <v>63</v>
      </c>
      <c r="G508" s="126" t="s">
        <v>63</v>
      </c>
      <c r="H508" s="127"/>
      <c r="I508" s="128"/>
      <c r="J508" s="129"/>
      <c r="K508" s="182"/>
      <c r="L508" s="119">
        <f t="shared" si="85"/>
        <v>0</v>
      </c>
      <c r="M508" s="119" t="str">
        <f t="shared" si="86"/>
        <v>November</v>
      </c>
      <c r="N508" s="120">
        <f t="shared" si="95"/>
        <v>11</v>
      </c>
      <c r="O508" s="119">
        <f t="shared" si="96"/>
        <v>2051</v>
      </c>
      <c r="P508" s="119">
        <f t="shared" si="87"/>
        <v>0</v>
      </c>
      <c r="Q508" s="119" t="str">
        <f t="shared" si="88"/>
        <v>November</v>
      </c>
      <c r="T508" s="119">
        <f t="shared" si="89"/>
        <v>2052</v>
      </c>
      <c r="U508" s="119">
        <f t="shared" si="90"/>
        <v>2051</v>
      </c>
      <c r="V508" s="119">
        <f t="shared" si="91"/>
        <v>0</v>
      </c>
      <c r="W508" s="119">
        <f t="shared" si="92"/>
        <v>0</v>
      </c>
      <c r="Y508" s="121" t="str">
        <f t="shared" si="93"/>
        <v>Loan Paid</v>
      </c>
      <c r="Z508" s="121">
        <f t="shared" si="94"/>
        <v>0</v>
      </c>
    </row>
    <row r="509" spans="1:26" s="119" customFormat="1" ht="11.25">
      <c r="A509" s="122">
        <v>491</v>
      </c>
      <c r="B509" s="111" t="s">
        <v>63</v>
      </c>
      <c r="C509" s="123" t="s">
        <v>63</v>
      </c>
      <c r="D509" s="124" t="s">
        <v>63</v>
      </c>
      <c r="E509" s="123" t="s">
        <v>63</v>
      </c>
      <c r="F509" s="125" t="s">
        <v>63</v>
      </c>
      <c r="G509" s="126" t="s">
        <v>63</v>
      </c>
      <c r="H509" s="127"/>
      <c r="I509" s="128"/>
      <c r="J509" s="129"/>
      <c r="K509" s="182"/>
      <c r="L509" s="119">
        <f t="shared" si="85"/>
        <v>0</v>
      </c>
      <c r="M509" s="119" t="str">
        <f t="shared" si="86"/>
        <v>December</v>
      </c>
      <c r="N509" s="120">
        <f t="shared" si="95"/>
        <v>12</v>
      </c>
      <c r="O509" s="119">
        <f t="shared" si="96"/>
        <v>2051</v>
      </c>
      <c r="P509" s="119">
        <f t="shared" si="87"/>
        <v>0</v>
      </c>
      <c r="Q509" s="119" t="str">
        <f t="shared" si="88"/>
        <v>December</v>
      </c>
      <c r="T509" s="119">
        <f t="shared" si="89"/>
        <v>2052</v>
      </c>
      <c r="U509" s="119">
        <f t="shared" si="90"/>
        <v>2051</v>
      </c>
      <c r="V509" s="119">
        <f t="shared" si="91"/>
        <v>0</v>
      </c>
      <c r="W509" s="119">
        <f t="shared" si="92"/>
        <v>0</v>
      </c>
      <c r="Y509" s="121" t="str">
        <f t="shared" si="93"/>
        <v>Loan Paid</v>
      </c>
      <c r="Z509" s="121">
        <f t="shared" si="94"/>
        <v>0</v>
      </c>
    </row>
    <row r="510" spans="1:26" s="119" customFormat="1" ht="11.25">
      <c r="A510" s="122">
        <v>492</v>
      </c>
      <c r="B510" s="111" t="s">
        <v>63</v>
      </c>
      <c r="C510" s="123" t="s">
        <v>63</v>
      </c>
      <c r="D510" s="124" t="s">
        <v>63</v>
      </c>
      <c r="E510" s="123" t="s">
        <v>63</v>
      </c>
      <c r="F510" s="125" t="s">
        <v>63</v>
      </c>
      <c r="G510" s="126" t="s">
        <v>63</v>
      </c>
      <c r="H510" s="127"/>
      <c r="I510" s="128"/>
      <c r="J510" s="129"/>
      <c r="K510" s="182"/>
      <c r="L510" s="119">
        <f t="shared" si="85"/>
        <v>0</v>
      </c>
      <c r="M510" s="119" t="str">
        <f t="shared" si="86"/>
        <v>January</v>
      </c>
      <c r="N510" s="120">
        <f t="shared" si="95"/>
        <v>1</v>
      </c>
      <c r="O510" s="119">
        <f t="shared" si="96"/>
        <v>2052</v>
      </c>
      <c r="P510" s="119" t="str">
        <f t="shared" si="87"/>
        <v>January</v>
      </c>
      <c r="Q510" s="119">
        <f t="shared" si="88"/>
        <v>0</v>
      </c>
      <c r="T510" s="119">
        <f t="shared" si="89"/>
        <v>2052</v>
      </c>
      <c r="U510" s="119">
        <f t="shared" si="90"/>
        <v>2051</v>
      </c>
      <c r="V510" s="119">
        <f t="shared" si="91"/>
        <v>0</v>
      </c>
      <c r="W510" s="119">
        <f t="shared" si="92"/>
        <v>0</v>
      </c>
      <c r="Y510" s="121" t="str">
        <f t="shared" si="93"/>
        <v>Loan Paid</v>
      </c>
      <c r="Z510" s="121">
        <f t="shared" si="94"/>
        <v>0</v>
      </c>
    </row>
    <row r="511" spans="1:26" s="119" customFormat="1" ht="11.25">
      <c r="A511" s="122">
        <v>493</v>
      </c>
      <c r="B511" s="111" t="s">
        <v>63</v>
      </c>
      <c r="C511" s="123" t="s">
        <v>63</v>
      </c>
      <c r="D511" s="124" t="s">
        <v>63</v>
      </c>
      <c r="E511" s="123" t="s">
        <v>63</v>
      </c>
      <c r="F511" s="125" t="s">
        <v>63</v>
      </c>
      <c r="G511" s="126" t="s">
        <v>63</v>
      </c>
      <c r="H511" s="127"/>
      <c r="I511" s="128"/>
      <c r="J511" s="129"/>
      <c r="K511" s="182"/>
      <c r="L511" s="119">
        <f t="shared" si="85"/>
        <v>0</v>
      </c>
      <c r="M511" s="119" t="str">
        <f t="shared" si="86"/>
        <v>February</v>
      </c>
      <c r="N511" s="120">
        <f t="shared" si="95"/>
        <v>2</v>
      </c>
      <c r="O511" s="119">
        <f t="shared" si="96"/>
        <v>2052</v>
      </c>
      <c r="P511" s="119" t="str">
        <f t="shared" si="87"/>
        <v>February</v>
      </c>
      <c r="Q511" s="119">
        <f t="shared" si="88"/>
        <v>0</v>
      </c>
      <c r="T511" s="119">
        <f t="shared" si="89"/>
        <v>2052</v>
      </c>
      <c r="U511" s="119">
        <f t="shared" si="90"/>
        <v>2051</v>
      </c>
      <c r="V511" s="119">
        <f t="shared" si="91"/>
        <v>0</v>
      </c>
      <c r="W511" s="119">
        <f t="shared" si="92"/>
        <v>0</v>
      </c>
      <c r="Y511" s="121" t="str">
        <f t="shared" si="93"/>
        <v>Loan Paid</v>
      </c>
      <c r="Z511" s="121">
        <f t="shared" si="94"/>
        <v>0</v>
      </c>
    </row>
    <row r="512" spans="1:26" s="119" customFormat="1" ht="11.25">
      <c r="A512" s="122">
        <v>494</v>
      </c>
      <c r="B512" s="111" t="s">
        <v>63</v>
      </c>
      <c r="C512" s="123" t="s">
        <v>63</v>
      </c>
      <c r="D512" s="124" t="s">
        <v>63</v>
      </c>
      <c r="E512" s="123" t="s">
        <v>63</v>
      </c>
      <c r="F512" s="125" t="s">
        <v>63</v>
      </c>
      <c r="G512" s="126" t="s">
        <v>63</v>
      </c>
      <c r="H512" s="127"/>
      <c r="I512" s="128"/>
      <c r="J512" s="129"/>
      <c r="K512" s="182"/>
      <c r="L512" s="119">
        <f t="shared" si="85"/>
        <v>0</v>
      </c>
      <c r="M512" s="119" t="str">
        <f t="shared" si="86"/>
        <v>March</v>
      </c>
      <c r="N512" s="120">
        <f t="shared" si="95"/>
        <v>3</v>
      </c>
      <c r="O512" s="119">
        <f t="shared" si="96"/>
        <v>2052</v>
      </c>
      <c r="P512" s="119" t="str">
        <f t="shared" si="87"/>
        <v>March</v>
      </c>
      <c r="Q512" s="119">
        <f t="shared" si="88"/>
        <v>0</v>
      </c>
      <c r="T512" s="119">
        <f t="shared" si="89"/>
        <v>2052</v>
      </c>
      <c r="U512" s="119">
        <f t="shared" si="90"/>
        <v>2051</v>
      </c>
      <c r="V512" s="119">
        <f t="shared" si="91"/>
        <v>0</v>
      </c>
      <c r="W512" s="119">
        <f t="shared" si="92"/>
        <v>0</v>
      </c>
      <c r="Y512" s="121" t="str">
        <f t="shared" si="93"/>
        <v>Loan Paid</v>
      </c>
      <c r="Z512" s="121">
        <f t="shared" si="94"/>
        <v>0</v>
      </c>
    </row>
    <row r="513" spans="1:26" s="119" customFormat="1" ht="11.25">
      <c r="A513" s="122">
        <v>495</v>
      </c>
      <c r="B513" s="111" t="s">
        <v>63</v>
      </c>
      <c r="C513" s="123" t="s">
        <v>63</v>
      </c>
      <c r="D513" s="124" t="s">
        <v>63</v>
      </c>
      <c r="E513" s="123" t="s">
        <v>63</v>
      </c>
      <c r="F513" s="125" t="s">
        <v>63</v>
      </c>
      <c r="G513" s="126" t="s">
        <v>63</v>
      </c>
      <c r="H513" s="127"/>
      <c r="I513" s="128"/>
      <c r="J513" s="129"/>
      <c r="K513" s="182"/>
      <c r="L513" s="119">
        <f t="shared" si="85"/>
        <v>0</v>
      </c>
      <c r="M513" s="119" t="str">
        <f t="shared" si="86"/>
        <v>April</v>
      </c>
      <c r="N513" s="120">
        <f t="shared" si="95"/>
        <v>4</v>
      </c>
      <c r="O513" s="119">
        <f t="shared" si="96"/>
        <v>2052</v>
      </c>
      <c r="P513" s="119" t="str">
        <f t="shared" si="87"/>
        <v>April</v>
      </c>
      <c r="Q513" s="119">
        <f t="shared" si="88"/>
        <v>0</v>
      </c>
      <c r="T513" s="119">
        <f t="shared" si="89"/>
        <v>2053</v>
      </c>
      <c r="U513" s="119">
        <f t="shared" si="90"/>
        <v>2052</v>
      </c>
      <c r="V513" s="119">
        <f t="shared" si="91"/>
        <v>0</v>
      </c>
      <c r="W513" s="119">
        <f t="shared" si="92"/>
        <v>0</v>
      </c>
      <c r="Y513" s="121" t="str">
        <f t="shared" si="93"/>
        <v>Loan Paid</v>
      </c>
      <c r="Z513" s="121">
        <f t="shared" si="94"/>
        <v>0</v>
      </c>
    </row>
    <row r="514" spans="1:26" s="119" customFormat="1" ht="11.25">
      <c r="A514" s="122">
        <v>496</v>
      </c>
      <c r="B514" s="111" t="s">
        <v>63</v>
      </c>
      <c r="C514" s="123" t="s">
        <v>63</v>
      </c>
      <c r="D514" s="124" t="s">
        <v>63</v>
      </c>
      <c r="E514" s="123" t="s">
        <v>63</v>
      </c>
      <c r="F514" s="125" t="s">
        <v>63</v>
      </c>
      <c r="G514" s="126" t="s">
        <v>63</v>
      </c>
      <c r="H514" s="127"/>
      <c r="I514" s="128"/>
      <c r="J514" s="129"/>
      <c r="K514" s="182"/>
      <c r="L514" s="119">
        <f t="shared" si="85"/>
        <v>0</v>
      </c>
      <c r="M514" s="119" t="str">
        <f t="shared" si="86"/>
        <v>May</v>
      </c>
      <c r="N514" s="120">
        <f t="shared" si="95"/>
        <v>5</v>
      </c>
      <c r="O514" s="119">
        <f t="shared" si="96"/>
        <v>2052</v>
      </c>
      <c r="P514" s="119" t="str">
        <f t="shared" si="87"/>
        <v>May</v>
      </c>
      <c r="Q514" s="119">
        <f t="shared" si="88"/>
        <v>0</v>
      </c>
      <c r="T514" s="119">
        <f t="shared" si="89"/>
        <v>2053</v>
      </c>
      <c r="U514" s="119">
        <f t="shared" si="90"/>
        <v>2052</v>
      </c>
      <c r="V514" s="119">
        <f t="shared" si="91"/>
        <v>0</v>
      </c>
      <c r="W514" s="119">
        <f t="shared" si="92"/>
        <v>0</v>
      </c>
      <c r="Y514" s="121" t="str">
        <f t="shared" si="93"/>
        <v>Loan Paid</v>
      </c>
      <c r="Z514" s="121">
        <f t="shared" si="94"/>
        <v>0</v>
      </c>
    </row>
    <row r="515" spans="1:26" s="119" customFormat="1" ht="11.25">
      <c r="A515" s="122">
        <v>497</v>
      </c>
      <c r="B515" s="111" t="s">
        <v>63</v>
      </c>
      <c r="C515" s="123" t="s">
        <v>63</v>
      </c>
      <c r="D515" s="124" t="s">
        <v>63</v>
      </c>
      <c r="E515" s="123" t="s">
        <v>63</v>
      </c>
      <c r="F515" s="125" t="s">
        <v>63</v>
      </c>
      <c r="G515" s="126" t="s">
        <v>63</v>
      </c>
      <c r="H515" s="127"/>
      <c r="I515" s="128"/>
      <c r="J515" s="129"/>
      <c r="K515" s="182"/>
      <c r="L515" s="119">
        <f t="shared" si="85"/>
        <v>0</v>
      </c>
      <c r="M515" s="119" t="str">
        <f t="shared" si="86"/>
        <v>June</v>
      </c>
      <c r="N515" s="120">
        <f t="shared" si="95"/>
        <v>6</v>
      </c>
      <c r="O515" s="119">
        <f t="shared" si="96"/>
        <v>2052</v>
      </c>
      <c r="P515" s="119" t="str">
        <f t="shared" si="87"/>
        <v>June</v>
      </c>
      <c r="Q515" s="119">
        <f t="shared" si="88"/>
        <v>0</v>
      </c>
      <c r="T515" s="119">
        <f t="shared" si="89"/>
        <v>2053</v>
      </c>
      <c r="U515" s="119">
        <f t="shared" si="90"/>
        <v>2052</v>
      </c>
      <c r="V515" s="119">
        <f t="shared" si="91"/>
        <v>0</v>
      </c>
      <c r="W515" s="119">
        <f t="shared" si="92"/>
        <v>0</v>
      </c>
      <c r="Y515" s="121" t="str">
        <f t="shared" si="93"/>
        <v>Loan Paid</v>
      </c>
      <c r="Z515" s="121">
        <f t="shared" si="94"/>
        <v>0</v>
      </c>
    </row>
    <row r="516" spans="1:26" s="119" customFormat="1" ht="11.25">
      <c r="A516" s="122">
        <v>498</v>
      </c>
      <c r="B516" s="111" t="s">
        <v>63</v>
      </c>
      <c r="C516" s="123" t="s">
        <v>63</v>
      </c>
      <c r="D516" s="124" t="s">
        <v>63</v>
      </c>
      <c r="E516" s="123" t="s">
        <v>63</v>
      </c>
      <c r="F516" s="125" t="s">
        <v>63</v>
      </c>
      <c r="G516" s="126" t="s">
        <v>63</v>
      </c>
      <c r="H516" s="127"/>
      <c r="I516" s="128"/>
      <c r="J516" s="129"/>
      <c r="K516" s="182"/>
      <c r="L516" s="119">
        <f t="shared" si="85"/>
        <v>0</v>
      </c>
      <c r="M516" s="119" t="str">
        <f t="shared" si="86"/>
        <v>July</v>
      </c>
      <c r="N516" s="120">
        <f t="shared" si="95"/>
        <v>7</v>
      </c>
      <c r="O516" s="119">
        <f t="shared" si="96"/>
        <v>2052</v>
      </c>
      <c r="P516" s="119" t="str">
        <f t="shared" si="87"/>
        <v>July</v>
      </c>
      <c r="Q516" s="119">
        <f t="shared" si="88"/>
        <v>0</v>
      </c>
      <c r="T516" s="119">
        <f t="shared" si="89"/>
        <v>2053</v>
      </c>
      <c r="U516" s="119">
        <f t="shared" si="90"/>
        <v>2052</v>
      </c>
      <c r="V516" s="119">
        <f t="shared" si="91"/>
        <v>0</v>
      </c>
      <c r="W516" s="119">
        <f t="shared" si="92"/>
        <v>0</v>
      </c>
      <c r="Y516" s="121" t="str">
        <f t="shared" si="93"/>
        <v>Loan Paid</v>
      </c>
      <c r="Z516" s="121">
        <f t="shared" si="94"/>
        <v>0</v>
      </c>
    </row>
    <row r="517" spans="1:26" s="119" customFormat="1" ht="11.25">
      <c r="A517" s="122">
        <v>499</v>
      </c>
      <c r="B517" s="111" t="s">
        <v>63</v>
      </c>
      <c r="C517" s="123" t="s">
        <v>63</v>
      </c>
      <c r="D517" s="124" t="s">
        <v>63</v>
      </c>
      <c r="E517" s="123" t="s">
        <v>63</v>
      </c>
      <c r="F517" s="125" t="s">
        <v>63</v>
      </c>
      <c r="G517" s="126" t="s">
        <v>63</v>
      </c>
      <c r="H517" s="127"/>
      <c r="I517" s="128"/>
      <c r="J517" s="129"/>
      <c r="K517" s="182"/>
      <c r="L517" s="119">
        <f t="shared" si="85"/>
        <v>0</v>
      </c>
      <c r="M517" s="119" t="str">
        <f t="shared" si="86"/>
        <v>August</v>
      </c>
      <c r="N517" s="120">
        <f t="shared" si="95"/>
        <v>8</v>
      </c>
      <c r="O517" s="119">
        <f t="shared" si="96"/>
        <v>2052</v>
      </c>
      <c r="P517" s="119" t="str">
        <f t="shared" si="87"/>
        <v>August</v>
      </c>
      <c r="Q517" s="119">
        <f t="shared" si="88"/>
        <v>0</v>
      </c>
      <c r="T517" s="119">
        <f t="shared" si="89"/>
        <v>2053</v>
      </c>
      <c r="U517" s="119">
        <f t="shared" si="90"/>
        <v>2052</v>
      </c>
      <c r="V517" s="119">
        <f t="shared" si="91"/>
        <v>0</v>
      </c>
      <c r="W517" s="119">
        <f t="shared" si="92"/>
        <v>0</v>
      </c>
      <c r="Y517" s="121" t="str">
        <f t="shared" si="93"/>
        <v>Loan Paid</v>
      </c>
      <c r="Z517" s="121">
        <f t="shared" si="94"/>
        <v>0</v>
      </c>
    </row>
    <row r="518" spans="1:26" s="119" customFormat="1" ht="12" thickBot="1">
      <c r="A518" s="130">
        <v>500</v>
      </c>
      <c r="B518" s="131" t="s">
        <v>63</v>
      </c>
      <c r="C518" s="132" t="s">
        <v>63</v>
      </c>
      <c r="D518" s="124" t="s">
        <v>63</v>
      </c>
      <c r="E518" s="132" t="s">
        <v>63</v>
      </c>
      <c r="F518" s="133" t="s">
        <v>63</v>
      </c>
      <c r="G518" s="134" t="s">
        <v>63</v>
      </c>
      <c r="H518" s="135"/>
      <c r="I518" s="136"/>
      <c r="J518" s="137"/>
      <c r="K518" s="183"/>
      <c r="L518" s="119">
        <f t="shared" si="85"/>
        <v>0</v>
      </c>
      <c r="M518" s="119" t="str">
        <f t="shared" si="86"/>
        <v>September</v>
      </c>
      <c r="N518" s="120">
        <f t="shared" si="95"/>
        <v>9</v>
      </c>
      <c r="O518" s="119">
        <f t="shared" si="96"/>
        <v>2052</v>
      </c>
      <c r="P518" s="119">
        <f t="shared" si="87"/>
        <v>0</v>
      </c>
      <c r="Q518" s="119" t="str">
        <f t="shared" si="88"/>
        <v>September</v>
      </c>
      <c r="T518" s="119">
        <f t="shared" si="89"/>
        <v>2053</v>
      </c>
      <c r="U518" s="119">
        <f t="shared" si="90"/>
        <v>2052</v>
      </c>
      <c r="V518" s="119">
        <f t="shared" si="91"/>
        <v>0</v>
      </c>
      <c r="W518" s="119">
        <f t="shared" si="92"/>
        <v>0</v>
      </c>
      <c r="Y518" s="121" t="str">
        <f t="shared" si="93"/>
        <v>Loan Paid</v>
      </c>
      <c r="Z518" s="121">
        <f t="shared" si="94"/>
        <v>0</v>
      </c>
    </row>
    <row r="519" spans="1:26" s="119" customFormat="1">
      <c r="A519" s="168"/>
      <c r="B519" s="168"/>
      <c r="C519" s="168"/>
      <c r="D519" s="168"/>
      <c r="E519" s="168"/>
      <c r="F519" s="168"/>
      <c r="G519" s="168"/>
      <c r="H519" s="168"/>
      <c r="I519" s="168"/>
      <c r="J519" s="168"/>
      <c r="K519" s="168"/>
      <c r="M519" s="120"/>
      <c r="N519" s="120"/>
      <c r="T519" s="138" t="s">
        <v>64</v>
      </c>
      <c r="V519" s="138">
        <f>SUM(V19:V518)</f>
        <v>372549.23956779059</v>
      </c>
      <c r="W519" s="138">
        <f>SUM(W19:W518)</f>
        <v>1474752.7604322096</v>
      </c>
      <c r="Y519" s="121"/>
    </row>
    <row r="520" spans="1:26" s="119" customFormat="1" ht="11.25" hidden="1">
      <c r="C520" s="139"/>
      <c r="D520" s="139"/>
      <c r="E520" s="139"/>
      <c r="F520" s="140"/>
      <c r="G520" s="140"/>
      <c r="H520" s="140"/>
      <c r="Y520" s="121"/>
    </row>
    <row r="521" spans="1:26" s="119" customFormat="1" ht="11.25" hidden="1">
      <c r="C521" s="139"/>
      <c r="D521" s="139"/>
      <c r="E521" s="139"/>
      <c r="F521" s="140"/>
      <c r="G521" s="140"/>
      <c r="H521" s="140"/>
      <c r="Y521" s="121"/>
    </row>
    <row r="522" spans="1:26" s="119" customFormat="1" ht="11.25" hidden="1">
      <c r="C522" s="139"/>
      <c r="D522" s="139"/>
      <c r="E522" s="139"/>
      <c r="F522" s="140"/>
      <c r="G522" s="140"/>
      <c r="H522" s="140"/>
      <c r="Y522" s="121"/>
    </row>
    <row r="523" spans="1:26" s="119" customFormat="1" ht="11.25" hidden="1">
      <c r="C523" s="139"/>
      <c r="D523" s="139"/>
      <c r="E523" s="139"/>
      <c r="F523" s="140"/>
      <c r="G523" s="140"/>
      <c r="H523" s="140"/>
      <c r="Y523" s="121"/>
    </row>
    <row r="524" spans="1:26" s="119" customFormat="1" ht="11.25" hidden="1">
      <c r="C524" s="139"/>
      <c r="D524" s="139"/>
      <c r="E524" s="139"/>
      <c r="F524" s="140"/>
      <c r="G524" s="140"/>
      <c r="H524" s="140"/>
      <c r="Y524" s="121"/>
    </row>
    <row r="525" spans="1:26" s="119" customFormat="1" ht="11.25" hidden="1">
      <c r="C525" s="139"/>
      <c r="D525" s="139"/>
      <c r="E525" s="139"/>
      <c r="F525" s="140"/>
      <c r="G525" s="140"/>
      <c r="H525" s="140"/>
      <c r="Y525" s="121"/>
    </row>
    <row r="526" spans="1:26" s="119" customFormat="1" ht="11.25" hidden="1">
      <c r="C526" s="139"/>
      <c r="D526" s="139"/>
      <c r="E526" s="139"/>
      <c r="F526" s="140"/>
      <c r="G526" s="140"/>
      <c r="H526" s="140"/>
      <c r="Y526" s="121"/>
    </row>
    <row r="527" spans="1:26" s="119" customFormat="1" ht="11.25" hidden="1">
      <c r="C527" s="139"/>
      <c r="D527" s="139"/>
      <c r="E527" s="139"/>
      <c r="F527" s="140"/>
      <c r="G527" s="140"/>
      <c r="H527" s="140"/>
      <c r="Y527" s="121"/>
    </row>
    <row r="528" spans="1:26" s="119" customFormat="1" ht="11.25" hidden="1">
      <c r="C528" s="139"/>
      <c r="D528" s="139"/>
      <c r="E528" s="139"/>
      <c r="F528" s="140"/>
      <c r="G528" s="140"/>
      <c r="H528" s="140"/>
      <c r="Y528" s="121"/>
    </row>
    <row r="529" spans="3:25" s="119" customFormat="1" ht="11.25" hidden="1">
      <c r="C529" s="139"/>
      <c r="D529" s="139"/>
      <c r="E529" s="139"/>
      <c r="F529" s="140"/>
      <c r="G529" s="140"/>
      <c r="H529" s="140"/>
      <c r="Y529" s="121"/>
    </row>
    <row r="530" spans="3:25" s="119" customFormat="1" ht="11.25" hidden="1">
      <c r="C530" s="139"/>
      <c r="D530" s="139"/>
      <c r="E530" s="139"/>
      <c r="F530" s="140"/>
      <c r="G530" s="140"/>
      <c r="H530" s="140"/>
      <c r="Y530" s="121"/>
    </row>
    <row r="531" spans="3:25" s="119" customFormat="1" ht="11.25" hidden="1">
      <c r="C531" s="139"/>
      <c r="D531" s="139"/>
      <c r="E531" s="139"/>
      <c r="F531" s="140"/>
      <c r="G531" s="140"/>
      <c r="H531" s="140"/>
      <c r="Y531" s="121"/>
    </row>
    <row r="532" spans="3:25" s="119" customFormat="1" ht="11.25" hidden="1">
      <c r="C532" s="139"/>
      <c r="D532" s="139"/>
      <c r="E532" s="139"/>
      <c r="F532" s="140"/>
      <c r="G532" s="140"/>
      <c r="H532" s="140"/>
      <c r="Y532" s="121"/>
    </row>
    <row r="533" spans="3:25" s="119" customFormat="1" ht="11.25" hidden="1">
      <c r="C533" s="139"/>
      <c r="D533" s="139"/>
      <c r="E533" s="139"/>
      <c r="F533" s="140"/>
      <c r="G533" s="140"/>
      <c r="H533" s="140"/>
      <c r="Y533" s="121"/>
    </row>
    <row r="534" spans="3:25" s="119" customFormat="1" ht="11.25" hidden="1">
      <c r="C534" s="139"/>
      <c r="D534" s="139"/>
      <c r="E534" s="139"/>
      <c r="F534" s="140"/>
      <c r="G534" s="140"/>
      <c r="H534" s="140"/>
      <c r="Y534" s="121"/>
    </row>
    <row r="535" spans="3:25" s="119" customFormat="1" ht="11.25" hidden="1">
      <c r="C535" s="139"/>
      <c r="D535" s="139"/>
      <c r="E535" s="139"/>
      <c r="F535" s="140"/>
      <c r="G535" s="140"/>
      <c r="H535" s="140"/>
      <c r="Y535" s="121"/>
    </row>
    <row r="536" spans="3:25" s="119" customFormat="1" ht="11.25" hidden="1">
      <c r="C536" s="139"/>
      <c r="D536" s="139"/>
      <c r="E536" s="139"/>
      <c r="F536" s="140"/>
      <c r="G536" s="140"/>
      <c r="H536" s="140"/>
      <c r="Y536" s="121"/>
    </row>
    <row r="537" spans="3:25" s="119" customFormat="1" ht="11.25" hidden="1">
      <c r="C537" s="139"/>
      <c r="D537" s="139"/>
      <c r="E537" s="139"/>
      <c r="F537" s="140"/>
      <c r="G537" s="140"/>
      <c r="H537" s="140"/>
      <c r="Y537" s="121"/>
    </row>
    <row r="538" spans="3:25" s="119" customFormat="1" ht="11.25" hidden="1">
      <c r="C538" s="139"/>
      <c r="D538" s="139"/>
      <c r="E538" s="139"/>
      <c r="F538" s="140"/>
      <c r="G538" s="140"/>
      <c r="H538" s="140"/>
      <c r="Y538" s="121"/>
    </row>
    <row r="539" spans="3:25" s="119" customFormat="1" ht="11.25" hidden="1">
      <c r="C539" s="139"/>
      <c r="D539" s="139"/>
      <c r="E539" s="139"/>
      <c r="F539" s="140"/>
      <c r="G539" s="140"/>
      <c r="H539" s="140"/>
      <c r="Y539" s="121"/>
    </row>
    <row r="540" spans="3:25" s="119" customFormat="1" ht="11.25" hidden="1">
      <c r="C540" s="139"/>
      <c r="D540" s="139"/>
      <c r="E540" s="139"/>
      <c r="F540" s="140"/>
      <c r="G540" s="140"/>
      <c r="H540" s="140"/>
      <c r="Y540" s="121"/>
    </row>
    <row r="541" spans="3:25" s="119" customFormat="1" ht="11.25" hidden="1">
      <c r="C541" s="139"/>
      <c r="D541" s="139"/>
      <c r="E541" s="139"/>
      <c r="F541" s="140"/>
      <c r="G541" s="140"/>
      <c r="H541" s="140"/>
      <c r="Y541" s="121"/>
    </row>
    <row r="542" spans="3:25" s="119" customFormat="1" ht="11.25" hidden="1">
      <c r="C542" s="139"/>
      <c r="D542" s="139"/>
      <c r="E542" s="139"/>
      <c r="F542" s="140"/>
      <c r="G542" s="140"/>
      <c r="H542" s="140"/>
      <c r="Y542" s="121"/>
    </row>
    <row r="543" spans="3:25" s="119" customFormat="1" ht="11.25" hidden="1">
      <c r="C543" s="139"/>
      <c r="D543" s="139"/>
      <c r="E543" s="139"/>
      <c r="F543" s="140"/>
      <c r="G543" s="140"/>
      <c r="H543" s="140"/>
      <c r="Y543" s="121"/>
    </row>
    <row r="544" spans="3:25" s="119" customFormat="1" ht="11.25" hidden="1">
      <c r="C544" s="139"/>
      <c r="D544" s="139"/>
      <c r="E544" s="139"/>
      <c r="F544" s="140"/>
      <c r="G544" s="140"/>
      <c r="H544" s="140"/>
      <c r="Y544" s="121"/>
    </row>
    <row r="545" spans="3:25" s="119" customFormat="1" ht="11.25" hidden="1">
      <c r="C545" s="139"/>
      <c r="D545" s="139"/>
      <c r="E545" s="139"/>
      <c r="F545" s="140"/>
      <c r="G545" s="140"/>
      <c r="H545" s="140"/>
      <c r="Y545" s="121"/>
    </row>
    <row r="546" spans="3:25" s="119" customFormat="1" ht="11.25" hidden="1">
      <c r="C546" s="139"/>
      <c r="D546" s="139"/>
      <c r="E546" s="139"/>
      <c r="F546" s="140"/>
      <c r="G546" s="140"/>
      <c r="H546" s="140"/>
      <c r="Y546" s="121"/>
    </row>
    <row r="547" spans="3:25" s="119" customFormat="1" ht="11.25" hidden="1">
      <c r="C547" s="139"/>
      <c r="D547" s="139"/>
      <c r="E547" s="139"/>
      <c r="F547" s="140"/>
      <c r="G547" s="140"/>
      <c r="H547" s="140"/>
      <c r="Y547" s="121"/>
    </row>
    <row r="548" spans="3:25" s="119" customFormat="1" ht="11.25" hidden="1">
      <c r="C548" s="139"/>
      <c r="D548" s="139"/>
      <c r="E548" s="139"/>
      <c r="F548" s="140"/>
      <c r="G548" s="140"/>
      <c r="H548" s="140"/>
      <c r="Y548" s="121"/>
    </row>
    <row r="549" spans="3:25" s="119" customFormat="1" ht="11.25" hidden="1">
      <c r="C549" s="139"/>
      <c r="D549" s="139"/>
      <c r="E549" s="139"/>
      <c r="F549" s="140"/>
      <c r="G549" s="140"/>
      <c r="H549" s="140"/>
      <c r="Y549" s="121"/>
    </row>
    <row r="550" spans="3:25" s="119" customFormat="1" ht="11.25" hidden="1">
      <c r="C550" s="139"/>
      <c r="D550" s="139"/>
      <c r="E550" s="139"/>
      <c r="F550" s="140"/>
      <c r="G550" s="140"/>
      <c r="H550" s="140"/>
      <c r="Y550" s="121"/>
    </row>
    <row r="551" spans="3:25" s="119" customFormat="1" ht="11.25" hidden="1">
      <c r="C551" s="139"/>
      <c r="D551" s="139"/>
      <c r="E551" s="139"/>
      <c r="F551" s="140"/>
      <c r="G551" s="140"/>
      <c r="H551" s="140"/>
      <c r="Y551" s="121"/>
    </row>
    <row r="552" spans="3:25" s="119" customFormat="1" ht="11.25" hidden="1">
      <c r="C552" s="139"/>
      <c r="D552" s="139"/>
      <c r="E552" s="139"/>
      <c r="F552" s="140"/>
      <c r="G552" s="140"/>
      <c r="H552" s="140"/>
      <c r="Y552" s="121"/>
    </row>
    <row r="553" spans="3:25" s="119" customFormat="1" ht="11.25" hidden="1">
      <c r="C553" s="139"/>
      <c r="D553" s="139"/>
      <c r="E553" s="139"/>
      <c r="F553" s="140"/>
      <c r="G553" s="140"/>
      <c r="H553" s="140"/>
      <c r="Y553" s="121"/>
    </row>
    <row r="554" spans="3:25" s="119" customFormat="1" ht="11.25" hidden="1">
      <c r="C554" s="139"/>
      <c r="D554" s="139"/>
      <c r="E554" s="139"/>
      <c r="F554" s="140"/>
      <c r="G554" s="140"/>
      <c r="H554" s="140"/>
      <c r="Y554" s="121"/>
    </row>
    <row r="555" spans="3:25" s="119" customFormat="1" ht="11.25" hidden="1">
      <c r="C555" s="139"/>
      <c r="D555" s="139"/>
      <c r="E555" s="139"/>
      <c r="F555" s="140"/>
      <c r="G555" s="140"/>
      <c r="H555" s="140"/>
      <c r="Y555" s="121"/>
    </row>
    <row r="556" spans="3:25" s="119" customFormat="1" ht="11.25" hidden="1">
      <c r="C556" s="139"/>
      <c r="D556" s="139"/>
      <c r="E556" s="139"/>
      <c r="F556" s="140"/>
      <c r="G556" s="140"/>
      <c r="H556" s="140"/>
      <c r="Y556" s="121"/>
    </row>
    <row r="557" spans="3:25" s="119" customFormat="1" ht="11.25" hidden="1">
      <c r="C557" s="139"/>
      <c r="D557" s="139"/>
      <c r="E557" s="139"/>
      <c r="F557" s="140"/>
      <c r="G557" s="140"/>
      <c r="H557" s="140"/>
      <c r="Y557" s="121"/>
    </row>
    <row r="558" spans="3:25" s="119" customFormat="1" ht="11.25" hidden="1">
      <c r="C558" s="139"/>
      <c r="D558" s="139"/>
      <c r="E558" s="139"/>
      <c r="F558" s="140"/>
      <c r="G558" s="140"/>
      <c r="H558" s="140"/>
      <c r="Y558" s="121"/>
    </row>
    <row r="559" spans="3:25" s="119" customFormat="1" ht="11.25" hidden="1">
      <c r="C559" s="139"/>
      <c r="D559" s="139"/>
      <c r="E559" s="139"/>
      <c r="F559" s="140"/>
      <c r="G559" s="140"/>
      <c r="H559" s="140"/>
      <c r="Y559" s="121"/>
    </row>
    <row r="560" spans="3:25" s="119" customFormat="1" ht="11.25" hidden="1">
      <c r="C560" s="139"/>
      <c r="D560" s="139"/>
      <c r="E560" s="139"/>
      <c r="F560" s="140"/>
      <c r="G560" s="140"/>
      <c r="H560" s="140"/>
      <c r="Y560" s="121"/>
    </row>
    <row r="561" spans="3:25" s="119" customFormat="1" ht="11.25" hidden="1">
      <c r="C561" s="139"/>
      <c r="D561" s="139"/>
      <c r="E561" s="139"/>
      <c r="F561" s="140"/>
      <c r="G561" s="140"/>
      <c r="H561" s="140"/>
      <c r="Y561" s="121"/>
    </row>
    <row r="562" spans="3:25" s="119" customFormat="1" ht="11.25" hidden="1">
      <c r="C562" s="139"/>
      <c r="D562" s="139"/>
      <c r="E562" s="139"/>
      <c r="F562" s="140"/>
      <c r="G562" s="140"/>
      <c r="H562" s="140"/>
      <c r="Y562" s="121"/>
    </row>
    <row r="563" spans="3:25" s="119" customFormat="1" ht="11.25" hidden="1">
      <c r="C563" s="139"/>
      <c r="D563" s="139"/>
      <c r="E563" s="139"/>
      <c r="F563" s="140"/>
      <c r="G563" s="140"/>
      <c r="H563" s="140"/>
      <c r="Y563" s="121"/>
    </row>
    <row r="564" spans="3:25" s="119" customFormat="1" ht="11.25" hidden="1">
      <c r="C564" s="139"/>
      <c r="D564" s="139"/>
      <c r="E564" s="139"/>
      <c r="F564" s="140"/>
      <c r="G564" s="140"/>
      <c r="H564" s="140"/>
      <c r="Y564" s="121"/>
    </row>
    <row r="565" spans="3:25" s="119" customFormat="1" ht="11.25" hidden="1">
      <c r="C565" s="139"/>
      <c r="D565" s="139"/>
      <c r="E565" s="139"/>
      <c r="F565" s="140"/>
      <c r="G565" s="140"/>
      <c r="H565" s="140"/>
      <c r="Y565" s="121"/>
    </row>
    <row r="566" spans="3:25" s="119" customFormat="1" ht="11.25" hidden="1">
      <c r="C566" s="139"/>
      <c r="D566" s="139"/>
      <c r="E566" s="139"/>
      <c r="F566" s="140"/>
      <c r="G566" s="140"/>
      <c r="H566" s="140"/>
      <c r="Y566" s="121"/>
    </row>
    <row r="567" spans="3:25" s="119" customFormat="1" ht="11.25" hidden="1">
      <c r="C567" s="139"/>
      <c r="D567" s="139"/>
      <c r="E567" s="139"/>
      <c r="F567" s="140"/>
      <c r="G567" s="140"/>
      <c r="H567" s="140"/>
      <c r="Y567" s="121"/>
    </row>
    <row r="568" spans="3:25" s="119" customFormat="1" ht="11.25" hidden="1">
      <c r="C568" s="139"/>
      <c r="D568" s="139"/>
      <c r="E568" s="139"/>
      <c r="F568" s="140"/>
      <c r="G568" s="140"/>
      <c r="H568" s="140"/>
      <c r="Y568" s="121"/>
    </row>
    <row r="569" spans="3:25" s="119" customFormat="1" ht="11.25" hidden="1">
      <c r="C569" s="139"/>
      <c r="D569" s="139"/>
      <c r="E569" s="139"/>
      <c r="F569" s="140"/>
      <c r="G569" s="140"/>
      <c r="H569" s="140"/>
      <c r="Y569" s="121"/>
    </row>
    <row r="570" spans="3:25" s="119" customFormat="1" ht="11.25" hidden="1">
      <c r="C570" s="139"/>
      <c r="D570" s="139"/>
      <c r="E570" s="139"/>
      <c r="F570" s="140"/>
      <c r="G570" s="140"/>
      <c r="H570" s="140"/>
      <c r="Y570" s="121"/>
    </row>
    <row r="571" spans="3:25" s="119" customFormat="1" ht="11.25" hidden="1">
      <c r="C571" s="139"/>
      <c r="D571" s="139"/>
      <c r="E571" s="139"/>
      <c r="F571" s="140"/>
      <c r="G571" s="140"/>
      <c r="H571" s="140"/>
      <c r="Y571" s="121"/>
    </row>
    <row r="572" spans="3:25" s="119" customFormat="1" ht="11.25" hidden="1">
      <c r="C572" s="139"/>
      <c r="D572" s="139"/>
      <c r="E572" s="139"/>
      <c r="F572" s="140"/>
      <c r="G572" s="140"/>
      <c r="H572" s="140"/>
      <c r="Y572" s="121"/>
    </row>
    <row r="573" spans="3:25" s="119" customFormat="1" ht="11.25" hidden="1">
      <c r="C573" s="139"/>
      <c r="D573" s="139"/>
      <c r="E573" s="139"/>
      <c r="F573" s="140"/>
      <c r="G573" s="140"/>
      <c r="H573" s="140"/>
      <c r="Y573" s="121"/>
    </row>
    <row r="574" spans="3:25" s="119" customFormat="1" ht="11.25" hidden="1">
      <c r="C574" s="139"/>
      <c r="D574" s="139"/>
      <c r="E574" s="139"/>
      <c r="F574" s="140"/>
      <c r="G574" s="140"/>
      <c r="H574" s="140"/>
      <c r="Y574" s="121"/>
    </row>
    <row r="575" spans="3:25" s="119" customFormat="1" ht="11.25" hidden="1">
      <c r="C575" s="139"/>
      <c r="D575" s="139"/>
      <c r="E575" s="139"/>
      <c r="F575" s="140"/>
      <c r="G575" s="140"/>
      <c r="H575" s="140"/>
      <c r="Y575" s="121"/>
    </row>
    <row r="576" spans="3:25" s="119" customFormat="1" ht="11.25" hidden="1">
      <c r="C576" s="139"/>
      <c r="D576" s="139"/>
      <c r="E576" s="139"/>
      <c r="F576" s="140"/>
      <c r="G576" s="140"/>
      <c r="H576" s="140"/>
      <c r="Y576" s="121"/>
    </row>
    <row r="577" spans="3:25" s="119" customFormat="1" ht="11.25" hidden="1">
      <c r="C577" s="139"/>
      <c r="D577" s="139"/>
      <c r="E577" s="139"/>
      <c r="F577" s="140"/>
      <c r="G577" s="140"/>
      <c r="H577" s="140"/>
      <c r="Y577" s="121"/>
    </row>
    <row r="578" spans="3:25" s="119" customFormat="1" ht="11.25" hidden="1">
      <c r="C578" s="139"/>
      <c r="D578" s="139"/>
      <c r="E578" s="139"/>
      <c r="F578" s="140"/>
      <c r="G578" s="140"/>
      <c r="H578" s="140"/>
      <c r="Y578" s="121"/>
    </row>
    <row r="579" spans="3:25" s="119" customFormat="1" ht="11.25" hidden="1">
      <c r="C579" s="139"/>
      <c r="D579" s="139"/>
      <c r="E579" s="139"/>
      <c r="F579" s="140"/>
      <c r="G579" s="140"/>
      <c r="H579" s="140"/>
      <c r="Y579" s="121"/>
    </row>
    <row r="580" spans="3:25" s="119" customFormat="1" ht="11.25" hidden="1">
      <c r="C580" s="139"/>
      <c r="D580" s="139"/>
      <c r="E580" s="139"/>
      <c r="F580" s="140"/>
      <c r="G580" s="140"/>
      <c r="H580" s="140"/>
      <c r="Y580" s="121"/>
    </row>
    <row r="581" spans="3:25" s="119" customFormat="1" ht="11.25" hidden="1">
      <c r="C581" s="139"/>
      <c r="D581" s="139"/>
      <c r="E581" s="139"/>
      <c r="F581" s="140"/>
      <c r="G581" s="140"/>
      <c r="H581" s="140"/>
      <c r="Y581" s="121"/>
    </row>
    <row r="582" spans="3:25" s="119" customFormat="1" ht="11.25" hidden="1">
      <c r="C582" s="139"/>
      <c r="D582" s="139"/>
      <c r="E582" s="139"/>
      <c r="F582" s="140"/>
      <c r="G582" s="140"/>
      <c r="H582" s="140"/>
      <c r="Y582" s="121"/>
    </row>
    <row r="583" spans="3:25" s="119" customFormat="1" ht="11.25" hidden="1">
      <c r="C583" s="139"/>
      <c r="D583" s="139"/>
      <c r="E583" s="139"/>
      <c r="F583" s="140"/>
      <c r="G583" s="140"/>
      <c r="H583" s="140"/>
      <c r="Y583" s="121"/>
    </row>
    <row r="584" spans="3:25" s="119" customFormat="1" ht="11.25" hidden="1">
      <c r="C584" s="139"/>
      <c r="D584" s="139"/>
      <c r="E584" s="139"/>
      <c r="F584" s="140"/>
      <c r="G584" s="140"/>
      <c r="H584" s="140"/>
      <c r="Y584" s="121"/>
    </row>
    <row r="585" spans="3:25" s="119" customFormat="1" ht="11.25" hidden="1">
      <c r="C585" s="139"/>
      <c r="D585" s="139"/>
      <c r="E585" s="139"/>
      <c r="F585" s="140"/>
      <c r="G585" s="140"/>
      <c r="H585" s="140"/>
      <c r="Y585" s="121"/>
    </row>
    <row r="586" spans="3:25" s="119" customFormat="1" ht="11.25" hidden="1">
      <c r="C586" s="139"/>
      <c r="D586" s="139"/>
      <c r="E586" s="139"/>
      <c r="F586" s="140"/>
      <c r="G586" s="140"/>
      <c r="H586" s="140"/>
      <c r="Y586" s="121"/>
    </row>
    <row r="587" spans="3:25" s="119" customFormat="1" ht="11.25" hidden="1">
      <c r="C587" s="139"/>
      <c r="D587" s="139"/>
      <c r="E587" s="139"/>
      <c r="F587" s="140"/>
      <c r="G587" s="140"/>
      <c r="H587" s="140"/>
      <c r="Y587" s="121"/>
    </row>
    <row r="588" spans="3:25" s="119" customFormat="1" ht="11.25" hidden="1">
      <c r="C588" s="139"/>
      <c r="D588" s="139"/>
      <c r="E588" s="139"/>
      <c r="F588" s="140"/>
      <c r="G588" s="140"/>
      <c r="H588" s="140"/>
      <c r="Y588" s="121"/>
    </row>
    <row r="589" spans="3:25" s="119" customFormat="1" ht="11.25" hidden="1">
      <c r="C589" s="139"/>
      <c r="D589" s="139"/>
      <c r="E589" s="139"/>
      <c r="F589" s="140"/>
      <c r="G589" s="140"/>
      <c r="H589" s="140"/>
      <c r="Y589" s="121"/>
    </row>
    <row r="590" spans="3:25" s="119" customFormat="1" ht="11.25" hidden="1">
      <c r="C590" s="139"/>
      <c r="D590" s="139"/>
      <c r="E590" s="139"/>
      <c r="F590" s="140"/>
      <c r="G590" s="140"/>
      <c r="H590" s="140"/>
      <c r="Y590" s="121"/>
    </row>
    <row r="591" spans="3:25" s="119" customFormat="1" ht="11.25" hidden="1">
      <c r="C591" s="139"/>
      <c r="D591" s="139"/>
      <c r="E591" s="139"/>
      <c r="F591" s="140"/>
      <c r="G591" s="140"/>
      <c r="H591" s="140"/>
      <c r="Y591" s="121"/>
    </row>
    <row r="592" spans="3:25" s="119" customFormat="1" ht="11.25" hidden="1">
      <c r="C592" s="139"/>
      <c r="D592" s="139"/>
      <c r="E592" s="139"/>
      <c r="F592" s="140"/>
      <c r="G592" s="140"/>
      <c r="H592" s="140"/>
      <c r="Y592" s="121"/>
    </row>
    <row r="593" spans="3:25" s="119" customFormat="1" ht="11.25" hidden="1">
      <c r="C593" s="139"/>
      <c r="D593" s="139"/>
      <c r="E593" s="139"/>
      <c r="F593" s="140"/>
      <c r="G593" s="140"/>
      <c r="H593" s="140"/>
      <c r="Y593" s="121"/>
    </row>
    <row r="594" spans="3:25" s="119" customFormat="1" ht="11.25" hidden="1">
      <c r="C594" s="139"/>
      <c r="D594" s="139"/>
      <c r="E594" s="139"/>
      <c r="F594" s="140"/>
      <c r="G594" s="140"/>
      <c r="H594" s="140"/>
      <c r="Y594" s="121"/>
    </row>
    <row r="595" spans="3:25" s="119" customFormat="1" ht="11.25" hidden="1">
      <c r="C595" s="139"/>
      <c r="D595" s="139"/>
      <c r="E595" s="139"/>
      <c r="F595" s="140"/>
      <c r="G595" s="140"/>
      <c r="H595" s="140"/>
      <c r="Y595" s="121"/>
    </row>
    <row r="596" spans="3:25" s="119" customFormat="1" ht="11.25" hidden="1">
      <c r="C596" s="139"/>
      <c r="D596" s="139"/>
      <c r="E596" s="139"/>
      <c r="F596" s="140"/>
      <c r="G596" s="140"/>
      <c r="H596" s="140"/>
      <c r="Y596" s="121"/>
    </row>
    <row r="597" spans="3:25" s="119" customFormat="1" ht="11.25" hidden="1">
      <c r="C597" s="139"/>
      <c r="D597" s="139"/>
      <c r="E597" s="139"/>
      <c r="F597" s="140"/>
      <c r="G597" s="140"/>
      <c r="H597" s="140"/>
      <c r="Y597" s="121"/>
    </row>
    <row r="598" spans="3:25" s="119" customFormat="1" ht="11.25" hidden="1">
      <c r="C598" s="139"/>
      <c r="D598" s="139"/>
      <c r="E598" s="139"/>
      <c r="F598" s="140"/>
      <c r="G598" s="140"/>
      <c r="H598" s="140"/>
      <c r="Y598" s="121"/>
    </row>
    <row r="599" spans="3:25" s="119" customFormat="1" ht="11.25" hidden="1">
      <c r="C599" s="139"/>
      <c r="D599" s="139"/>
      <c r="E599" s="139"/>
      <c r="F599" s="140"/>
      <c r="G599" s="140"/>
      <c r="H599" s="140"/>
      <c r="Y599" s="121"/>
    </row>
    <row r="600" spans="3:25" s="119" customFormat="1" ht="11.25" hidden="1">
      <c r="C600" s="139"/>
      <c r="D600" s="139"/>
      <c r="E600" s="139"/>
      <c r="F600" s="140"/>
      <c r="G600" s="140"/>
      <c r="H600" s="140"/>
      <c r="Y600" s="121"/>
    </row>
    <row r="601" spans="3:25" s="119" customFormat="1" ht="11.25" hidden="1">
      <c r="C601" s="139"/>
      <c r="D601" s="139"/>
      <c r="E601" s="139"/>
      <c r="F601" s="140"/>
      <c r="G601" s="140"/>
      <c r="H601" s="140"/>
      <c r="Y601" s="121"/>
    </row>
    <row r="602" spans="3:25" s="119" customFormat="1" ht="11.25" hidden="1">
      <c r="C602" s="139"/>
      <c r="D602" s="139"/>
      <c r="E602" s="139"/>
      <c r="F602" s="140"/>
      <c r="G602" s="140"/>
      <c r="H602" s="140"/>
      <c r="Y602" s="121"/>
    </row>
    <row r="603" spans="3:25" s="119" customFormat="1" ht="11.25" hidden="1">
      <c r="C603" s="139"/>
      <c r="D603" s="139"/>
      <c r="E603" s="139"/>
      <c r="F603" s="140"/>
      <c r="G603" s="140"/>
      <c r="H603" s="140"/>
      <c r="Y603" s="121"/>
    </row>
    <row r="604" spans="3:25" s="119" customFormat="1" ht="11.25" hidden="1">
      <c r="C604" s="139"/>
      <c r="D604" s="139"/>
      <c r="E604" s="139"/>
      <c r="F604" s="140"/>
      <c r="G604" s="140"/>
      <c r="H604" s="140"/>
      <c r="Y604" s="121"/>
    </row>
    <row r="605" spans="3:25" s="119" customFormat="1" ht="11.25" hidden="1">
      <c r="C605" s="139"/>
      <c r="D605" s="139"/>
      <c r="E605" s="139"/>
      <c r="F605" s="140"/>
      <c r="G605" s="140"/>
      <c r="H605" s="140"/>
      <c r="Y605" s="121"/>
    </row>
    <row r="606" spans="3:25" s="119" customFormat="1" ht="11.25" hidden="1">
      <c r="C606" s="139"/>
      <c r="D606" s="139"/>
      <c r="E606" s="139"/>
      <c r="F606" s="140"/>
      <c r="G606" s="140"/>
      <c r="H606" s="140"/>
      <c r="Y606" s="121"/>
    </row>
    <row r="607" spans="3:25" s="119" customFormat="1" ht="11.25" hidden="1">
      <c r="C607" s="139"/>
      <c r="D607" s="139"/>
      <c r="E607" s="139"/>
      <c r="F607" s="140"/>
      <c r="G607" s="140"/>
      <c r="H607" s="140"/>
      <c r="Y607" s="121"/>
    </row>
    <row r="608" spans="3:25" s="119" customFormat="1" ht="11.25" hidden="1">
      <c r="C608" s="139"/>
      <c r="D608" s="139"/>
      <c r="E608" s="139"/>
      <c r="F608" s="140"/>
      <c r="G608" s="140"/>
      <c r="H608" s="140"/>
      <c r="Y608" s="121"/>
    </row>
    <row r="609" spans="3:25" s="119" customFormat="1" ht="11.25" hidden="1">
      <c r="C609" s="139"/>
      <c r="D609" s="139"/>
      <c r="E609" s="139"/>
      <c r="F609" s="140"/>
      <c r="G609" s="140"/>
      <c r="H609" s="140"/>
      <c r="Y609" s="121"/>
    </row>
    <row r="610" spans="3:25" s="119" customFormat="1" ht="11.25" hidden="1">
      <c r="C610" s="139"/>
      <c r="D610" s="139"/>
      <c r="E610" s="139"/>
      <c r="F610" s="140"/>
      <c r="G610" s="140"/>
      <c r="H610" s="140"/>
      <c r="Y610" s="121"/>
    </row>
    <row r="611" spans="3:25" s="119" customFormat="1" ht="11.25" hidden="1">
      <c r="C611" s="139"/>
      <c r="D611" s="139"/>
      <c r="E611" s="139"/>
      <c r="F611" s="140"/>
      <c r="G611" s="140"/>
      <c r="H611" s="140"/>
      <c r="Y611" s="121"/>
    </row>
    <row r="612" spans="3:25" s="119" customFormat="1" ht="11.25" hidden="1">
      <c r="C612" s="139"/>
      <c r="D612" s="139"/>
      <c r="E612" s="139"/>
      <c r="F612" s="140"/>
      <c r="G612" s="140"/>
      <c r="H612" s="140"/>
      <c r="Y612" s="121"/>
    </row>
    <row r="613" spans="3:25" s="119" customFormat="1" ht="11.25" hidden="1">
      <c r="C613" s="139"/>
      <c r="D613" s="139"/>
      <c r="E613" s="139"/>
      <c r="F613" s="140"/>
      <c r="G613" s="140"/>
      <c r="H613" s="140"/>
      <c r="Y613" s="121"/>
    </row>
    <row r="614" spans="3:25" s="119" customFormat="1" ht="11.25" hidden="1">
      <c r="C614" s="139"/>
      <c r="D614" s="139"/>
      <c r="E614" s="139"/>
      <c r="F614" s="140"/>
      <c r="G614" s="140"/>
      <c r="H614" s="140"/>
      <c r="Y614" s="121"/>
    </row>
    <row r="615" spans="3:25" s="119" customFormat="1" ht="11.25" hidden="1">
      <c r="C615" s="139"/>
      <c r="D615" s="139"/>
      <c r="E615" s="139"/>
      <c r="F615" s="140"/>
      <c r="G615" s="140"/>
      <c r="H615" s="140"/>
      <c r="Y615" s="121"/>
    </row>
    <row r="616" spans="3:25" s="119" customFormat="1" ht="11.25" hidden="1">
      <c r="C616" s="139"/>
      <c r="D616" s="139"/>
      <c r="E616" s="139"/>
      <c r="F616" s="140"/>
      <c r="G616" s="140"/>
      <c r="H616" s="140"/>
      <c r="Y616" s="121"/>
    </row>
    <row r="617" spans="3:25" s="119" customFormat="1" ht="11.25" hidden="1">
      <c r="C617" s="139"/>
      <c r="D617" s="139"/>
      <c r="E617" s="139"/>
      <c r="F617" s="140"/>
      <c r="G617" s="140"/>
      <c r="H617" s="140"/>
      <c r="Y617" s="121"/>
    </row>
    <row r="618" spans="3:25" s="119" customFormat="1" ht="11.25" hidden="1">
      <c r="C618" s="139"/>
      <c r="D618" s="139"/>
      <c r="E618" s="139"/>
      <c r="F618" s="140"/>
      <c r="G618" s="140"/>
      <c r="H618" s="140"/>
      <c r="Y618" s="121"/>
    </row>
    <row r="619" spans="3:25" s="119" customFormat="1" ht="11.25" hidden="1">
      <c r="C619" s="139"/>
      <c r="D619" s="139"/>
      <c r="E619" s="139"/>
      <c r="F619" s="140"/>
      <c r="G619" s="140"/>
      <c r="H619" s="140"/>
      <c r="Y619" s="121"/>
    </row>
    <row r="620" spans="3:25" s="119" customFormat="1" ht="11.25" hidden="1">
      <c r="C620" s="139"/>
      <c r="D620" s="139"/>
      <c r="E620" s="139"/>
      <c r="F620" s="140"/>
      <c r="G620" s="140"/>
      <c r="H620" s="140"/>
      <c r="Y620" s="121"/>
    </row>
    <row r="621" spans="3:25" s="119" customFormat="1" ht="11.25" hidden="1">
      <c r="C621" s="139"/>
      <c r="D621" s="139"/>
      <c r="E621" s="139"/>
      <c r="F621" s="140"/>
      <c r="G621" s="140"/>
      <c r="H621" s="140"/>
      <c r="Y621" s="121"/>
    </row>
    <row r="622" spans="3:25" s="119" customFormat="1" ht="11.25" hidden="1">
      <c r="C622" s="139"/>
      <c r="D622" s="139"/>
      <c r="E622" s="139"/>
      <c r="F622" s="140"/>
      <c r="G622" s="140"/>
      <c r="H622" s="140"/>
      <c r="Y622" s="121"/>
    </row>
    <row r="623" spans="3:25" s="119" customFormat="1" ht="11.25" hidden="1">
      <c r="C623" s="139"/>
      <c r="D623" s="139"/>
      <c r="E623" s="139"/>
      <c r="F623" s="140"/>
      <c r="G623" s="140"/>
      <c r="H623" s="140"/>
      <c r="Y623" s="121"/>
    </row>
    <row r="624" spans="3:25" s="119" customFormat="1" ht="11.25" hidden="1">
      <c r="C624" s="139"/>
      <c r="D624" s="139"/>
      <c r="E624" s="139"/>
      <c r="F624" s="140"/>
      <c r="G624" s="140"/>
      <c r="H624" s="140"/>
      <c r="Y624" s="121"/>
    </row>
    <row r="625" spans="3:25" s="119" customFormat="1" ht="11.25" hidden="1">
      <c r="C625" s="139"/>
      <c r="D625" s="139"/>
      <c r="E625" s="139"/>
      <c r="F625" s="140"/>
      <c r="G625" s="140"/>
      <c r="H625" s="140"/>
      <c r="Y625" s="121"/>
    </row>
    <row r="626" spans="3:25" s="119" customFormat="1" ht="11.25" hidden="1">
      <c r="C626" s="139"/>
      <c r="D626" s="139"/>
      <c r="E626" s="139"/>
      <c r="F626" s="140"/>
      <c r="G626" s="140"/>
      <c r="H626" s="140"/>
      <c r="Y626" s="121"/>
    </row>
    <row r="627" spans="3:25" s="119" customFormat="1" ht="11.25" hidden="1">
      <c r="C627" s="139"/>
      <c r="D627" s="139"/>
      <c r="E627" s="139"/>
      <c r="F627" s="140"/>
      <c r="G627" s="140"/>
      <c r="H627" s="140"/>
      <c r="Y627" s="121"/>
    </row>
    <row r="628" spans="3:25" s="119" customFormat="1" ht="11.25" hidden="1">
      <c r="C628" s="139"/>
      <c r="D628" s="139"/>
      <c r="E628" s="139"/>
      <c r="F628" s="140"/>
      <c r="G628" s="140"/>
      <c r="H628" s="140"/>
      <c r="Y628" s="121"/>
    </row>
    <row r="629" spans="3:25" s="119" customFormat="1" ht="11.25" hidden="1">
      <c r="C629" s="139"/>
      <c r="D629" s="139"/>
      <c r="E629" s="139"/>
      <c r="F629" s="140"/>
      <c r="G629" s="140"/>
      <c r="H629" s="140"/>
      <c r="Y629" s="121"/>
    </row>
    <row r="630" spans="3:25" s="119" customFormat="1" ht="11.25" hidden="1">
      <c r="C630" s="139"/>
      <c r="D630" s="139"/>
      <c r="E630" s="139"/>
      <c r="F630" s="140"/>
      <c r="G630" s="140"/>
      <c r="H630" s="140"/>
      <c r="Y630" s="121"/>
    </row>
    <row r="631" spans="3:25" s="119" customFormat="1" ht="11.25" hidden="1">
      <c r="C631" s="139"/>
      <c r="D631" s="139"/>
      <c r="E631" s="139"/>
      <c r="F631" s="140"/>
      <c r="G631" s="140"/>
      <c r="H631" s="140"/>
      <c r="Y631" s="121"/>
    </row>
    <row r="632" spans="3:25" s="119" customFormat="1" ht="11.25" hidden="1">
      <c r="C632" s="139"/>
      <c r="D632" s="139"/>
      <c r="E632" s="139"/>
      <c r="F632" s="140"/>
      <c r="G632" s="140"/>
      <c r="H632" s="140"/>
      <c r="Y632" s="121"/>
    </row>
    <row r="633" spans="3:25" s="119" customFormat="1" ht="11.25" hidden="1">
      <c r="C633" s="139"/>
      <c r="D633" s="139"/>
      <c r="E633" s="139"/>
      <c r="F633" s="140"/>
      <c r="G633" s="140"/>
      <c r="H633" s="140"/>
      <c r="Y633" s="121"/>
    </row>
    <row r="634" spans="3:25" s="119" customFormat="1" ht="11.25" hidden="1">
      <c r="C634" s="139"/>
      <c r="D634" s="139"/>
      <c r="E634" s="139"/>
      <c r="F634" s="140"/>
      <c r="G634" s="140"/>
      <c r="H634" s="140"/>
      <c r="Y634" s="121"/>
    </row>
    <row r="635" spans="3:25" s="119" customFormat="1" ht="11.25" hidden="1">
      <c r="C635" s="139"/>
      <c r="D635" s="139"/>
      <c r="E635" s="139"/>
      <c r="F635" s="140"/>
      <c r="G635" s="140"/>
      <c r="H635" s="140"/>
      <c r="Y635" s="121"/>
    </row>
    <row r="636" spans="3:25" s="119" customFormat="1" ht="11.25" hidden="1">
      <c r="C636" s="139"/>
      <c r="D636" s="139"/>
      <c r="E636" s="139"/>
      <c r="F636" s="140"/>
      <c r="G636" s="140"/>
      <c r="H636" s="140"/>
      <c r="Y636" s="121"/>
    </row>
    <row r="637" spans="3:25" s="119" customFormat="1" ht="11.25" hidden="1">
      <c r="C637" s="139"/>
      <c r="D637" s="139"/>
      <c r="E637" s="139"/>
      <c r="F637" s="140"/>
      <c r="G637" s="140"/>
      <c r="H637" s="140"/>
      <c r="Y637" s="121"/>
    </row>
    <row r="638" spans="3:25" s="119" customFormat="1" ht="11.25" hidden="1">
      <c r="C638" s="139"/>
      <c r="D638" s="139"/>
      <c r="E638" s="139"/>
      <c r="F638" s="140"/>
      <c r="G638" s="140"/>
      <c r="H638" s="140"/>
      <c r="Y638" s="121"/>
    </row>
    <row r="639" spans="3:25" s="119" customFormat="1" ht="11.25" hidden="1">
      <c r="C639" s="139"/>
      <c r="D639" s="139"/>
      <c r="E639" s="139"/>
      <c r="F639" s="140"/>
      <c r="G639" s="140"/>
      <c r="H639" s="140"/>
      <c r="Y639" s="121"/>
    </row>
    <row r="640" spans="3:25" s="119" customFormat="1" ht="11.25" hidden="1">
      <c r="C640" s="139"/>
      <c r="D640" s="139"/>
      <c r="E640" s="139"/>
      <c r="F640" s="140"/>
      <c r="G640" s="140"/>
      <c r="H640" s="140"/>
      <c r="Y640" s="121"/>
    </row>
    <row r="641" spans="3:25" s="119" customFormat="1" ht="11.25" hidden="1">
      <c r="C641" s="139"/>
      <c r="D641" s="139"/>
      <c r="E641" s="139"/>
      <c r="F641" s="140"/>
      <c r="G641" s="140"/>
      <c r="H641" s="140"/>
      <c r="Y641" s="121"/>
    </row>
    <row r="642" spans="3:25" s="119" customFormat="1" ht="11.25" hidden="1">
      <c r="C642" s="139"/>
      <c r="D642" s="139"/>
      <c r="E642" s="139"/>
      <c r="F642" s="140"/>
      <c r="G642" s="140"/>
      <c r="H642" s="140"/>
      <c r="Y642" s="121"/>
    </row>
    <row r="643" spans="3:25" s="119" customFormat="1" ht="11.25" hidden="1">
      <c r="C643" s="139"/>
      <c r="D643" s="139"/>
      <c r="E643" s="139"/>
      <c r="F643" s="140"/>
      <c r="G643" s="140"/>
      <c r="H643" s="140"/>
      <c r="Y643" s="121"/>
    </row>
    <row r="644" spans="3:25" s="119" customFormat="1" ht="11.25" hidden="1">
      <c r="C644" s="139"/>
      <c r="D644" s="139"/>
      <c r="E644" s="139"/>
      <c r="F644" s="140"/>
      <c r="G644" s="140"/>
      <c r="H644" s="140"/>
      <c r="Y644" s="121"/>
    </row>
    <row r="645" spans="3:25" s="119" customFormat="1" ht="11.25" hidden="1">
      <c r="C645" s="139"/>
      <c r="D645" s="139"/>
      <c r="E645" s="139"/>
      <c r="F645" s="140"/>
      <c r="G645" s="140"/>
      <c r="H645" s="140"/>
      <c r="Y645" s="121"/>
    </row>
    <row r="646" spans="3:25" s="119" customFormat="1" ht="11.25" hidden="1">
      <c r="C646" s="139"/>
      <c r="D646" s="139"/>
      <c r="E646" s="139"/>
      <c r="F646" s="140"/>
      <c r="G646" s="140"/>
      <c r="H646" s="140"/>
      <c r="Y646" s="121"/>
    </row>
    <row r="647" spans="3:25" s="119" customFormat="1" ht="11.25" hidden="1">
      <c r="C647" s="139"/>
      <c r="D647" s="139"/>
      <c r="E647" s="139"/>
      <c r="F647" s="140"/>
      <c r="G647" s="140"/>
      <c r="H647" s="140"/>
      <c r="Y647" s="121"/>
    </row>
    <row r="648" spans="3:25" s="119" customFormat="1" ht="11.25" hidden="1">
      <c r="C648" s="139"/>
      <c r="D648" s="139"/>
      <c r="E648" s="139"/>
      <c r="F648" s="140"/>
      <c r="G648" s="140"/>
      <c r="H648" s="140"/>
      <c r="Y648" s="121"/>
    </row>
    <row r="649" spans="3:25" s="119" customFormat="1" ht="11.25" hidden="1">
      <c r="C649" s="139"/>
      <c r="D649" s="139"/>
      <c r="E649" s="139"/>
      <c r="F649" s="140"/>
      <c r="G649" s="140"/>
      <c r="H649" s="140"/>
      <c r="Y649" s="121"/>
    </row>
    <row r="650" spans="3:25" s="119" customFormat="1" ht="11.25" hidden="1">
      <c r="C650" s="139"/>
      <c r="D650" s="139"/>
      <c r="E650" s="139"/>
      <c r="F650" s="140"/>
      <c r="G650" s="140"/>
      <c r="H650" s="140"/>
      <c r="Y650" s="121"/>
    </row>
    <row r="651" spans="3:25" s="119" customFormat="1" ht="11.25" hidden="1">
      <c r="C651" s="139"/>
      <c r="D651" s="139"/>
      <c r="E651" s="139"/>
      <c r="F651" s="140"/>
      <c r="G651" s="140"/>
      <c r="H651" s="140"/>
      <c r="Y651" s="121"/>
    </row>
    <row r="652" spans="3:25" s="119" customFormat="1" ht="11.25" hidden="1">
      <c r="C652" s="139"/>
      <c r="D652" s="139"/>
      <c r="E652" s="139"/>
      <c r="F652" s="140"/>
      <c r="G652" s="140"/>
      <c r="H652" s="140"/>
      <c r="Y652" s="121"/>
    </row>
    <row r="653" spans="3:25" s="119" customFormat="1" ht="11.25" hidden="1">
      <c r="C653" s="139"/>
      <c r="D653" s="139"/>
      <c r="E653" s="139"/>
      <c r="F653" s="140"/>
      <c r="G653" s="140"/>
      <c r="H653" s="140"/>
      <c r="Y653" s="121"/>
    </row>
    <row r="654" spans="3:25" s="119" customFormat="1" ht="11.25" hidden="1">
      <c r="C654" s="139"/>
      <c r="D654" s="139"/>
      <c r="E654" s="139"/>
      <c r="F654" s="140"/>
      <c r="G654" s="140"/>
      <c r="H654" s="140"/>
      <c r="Y654" s="121"/>
    </row>
    <row r="655" spans="3:25" s="119" customFormat="1" ht="11.25" hidden="1">
      <c r="C655" s="139"/>
      <c r="D655" s="139"/>
      <c r="E655" s="139"/>
      <c r="F655" s="140"/>
      <c r="G655" s="140"/>
      <c r="H655" s="140"/>
      <c r="Y655" s="121"/>
    </row>
    <row r="656" spans="3:25" s="119" customFormat="1" ht="11.25" hidden="1">
      <c r="C656" s="139"/>
      <c r="D656" s="139"/>
      <c r="E656" s="139"/>
      <c r="F656" s="140"/>
      <c r="G656" s="140"/>
      <c r="H656" s="140"/>
      <c r="Y656" s="121"/>
    </row>
    <row r="657" spans="3:25" s="119" customFormat="1" ht="11.25" hidden="1">
      <c r="C657" s="139"/>
      <c r="D657" s="139"/>
      <c r="E657" s="139"/>
      <c r="F657" s="140"/>
      <c r="G657" s="140"/>
      <c r="H657" s="140"/>
      <c r="Y657" s="121"/>
    </row>
    <row r="658" spans="3:25" s="119" customFormat="1" ht="11.25" hidden="1">
      <c r="C658" s="139"/>
      <c r="D658" s="139"/>
      <c r="E658" s="139"/>
      <c r="F658" s="140"/>
      <c r="G658" s="140"/>
      <c r="H658" s="140"/>
      <c r="Y658" s="121"/>
    </row>
    <row r="659" spans="3:25" s="119" customFormat="1" ht="11.25" hidden="1">
      <c r="C659" s="139"/>
      <c r="D659" s="139"/>
      <c r="E659" s="139"/>
      <c r="F659" s="140"/>
      <c r="G659" s="140"/>
      <c r="H659" s="140"/>
      <c r="Y659" s="121"/>
    </row>
    <row r="660" spans="3:25" s="119" customFormat="1" ht="11.25" hidden="1">
      <c r="C660" s="139"/>
      <c r="D660" s="139"/>
      <c r="E660" s="139"/>
      <c r="F660" s="140"/>
      <c r="G660" s="140"/>
      <c r="H660" s="140"/>
      <c r="Y660" s="121"/>
    </row>
    <row r="661" spans="3:25" s="119" customFormat="1" ht="11.25" hidden="1">
      <c r="C661" s="139"/>
      <c r="D661" s="139"/>
      <c r="E661" s="139"/>
      <c r="F661" s="140"/>
      <c r="G661" s="140"/>
      <c r="H661" s="140"/>
      <c r="Y661" s="121"/>
    </row>
    <row r="662" spans="3:25" s="119" customFormat="1" ht="11.25" hidden="1">
      <c r="C662" s="139"/>
      <c r="D662" s="139"/>
      <c r="E662" s="139"/>
      <c r="F662" s="140"/>
      <c r="G662" s="140"/>
      <c r="H662" s="140"/>
      <c r="Y662" s="121"/>
    </row>
    <row r="663" spans="3:25" s="119" customFormat="1" ht="11.25" hidden="1">
      <c r="C663" s="139"/>
      <c r="D663" s="139"/>
      <c r="E663" s="139"/>
      <c r="F663" s="140"/>
      <c r="G663" s="140"/>
      <c r="H663" s="140"/>
      <c r="Y663" s="121"/>
    </row>
    <row r="664" spans="3:25" s="119" customFormat="1" ht="11.25" hidden="1">
      <c r="C664" s="139"/>
      <c r="D664" s="139"/>
      <c r="E664" s="139"/>
      <c r="F664" s="140"/>
      <c r="G664" s="140"/>
      <c r="H664" s="140"/>
      <c r="Y664" s="121"/>
    </row>
    <row r="665" spans="3:25" s="119" customFormat="1" ht="11.25" hidden="1">
      <c r="C665" s="139"/>
      <c r="D665" s="139"/>
      <c r="E665" s="139"/>
      <c r="F665" s="140"/>
      <c r="G665" s="140"/>
      <c r="H665" s="140"/>
      <c r="Y665" s="121"/>
    </row>
    <row r="666" spans="3:25" s="119" customFormat="1" ht="11.25" hidden="1">
      <c r="C666" s="139"/>
      <c r="D666" s="139"/>
      <c r="E666" s="139"/>
      <c r="F666" s="140"/>
      <c r="G666" s="140"/>
      <c r="H666" s="140"/>
      <c r="Y666" s="121"/>
    </row>
    <row r="667" spans="3:25" s="119" customFormat="1" ht="11.25" hidden="1">
      <c r="C667" s="139"/>
      <c r="D667" s="139"/>
      <c r="E667" s="139"/>
      <c r="F667" s="140"/>
      <c r="G667" s="140"/>
      <c r="H667" s="140"/>
      <c r="Y667" s="121"/>
    </row>
    <row r="668" spans="3:25" s="119" customFormat="1" ht="11.25" hidden="1">
      <c r="C668" s="139"/>
      <c r="D668" s="139"/>
      <c r="E668" s="139"/>
      <c r="F668" s="140"/>
      <c r="G668" s="140"/>
      <c r="H668" s="140"/>
      <c r="Y668" s="121"/>
    </row>
    <row r="669" spans="3:25" s="119" customFormat="1" ht="11.25" hidden="1">
      <c r="C669" s="139"/>
      <c r="D669" s="139"/>
      <c r="E669" s="139"/>
      <c r="F669" s="140"/>
      <c r="G669" s="140"/>
      <c r="H669" s="140"/>
      <c r="Y669" s="121"/>
    </row>
    <row r="670" spans="3:25" s="119" customFormat="1" ht="11.25" hidden="1">
      <c r="C670" s="139"/>
      <c r="D670" s="139"/>
      <c r="E670" s="139"/>
      <c r="F670" s="140"/>
      <c r="G670" s="140"/>
      <c r="H670" s="140"/>
      <c r="Y670" s="121"/>
    </row>
    <row r="671" spans="3:25" s="119" customFormat="1" ht="11.25" hidden="1">
      <c r="C671" s="139"/>
      <c r="D671" s="139"/>
      <c r="E671" s="139"/>
      <c r="F671" s="140"/>
      <c r="G671" s="140"/>
      <c r="H671" s="140"/>
      <c r="Y671" s="121"/>
    </row>
    <row r="672" spans="3:25" s="119" customFormat="1" ht="11.25" hidden="1">
      <c r="C672" s="139"/>
      <c r="D672" s="139"/>
      <c r="E672" s="139"/>
      <c r="F672" s="140"/>
      <c r="G672" s="140"/>
      <c r="H672" s="140"/>
      <c r="Y672" s="121"/>
    </row>
    <row r="673" spans="3:25" s="119" customFormat="1" ht="11.25" hidden="1">
      <c r="C673" s="139"/>
      <c r="D673" s="139"/>
      <c r="E673" s="139"/>
      <c r="F673" s="140"/>
      <c r="G673" s="140"/>
      <c r="H673" s="140"/>
      <c r="Y673" s="121"/>
    </row>
    <row r="674" spans="3:25" s="119" customFormat="1" ht="11.25" hidden="1">
      <c r="C674" s="139"/>
      <c r="D674" s="139"/>
      <c r="E674" s="139"/>
      <c r="F674" s="140"/>
      <c r="G674" s="140"/>
      <c r="H674" s="140"/>
      <c r="Y674" s="121"/>
    </row>
    <row r="675" spans="3:25" s="119" customFormat="1" ht="11.25" hidden="1">
      <c r="C675" s="139"/>
      <c r="D675" s="139"/>
      <c r="E675" s="139"/>
      <c r="F675" s="140"/>
      <c r="G675" s="140"/>
      <c r="H675" s="140"/>
      <c r="Y675" s="121"/>
    </row>
    <row r="676" spans="3:25" s="119" customFormat="1" ht="11.25" hidden="1">
      <c r="C676" s="139"/>
      <c r="D676" s="139"/>
      <c r="E676" s="139"/>
      <c r="F676" s="140"/>
      <c r="G676" s="140"/>
      <c r="H676" s="140"/>
      <c r="Y676" s="121"/>
    </row>
    <row r="677" spans="3:25" s="119" customFormat="1" ht="11.25" hidden="1">
      <c r="C677" s="139"/>
      <c r="D677" s="139"/>
      <c r="E677" s="139"/>
      <c r="F677" s="140"/>
      <c r="G677" s="140"/>
      <c r="H677" s="140"/>
      <c r="Y677" s="121"/>
    </row>
    <row r="678" spans="3:25" s="119" customFormat="1" ht="11.25" hidden="1">
      <c r="C678" s="139"/>
      <c r="D678" s="139"/>
      <c r="E678" s="139"/>
      <c r="F678" s="140"/>
      <c r="G678" s="140"/>
      <c r="H678" s="140"/>
      <c r="Y678" s="121"/>
    </row>
    <row r="679" spans="3:25" s="119" customFormat="1" ht="11.25" hidden="1">
      <c r="C679" s="139"/>
      <c r="D679" s="139"/>
      <c r="E679" s="139"/>
      <c r="F679" s="140"/>
      <c r="G679" s="140"/>
      <c r="H679" s="140"/>
      <c r="Y679" s="121"/>
    </row>
    <row r="680" spans="3:25" s="119" customFormat="1" ht="11.25" hidden="1">
      <c r="C680" s="139"/>
      <c r="D680" s="139"/>
      <c r="E680" s="139"/>
      <c r="F680" s="140"/>
      <c r="G680" s="140"/>
      <c r="H680" s="140"/>
      <c r="Y680" s="121"/>
    </row>
    <row r="681" spans="3:25" s="119" customFormat="1" ht="11.25" hidden="1">
      <c r="C681" s="139"/>
      <c r="D681" s="139"/>
      <c r="E681" s="139"/>
      <c r="F681" s="140"/>
      <c r="G681" s="140"/>
      <c r="H681" s="140"/>
      <c r="Y681" s="121"/>
    </row>
    <row r="682" spans="3:25" s="119" customFormat="1" ht="11.25" hidden="1">
      <c r="C682" s="139"/>
      <c r="D682" s="139"/>
      <c r="E682" s="139"/>
      <c r="F682" s="140"/>
      <c r="G682" s="140"/>
      <c r="H682" s="140"/>
      <c r="Y682" s="121"/>
    </row>
    <row r="683" spans="3:25" s="119" customFormat="1" ht="11.25" hidden="1">
      <c r="C683" s="139"/>
      <c r="D683" s="139"/>
      <c r="E683" s="139"/>
      <c r="F683" s="140"/>
      <c r="G683" s="140"/>
      <c r="H683" s="140"/>
      <c r="Y683" s="121"/>
    </row>
    <row r="684" spans="3:25" s="119" customFormat="1" ht="11.25" hidden="1">
      <c r="C684" s="139"/>
      <c r="D684" s="139"/>
      <c r="E684" s="139"/>
      <c r="F684" s="140"/>
      <c r="G684" s="140"/>
      <c r="H684" s="140"/>
      <c r="Y684" s="121"/>
    </row>
    <row r="685" spans="3:25" s="119" customFormat="1" ht="11.25" hidden="1">
      <c r="C685" s="139"/>
      <c r="D685" s="139"/>
      <c r="E685" s="139"/>
      <c r="F685" s="140"/>
      <c r="G685" s="140"/>
      <c r="H685" s="140"/>
      <c r="Y685" s="121"/>
    </row>
    <row r="686" spans="3:25" s="119" customFormat="1" ht="11.25" hidden="1">
      <c r="C686" s="139"/>
      <c r="D686" s="139"/>
      <c r="E686" s="139"/>
      <c r="F686" s="140"/>
      <c r="G686" s="140"/>
      <c r="H686" s="140"/>
      <c r="Y686" s="121"/>
    </row>
    <row r="687" spans="3:25" s="119" customFormat="1" ht="11.25" hidden="1">
      <c r="C687" s="139"/>
      <c r="D687" s="139"/>
      <c r="E687" s="139"/>
      <c r="F687" s="140"/>
      <c r="G687" s="140"/>
      <c r="H687" s="140"/>
      <c r="Y687" s="121"/>
    </row>
    <row r="688" spans="3:25" s="119" customFormat="1" ht="11.25" hidden="1">
      <c r="C688" s="139"/>
      <c r="D688" s="139"/>
      <c r="E688" s="139"/>
      <c r="F688" s="140"/>
      <c r="G688" s="140"/>
      <c r="H688" s="140"/>
      <c r="Y688" s="121"/>
    </row>
    <row r="689" spans="3:25" s="119" customFormat="1" ht="11.25" hidden="1">
      <c r="C689" s="139"/>
      <c r="D689" s="139"/>
      <c r="E689" s="139"/>
      <c r="F689" s="140"/>
      <c r="G689" s="140"/>
      <c r="H689" s="140"/>
      <c r="Y689" s="121"/>
    </row>
    <row r="690" spans="3:25" s="119" customFormat="1" ht="11.25" hidden="1">
      <c r="C690" s="139"/>
      <c r="D690" s="139"/>
      <c r="E690" s="139"/>
      <c r="F690" s="140"/>
      <c r="G690" s="140"/>
      <c r="H690" s="140"/>
      <c r="Y690" s="121"/>
    </row>
    <row r="691" spans="3:25" s="119" customFormat="1" ht="11.25" hidden="1">
      <c r="C691" s="139"/>
      <c r="D691" s="139"/>
      <c r="E691" s="139"/>
      <c r="F691" s="140"/>
      <c r="G691" s="140"/>
      <c r="H691" s="140"/>
      <c r="Y691" s="121"/>
    </row>
    <row r="692" spans="3:25" s="119" customFormat="1" ht="11.25" hidden="1">
      <c r="C692" s="139"/>
      <c r="D692" s="139"/>
      <c r="E692" s="139"/>
      <c r="F692" s="140"/>
      <c r="G692" s="140"/>
      <c r="H692" s="140"/>
      <c r="Y692" s="121"/>
    </row>
    <row r="693" spans="3:25" s="119" customFormat="1" ht="11.25" hidden="1">
      <c r="C693" s="139"/>
      <c r="D693" s="139"/>
      <c r="E693" s="139"/>
      <c r="F693" s="140"/>
      <c r="G693" s="140"/>
      <c r="H693" s="140"/>
      <c r="Y693" s="121"/>
    </row>
    <row r="694" spans="3:25" s="119" customFormat="1" ht="11.25" hidden="1">
      <c r="C694" s="139"/>
      <c r="D694" s="139"/>
      <c r="E694" s="139"/>
      <c r="F694" s="140"/>
      <c r="G694" s="140"/>
      <c r="H694" s="140"/>
      <c r="Y694" s="121"/>
    </row>
    <row r="695" spans="3:25" s="119" customFormat="1" ht="11.25" hidden="1">
      <c r="C695" s="139"/>
      <c r="D695" s="139"/>
      <c r="E695" s="139"/>
      <c r="F695" s="140"/>
      <c r="G695" s="140"/>
      <c r="H695" s="140"/>
      <c r="Y695" s="121"/>
    </row>
    <row r="696" spans="3:25" s="119" customFormat="1" ht="11.25" hidden="1">
      <c r="C696" s="139"/>
      <c r="D696" s="139"/>
      <c r="E696" s="139"/>
      <c r="F696" s="140"/>
      <c r="G696" s="140"/>
      <c r="H696" s="140"/>
      <c r="Y696" s="121"/>
    </row>
    <row r="697" spans="3:25" s="119" customFormat="1" ht="11.25" hidden="1">
      <c r="C697" s="139"/>
      <c r="D697" s="139"/>
      <c r="E697" s="139"/>
      <c r="F697" s="140"/>
      <c r="G697" s="140"/>
      <c r="H697" s="140"/>
      <c r="Y697" s="121"/>
    </row>
    <row r="698" spans="3:25" s="119" customFormat="1" ht="11.25" hidden="1">
      <c r="C698" s="139"/>
      <c r="D698" s="139"/>
      <c r="E698" s="139"/>
      <c r="F698" s="140"/>
      <c r="G698" s="140"/>
      <c r="H698" s="140"/>
      <c r="Y698" s="121"/>
    </row>
    <row r="699" spans="3:25" s="119" customFormat="1" ht="11.25" hidden="1">
      <c r="C699" s="139"/>
      <c r="D699" s="139"/>
      <c r="E699" s="139"/>
      <c r="F699" s="140"/>
      <c r="G699" s="140"/>
      <c r="H699" s="140"/>
      <c r="Y699" s="121"/>
    </row>
    <row r="700" spans="3:25" s="119" customFormat="1" ht="11.25" hidden="1">
      <c r="C700" s="139"/>
      <c r="D700" s="139"/>
      <c r="E700" s="139"/>
      <c r="F700" s="140"/>
      <c r="G700" s="140"/>
      <c r="H700" s="140"/>
      <c r="Y700" s="121"/>
    </row>
    <row r="701" spans="3:25" s="119" customFormat="1" ht="11.25" hidden="1">
      <c r="C701" s="139"/>
      <c r="D701" s="139"/>
      <c r="E701" s="139"/>
      <c r="F701" s="140"/>
      <c r="G701" s="140"/>
      <c r="H701" s="140"/>
      <c r="Y701" s="121"/>
    </row>
    <row r="702" spans="3:25" s="119" customFormat="1" ht="11.25" hidden="1">
      <c r="C702" s="139"/>
      <c r="D702" s="139"/>
      <c r="E702" s="139"/>
      <c r="F702" s="140"/>
      <c r="G702" s="140"/>
      <c r="H702" s="140"/>
      <c r="Y702" s="121"/>
    </row>
    <row r="703" spans="3:25" s="119" customFormat="1" ht="11.25" hidden="1">
      <c r="C703" s="139"/>
      <c r="D703" s="139"/>
      <c r="E703" s="139"/>
      <c r="F703" s="140"/>
      <c r="G703" s="140"/>
      <c r="H703" s="140"/>
      <c r="Y703" s="121"/>
    </row>
    <row r="704" spans="3:25" s="119" customFormat="1" ht="11.25" hidden="1">
      <c r="C704" s="139"/>
      <c r="D704" s="139"/>
      <c r="E704" s="139"/>
      <c r="F704" s="140"/>
      <c r="G704" s="140"/>
      <c r="H704" s="140"/>
      <c r="Y704" s="121"/>
    </row>
    <row r="705" spans="3:25" s="119" customFormat="1" ht="11.25" hidden="1">
      <c r="C705" s="139"/>
      <c r="D705" s="139"/>
      <c r="E705" s="139"/>
      <c r="F705" s="140"/>
      <c r="G705" s="140"/>
      <c r="H705" s="140"/>
      <c r="Y705" s="121"/>
    </row>
    <row r="706" spans="3:25" s="119" customFormat="1" ht="11.25" hidden="1">
      <c r="C706" s="139"/>
      <c r="D706" s="139"/>
      <c r="E706" s="139"/>
      <c r="F706" s="140"/>
      <c r="G706" s="140"/>
      <c r="H706" s="140"/>
      <c r="Y706" s="121"/>
    </row>
    <row r="707" spans="3:25" s="119" customFormat="1" ht="11.25" hidden="1">
      <c r="C707" s="139"/>
      <c r="D707" s="139"/>
      <c r="E707" s="139"/>
      <c r="F707" s="140"/>
      <c r="G707" s="140"/>
      <c r="H707" s="140"/>
      <c r="Y707" s="121"/>
    </row>
    <row r="708" spans="3:25" s="119" customFormat="1" ht="11.25" hidden="1">
      <c r="C708" s="139"/>
      <c r="D708" s="139"/>
      <c r="E708" s="139"/>
      <c r="F708" s="140"/>
      <c r="G708" s="140"/>
      <c r="H708" s="140"/>
      <c r="Y708" s="121"/>
    </row>
    <row r="709" spans="3:25" s="119" customFormat="1" ht="11.25" hidden="1">
      <c r="C709" s="139"/>
      <c r="D709" s="139"/>
      <c r="E709" s="139"/>
      <c r="F709" s="140"/>
      <c r="G709" s="140"/>
      <c r="H709" s="140"/>
      <c r="Y709" s="121"/>
    </row>
    <row r="710" spans="3:25" s="119" customFormat="1" ht="11.25" hidden="1">
      <c r="C710" s="139"/>
      <c r="D710" s="139"/>
      <c r="E710" s="139"/>
      <c r="F710" s="140"/>
      <c r="G710" s="140"/>
      <c r="H710" s="140"/>
      <c r="Y710" s="121"/>
    </row>
    <row r="711" spans="3:25" s="119" customFormat="1" ht="11.25" hidden="1">
      <c r="C711" s="139"/>
      <c r="D711" s="139"/>
      <c r="E711" s="139"/>
      <c r="F711" s="140"/>
      <c r="G711" s="140"/>
      <c r="H711" s="140"/>
      <c r="Y711" s="121"/>
    </row>
    <row r="712" spans="3:25" s="119" customFormat="1" ht="11.25" hidden="1">
      <c r="C712" s="139"/>
      <c r="D712" s="139"/>
      <c r="E712" s="139"/>
      <c r="F712" s="140"/>
      <c r="G712" s="140"/>
      <c r="H712" s="140"/>
      <c r="Y712" s="121"/>
    </row>
    <row r="713" spans="3:25" s="119" customFormat="1" ht="11.25" hidden="1">
      <c r="C713" s="139"/>
      <c r="D713" s="139"/>
      <c r="E713" s="139"/>
      <c r="F713" s="140"/>
      <c r="G713" s="140"/>
      <c r="H713" s="140"/>
      <c r="Y713" s="121"/>
    </row>
    <row r="714" spans="3:25" s="119" customFormat="1" ht="11.25" hidden="1">
      <c r="C714" s="139"/>
      <c r="D714" s="139"/>
      <c r="E714" s="139"/>
      <c r="F714" s="140"/>
      <c r="G714" s="140"/>
      <c r="H714" s="140"/>
      <c r="Y714" s="121"/>
    </row>
    <row r="715" spans="3:25" s="119" customFormat="1" ht="11.25" hidden="1">
      <c r="C715" s="139"/>
      <c r="D715" s="139"/>
      <c r="E715" s="139"/>
      <c r="F715" s="140"/>
      <c r="G715" s="140"/>
      <c r="H715" s="140"/>
      <c r="Y715" s="121"/>
    </row>
    <row r="716" spans="3:25" s="119" customFormat="1" ht="11.25" hidden="1">
      <c r="C716" s="139"/>
      <c r="D716" s="139"/>
      <c r="E716" s="139"/>
      <c r="F716" s="140"/>
      <c r="G716" s="140"/>
      <c r="H716" s="140"/>
      <c r="Y716" s="121"/>
    </row>
    <row r="717" spans="3:25" s="119" customFormat="1" ht="11.25" hidden="1">
      <c r="C717" s="139"/>
      <c r="D717" s="139"/>
      <c r="E717" s="139"/>
      <c r="F717" s="140"/>
      <c r="G717" s="140"/>
      <c r="H717" s="140"/>
      <c r="Y717" s="121"/>
    </row>
    <row r="718" spans="3:25" s="119" customFormat="1" ht="11.25" hidden="1">
      <c r="C718" s="139"/>
      <c r="D718" s="139"/>
      <c r="E718" s="139"/>
      <c r="F718" s="140"/>
      <c r="G718" s="140"/>
      <c r="H718" s="140"/>
      <c r="Y718" s="121"/>
    </row>
    <row r="719" spans="3:25" s="119" customFormat="1" ht="11.25" hidden="1">
      <c r="C719" s="139"/>
      <c r="D719" s="139"/>
      <c r="E719" s="139"/>
      <c r="F719" s="140"/>
      <c r="G719" s="140"/>
      <c r="H719" s="140"/>
      <c r="Y719" s="121"/>
    </row>
    <row r="720" spans="3:25" s="119" customFormat="1" ht="11.25" hidden="1">
      <c r="C720" s="139"/>
      <c r="D720" s="139"/>
      <c r="E720" s="139"/>
      <c r="F720" s="140"/>
      <c r="G720" s="140"/>
      <c r="H720" s="140"/>
      <c r="Y720" s="121"/>
    </row>
    <row r="721" spans="3:25" s="119" customFormat="1" ht="11.25" hidden="1">
      <c r="C721" s="139"/>
      <c r="D721" s="139"/>
      <c r="E721" s="139"/>
      <c r="F721" s="140"/>
      <c r="G721" s="140"/>
      <c r="H721" s="140"/>
      <c r="Y721" s="121"/>
    </row>
    <row r="722" spans="3:25" s="119" customFormat="1" ht="11.25" hidden="1">
      <c r="C722" s="139"/>
      <c r="D722" s="139"/>
      <c r="E722" s="139"/>
      <c r="F722" s="140"/>
      <c r="G722" s="140"/>
      <c r="H722" s="140"/>
      <c r="Y722" s="121"/>
    </row>
    <row r="723" spans="3:25" s="119" customFormat="1" ht="11.25" hidden="1">
      <c r="C723" s="139"/>
      <c r="D723" s="139"/>
      <c r="E723" s="139"/>
      <c r="F723" s="140"/>
      <c r="G723" s="140"/>
      <c r="H723" s="140"/>
      <c r="Y723" s="121"/>
    </row>
    <row r="724" spans="3:25" s="119" customFormat="1" ht="11.25" hidden="1">
      <c r="C724" s="139"/>
      <c r="D724" s="139"/>
      <c r="E724" s="139"/>
      <c r="F724" s="140"/>
      <c r="G724" s="140"/>
      <c r="H724" s="140"/>
      <c r="Y724" s="121"/>
    </row>
    <row r="725" spans="3:25" s="119" customFormat="1" ht="11.25" hidden="1">
      <c r="C725" s="139"/>
      <c r="D725" s="139"/>
      <c r="E725" s="139"/>
      <c r="F725" s="140"/>
      <c r="G725" s="140"/>
      <c r="H725" s="140"/>
      <c r="Y725" s="121"/>
    </row>
    <row r="726" spans="3:25" s="119" customFormat="1" ht="11.25" hidden="1">
      <c r="C726" s="139"/>
      <c r="D726" s="139"/>
      <c r="E726" s="139"/>
      <c r="F726" s="140"/>
      <c r="G726" s="140"/>
      <c r="H726" s="140"/>
      <c r="Y726" s="121"/>
    </row>
    <row r="727" spans="3:25" s="119" customFormat="1" ht="11.25" hidden="1">
      <c r="C727" s="139"/>
      <c r="D727" s="139"/>
      <c r="E727" s="139"/>
      <c r="F727" s="140"/>
      <c r="G727" s="140"/>
      <c r="H727" s="140"/>
      <c r="Y727" s="121"/>
    </row>
    <row r="728" spans="3:25" s="119" customFormat="1" ht="11.25" hidden="1">
      <c r="C728" s="139"/>
      <c r="D728" s="139"/>
      <c r="E728" s="139"/>
      <c r="F728" s="140"/>
      <c r="G728" s="140"/>
      <c r="H728" s="140"/>
      <c r="Y728" s="121"/>
    </row>
    <row r="729" spans="3:25" s="119" customFormat="1" ht="11.25" hidden="1">
      <c r="C729" s="139"/>
      <c r="D729" s="139"/>
      <c r="E729" s="139"/>
      <c r="F729" s="140"/>
      <c r="G729" s="140"/>
      <c r="H729" s="140"/>
      <c r="Y729" s="121"/>
    </row>
    <row r="730" spans="3:25" s="119" customFormat="1" ht="11.25" hidden="1">
      <c r="C730" s="139"/>
      <c r="D730" s="139"/>
      <c r="E730" s="139"/>
      <c r="F730" s="140"/>
      <c r="G730" s="140"/>
      <c r="H730" s="140"/>
      <c r="Y730" s="121"/>
    </row>
    <row r="731" spans="3:25" s="119" customFormat="1" ht="11.25" hidden="1">
      <c r="C731" s="139"/>
      <c r="D731" s="139"/>
      <c r="E731" s="139"/>
      <c r="F731" s="140"/>
      <c r="G731" s="140"/>
      <c r="H731" s="140"/>
      <c r="Y731" s="121"/>
    </row>
    <row r="732" spans="3:25" s="119" customFormat="1" ht="11.25" hidden="1">
      <c r="C732" s="139"/>
      <c r="D732" s="139"/>
      <c r="E732" s="139"/>
      <c r="F732" s="140"/>
      <c r="G732" s="140"/>
      <c r="H732" s="140"/>
      <c r="Y732" s="121"/>
    </row>
    <row r="733" spans="3:25" s="119" customFormat="1" ht="11.25" hidden="1">
      <c r="C733" s="139"/>
      <c r="D733" s="139"/>
      <c r="E733" s="139"/>
      <c r="F733" s="140"/>
      <c r="G733" s="140"/>
      <c r="H733" s="140"/>
      <c r="Y733" s="121"/>
    </row>
    <row r="734" spans="3:25" s="119" customFormat="1" ht="11.25" hidden="1">
      <c r="C734" s="139"/>
      <c r="D734" s="139"/>
      <c r="E734" s="139"/>
      <c r="F734" s="140"/>
      <c r="G734" s="140"/>
      <c r="H734" s="140"/>
      <c r="Y734" s="121"/>
    </row>
    <row r="735" spans="3:25" s="119" customFormat="1" ht="11.25" hidden="1">
      <c r="C735" s="139"/>
      <c r="D735" s="139"/>
      <c r="E735" s="139"/>
      <c r="F735" s="140"/>
      <c r="G735" s="140"/>
      <c r="H735" s="140"/>
      <c r="Y735" s="121"/>
    </row>
    <row r="736" spans="3:25" s="119" customFormat="1" ht="11.25" hidden="1">
      <c r="C736" s="139"/>
      <c r="D736" s="139"/>
      <c r="E736" s="139"/>
      <c r="F736" s="140"/>
      <c r="G736" s="140"/>
      <c r="H736" s="140"/>
      <c r="Y736" s="121"/>
    </row>
    <row r="737" spans="3:25" s="119" customFormat="1" ht="11.25" hidden="1">
      <c r="C737" s="139"/>
      <c r="D737" s="139"/>
      <c r="E737" s="139"/>
      <c r="F737" s="140"/>
      <c r="G737" s="140"/>
      <c r="H737" s="140"/>
      <c r="Y737" s="121"/>
    </row>
    <row r="738" spans="3:25" s="119" customFormat="1" ht="11.25" hidden="1">
      <c r="C738" s="139"/>
      <c r="D738" s="139"/>
      <c r="E738" s="139"/>
      <c r="F738" s="140"/>
      <c r="G738" s="140"/>
      <c r="H738" s="140"/>
      <c r="Y738" s="121"/>
    </row>
    <row r="739" spans="3:25" s="119" customFormat="1" ht="11.25" hidden="1">
      <c r="C739" s="139"/>
      <c r="D739" s="139"/>
      <c r="E739" s="139"/>
      <c r="F739" s="140"/>
      <c r="G739" s="140"/>
      <c r="H739" s="140"/>
      <c r="Y739" s="121"/>
    </row>
    <row r="740" spans="3:25" s="119" customFormat="1" ht="11.25" hidden="1">
      <c r="C740" s="139"/>
      <c r="D740" s="139"/>
      <c r="E740" s="139"/>
      <c r="F740" s="140"/>
      <c r="G740" s="140"/>
      <c r="H740" s="140"/>
      <c r="Y740" s="121"/>
    </row>
    <row r="741" spans="3:25" s="119" customFormat="1" ht="11.25" hidden="1">
      <c r="C741" s="139"/>
      <c r="D741" s="139"/>
      <c r="E741" s="139"/>
      <c r="F741" s="140"/>
      <c r="G741" s="140"/>
      <c r="H741" s="140"/>
      <c r="Y741" s="121"/>
    </row>
    <row r="742" spans="3:25" s="119" customFormat="1" ht="11.25" hidden="1">
      <c r="C742" s="139"/>
      <c r="D742" s="139"/>
      <c r="E742" s="139"/>
      <c r="F742" s="140"/>
      <c r="G742" s="140"/>
      <c r="H742" s="140"/>
      <c r="Y742" s="121"/>
    </row>
    <row r="743" spans="3:25" s="119" customFormat="1" ht="11.25" hidden="1">
      <c r="C743" s="139"/>
      <c r="D743" s="139"/>
      <c r="E743" s="139"/>
      <c r="F743" s="140"/>
      <c r="G743" s="140"/>
      <c r="H743" s="140"/>
      <c r="Y743" s="121"/>
    </row>
    <row r="744" spans="3:25" s="119" customFormat="1" ht="11.25" hidden="1">
      <c r="C744" s="139"/>
      <c r="D744" s="139"/>
      <c r="E744" s="139"/>
      <c r="F744" s="140"/>
      <c r="G744" s="140"/>
      <c r="H744" s="140"/>
      <c r="Y744" s="121"/>
    </row>
    <row r="745" spans="3:25" s="119" customFormat="1" ht="11.25" hidden="1">
      <c r="C745" s="139"/>
      <c r="D745" s="139"/>
      <c r="E745" s="139"/>
      <c r="F745" s="140"/>
      <c r="G745" s="140"/>
      <c r="H745" s="140"/>
      <c r="Y745" s="121"/>
    </row>
    <row r="746" spans="3:25" s="119" customFormat="1" ht="11.25" hidden="1">
      <c r="C746" s="139"/>
      <c r="D746" s="139"/>
      <c r="E746" s="139"/>
      <c r="F746" s="140"/>
      <c r="G746" s="140"/>
      <c r="H746" s="140"/>
      <c r="Y746" s="121"/>
    </row>
    <row r="747" spans="3:25" s="119" customFormat="1" ht="11.25" hidden="1">
      <c r="C747" s="139"/>
      <c r="D747" s="139"/>
      <c r="E747" s="139"/>
      <c r="F747" s="140"/>
      <c r="G747" s="140"/>
      <c r="H747" s="140"/>
      <c r="Y747" s="121"/>
    </row>
    <row r="748" spans="3:25" s="119" customFormat="1" ht="11.25" hidden="1">
      <c r="C748" s="139"/>
      <c r="D748" s="139"/>
      <c r="E748" s="139"/>
      <c r="F748" s="140"/>
      <c r="G748" s="140"/>
      <c r="H748" s="140"/>
      <c r="Y748" s="121"/>
    </row>
    <row r="749" spans="3:25" s="119" customFormat="1" ht="11.25" hidden="1">
      <c r="C749" s="139"/>
      <c r="D749" s="139"/>
      <c r="E749" s="139"/>
      <c r="F749" s="140"/>
      <c r="G749" s="140"/>
      <c r="H749" s="140"/>
      <c r="Y749" s="121"/>
    </row>
    <row r="750" spans="3:25" s="119" customFormat="1" ht="11.25" hidden="1">
      <c r="C750" s="139"/>
      <c r="D750" s="139"/>
      <c r="E750" s="139"/>
      <c r="F750" s="140"/>
      <c r="G750" s="140"/>
      <c r="H750" s="140"/>
      <c r="Y750" s="121"/>
    </row>
    <row r="751" spans="3:25" s="119" customFormat="1" ht="11.25" hidden="1">
      <c r="C751" s="139"/>
      <c r="D751" s="139"/>
      <c r="E751" s="139"/>
      <c r="F751" s="140"/>
      <c r="G751" s="140"/>
      <c r="H751" s="140"/>
      <c r="Y751" s="121"/>
    </row>
    <row r="752" spans="3:25" s="119" customFormat="1" ht="11.25" hidden="1">
      <c r="C752" s="139"/>
      <c r="D752" s="139"/>
      <c r="E752" s="139"/>
      <c r="F752" s="140"/>
      <c r="G752" s="140"/>
      <c r="H752" s="140"/>
      <c r="Y752" s="121"/>
    </row>
    <row r="753" spans="3:25" s="119" customFormat="1" ht="11.25" hidden="1">
      <c r="C753" s="139"/>
      <c r="D753" s="139"/>
      <c r="E753" s="139"/>
      <c r="F753" s="140"/>
      <c r="G753" s="140"/>
      <c r="H753" s="140"/>
      <c r="Y753" s="121"/>
    </row>
    <row r="754" spans="3:25" s="119" customFormat="1" ht="11.25" hidden="1">
      <c r="C754" s="139"/>
      <c r="D754" s="139"/>
      <c r="E754" s="139"/>
      <c r="F754" s="140"/>
      <c r="G754" s="140"/>
      <c r="H754" s="140"/>
      <c r="Y754" s="121"/>
    </row>
    <row r="755" spans="3:25" s="119" customFormat="1" ht="11.25" hidden="1">
      <c r="C755" s="139"/>
      <c r="D755" s="139"/>
      <c r="E755" s="139"/>
      <c r="F755" s="140"/>
      <c r="G755" s="140"/>
      <c r="H755" s="140"/>
      <c r="Y755" s="121"/>
    </row>
    <row r="756" spans="3:25" s="119" customFormat="1" ht="11.25" hidden="1">
      <c r="C756" s="139"/>
      <c r="D756" s="139"/>
      <c r="E756" s="139"/>
      <c r="F756" s="140"/>
      <c r="G756" s="140"/>
      <c r="H756" s="140"/>
      <c r="Y756" s="121"/>
    </row>
    <row r="757" spans="3:25" s="119" customFormat="1" ht="11.25" hidden="1">
      <c r="C757" s="139"/>
      <c r="D757" s="139"/>
      <c r="E757" s="139"/>
      <c r="F757" s="140"/>
      <c r="G757" s="140"/>
      <c r="H757" s="140"/>
      <c r="Y757" s="121"/>
    </row>
    <row r="758" spans="3:25" s="119" customFormat="1" ht="11.25" hidden="1">
      <c r="C758" s="139"/>
      <c r="D758" s="139"/>
      <c r="E758" s="139"/>
      <c r="F758" s="140"/>
      <c r="G758" s="140"/>
      <c r="H758" s="140"/>
      <c r="Y758" s="121"/>
    </row>
    <row r="759" spans="3:25" s="119" customFormat="1" ht="11.25" hidden="1">
      <c r="C759" s="139"/>
      <c r="D759" s="139"/>
      <c r="E759" s="139"/>
      <c r="F759" s="140"/>
      <c r="G759" s="140"/>
      <c r="H759" s="140"/>
      <c r="Y759" s="121"/>
    </row>
    <row r="760" spans="3:25" s="119" customFormat="1" ht="11.25" hidden="1">
      <c r="C760" s="139"/>
      <c r="D760" s="139"/>
      <c r="E760" s="139"/>
      <c r="F760" s="140"/>
      <c r="G760" s="140"/>
      <c r="H760" s="140"/>
      <c r="Y760" s="121"/>
    </row>
    <row r="761" spans="3:25" s="119" customFormat="1" ht="11.25" hidden="1">
      <c r="C761" s="139"/>
      <c r="D761" s="139"/>
      <c r="E761" s="139"/>
      <c r="F761" s="140"/>
      <c r="G761" s="140"/>
      <c r="H761" s="140"/>
      <c r="Y761" s="121"/>
    </row>
    <row r="762" spans="3:25" s="119" customFormat="1" ht="11.25" hidden="1">
      <c r="C762" s="139"/>
      <c r="D762" s="139"/>
      <c r="E762" s="139"/>
      <c r="F762" s="140"/>
      <c r="G762" s="140"/>
      <c r="H762" s="140"/>
      <c r="Y762" s="121"/>
    </row>
    <row r="763" spans="3:25" s="119" customFormat="1" ht="11.25" hidden="1">
      <c r="C763" s="139"/>
      <c r="D763" s="139"/>
      <c r="E763" s="139"/>
      <c r="F763" s="140"/>
      <c r="G763" s="140"/>
      <c r="H763" s="140"/>
      <c r="Y763" s="121"/>
    </row>
    <row r="764" spans="3:25" s="119" customFormat="1" ht="11.25" hidden="1">
      <c r="C764" s="139"/>
      <c r="D764" s="139"/>
      <c r="E764" s="139"/>
      <c r="F764" s="140"/>
      <c r="G764" s="140"/>
      <c r="H764" s="140"/>
      <c r="Y764" s="121"/>
    </row>
    <row r="765" spans="3:25" s="119" customFormat="1" ht="11.25" hidden="1">
      <c r="C765" s="139"/>
      <c r="D765" s="139"/>
      <c r="E765" s="139"/>
      <c r="F765" s="140"/>
      <c r="G765" s="140"/>
      <c r="H765" s="140"/>
      <c r="Y765" s="121"/>
    </row>
    <row r="766" spans="3:25" s="119" customFormat="1" ht="11.25" hidden="1">
      <c r="C766" s="139"/>
      <c r="D766" s="139"/>
      <c r="E766" s="139"/>
      <c r="F766" s="140"/>
      <c r="G766" s="140"/>
      <c r="H766" s="140"/>
      <c r="Y766" s="121"/>
    </row>
    <row r="767" spans="3:25" s="119" customFormat="1" ht="11.25" hidden="1">
      <c r="C767" s="139"/>
      <c r="D767" s="139"/>
      <c r="E767" s="139"/>
      <c r="F767" s="140"/>
      <c r="G767" s="140"/>
      <c r="H767" s="140"/>
      <c r="Y767" s="121"/>
    </row>
    <row r="768" spans="3:25" s="119" customFormat="1" ht="11.25" hidden="1">
      <c r="C768" s="139"/>
      <c r="D768" s="139"/>
      <c r="E768" s="139"/>
      <c r="F768" s="140"/>
      <c r="G768" s="140"/>
      <c r="H768" s="140"/>
      <c r="Y768" s="121"/>
    </row>
    <row r="769" spans="3:25" s="119" customFormat="1" ht="11.25" hidden="1">
      <c r="C769" s="139"/>
      <c r="D769" s="139"/>
      <c r="E769" s="139"/>
      <c r="F769" s="140"/>
      <c r="G769" s="140"/>
      <c r="H769" s="140"/>
      <c r="Y769" s="121"/>
    </row>
    <row r="770" spans="3:25" s="119" customFormat="1" ht="11.25" hidden="1">
      <c r="C770" s="139"/>
      <c r="D770" s="139"/>
      <c r="E770" s="139"/>
      <c r="F770" s="140"/>
      <c r="G770" s="140"/>
      <c r="H770" s="140"/>
      <c r="Y770" s="121"/>
    </row>
    <row r="771" spans="3:25" s="119" customFormat="1" ht="11.25" hidden="1">
      <c r="C771" s="139"/>
      <c r="D771" s="139"/>
      <c r="E771" s="139"/>
      <c r="F771" s="140"/>
      <c r="G771" s="140"/>
      <c r="H771" s="140"/>
      <c r="Y771" s="121"/>
    </row>
    <row r="772" spans="3:25" s="119" customFormat="1" ht="11.25" hidden="1">
      <c r="C772" s="139"/>
      <c r="D772" s="139"/>
      <c r="E772" s="139"/>
      <c r="F772" s="140"/>
      <c r="G772" s="140"/>
      <c r="H772" s="140"/>
      <c r="Y772" s="121"/>
    </row>
    <row r="773" spans="3:25" s="119" customFormat="1" ht="11.25" hidden="1">
      <c r="C773" s="139"/>
      <c r="D773" s="139"/>
      <c r="E773" s="139"/>
      <c r="F773" s="140"/>
      <c r="G773" s="140"/>
      <c r="H773" s="140"/>
      <c r="Y773" s="121"/>
    </row>
    <row r="774" spans="3:25" s="119" customFormat="1" ht="11.25" hidden="1">
      <c r="C774" s="139"/>
      <c r="D774" s="139"/>
      <c r="E774" s="139"/>
      <c r="F774" s="140"/>
      <c r="G774" s="140"/>
      <c r="H774" s="140"/>
      <c r="Y774" s="121"/>
    </row>
    <row r="775" spans="3:25" s="119" customFormat="1" ht="11.25" hidden="1">
      <c r="C775" s="139"/>
      <c r="D775" s="139"/>
      <c r="E775" s="139"/>
      <c r="F775" s="140"/>
      <c r="G775" s="140"/>
      <c r="H775" s="140"/>
      <c r="Y775" s="121"/>
    </row>
    <row r="776" spans="3:25" s="119" customFormat="1" ht="11.25" hidden="1">
      <c r="C776" s="139"/>
      <c r="D776" s="139"/>
      <c r="E776" s="139"/>
      <c r="F776" s="140"/>
      <c r="G776" s="140"/>
      <c r="H776" s="140"/>
      <c r="Y776" s="121"/>
    </row>
    <row r="777" spans="3:25" s="119" customFormat="1" ht="11.25" hidden="1">
      <c r="C777" s="139"/>
      <c r="D777" s="139"/>
      <c r="E777" s="139"/>
      <c r="F777" s="140"/>
      <c r="G777" s="140"/>
      <c r="H777" s="140"/>
      <c r="Y777" s="121"/>
    </row>
    <row r="778" spans="3:25" s="119" customFormat="1" ht="11.25" hidden="1">
      <c r="C778" s="139"/>
      <c r="D778" s="139"/>
      <c r="E778" s="139"/>
      <c r="F778" s="140"/>
      <c r="G778" s="140"/>
      <c r="H778" s="140"/>
      <c r="Y778" s="121"/>
    </row>
    <row r="779" spans="3:25" s="119" customFormat="1" ht="11.25" hidden="1">
      <c r="C779" s="139"/>
      <c r="D779" s="139"/>
      <c r="E779" s="139"/>
      <c r="F779" s="140"/>
      <c r="G779" s="140"/>
      <c r="H779" s="140"/>
      <c r="Y779" s="121"/>
    </row>
    <row r="780" spans="3:25" s="119" customFormat="1" ht="11.25" hidden="1">
      <c r="C780" s="139"/>
      <c r="D780" s="139"/>
      <c r="E780" s="139"/>
      <c r="F780" s="140"/>
      <c r="G780" s="140"/>
      <c r="H780" s="140"/>
      <c r="Y780" s="121"/>
    </row>
    <row r="781" spans="3:25" s="119" customFormat="1" ht="11.25" hidden="1">
      <c r="C781" s="139"/>
      <c r="D781" s="139"/>
      <c r="E781" s="139"/>
      <c r="F781" s="140"/>
      <c r="G781" s="140"/>
      <c r="H781" s="140"/>
      <c r="Y781" s="121"/>
    </row>
    <row r="782" spans="3:25" s="119" customFormat="1" ht="11.25" hidden="1">
      <c r="C782" s="139"/>
      <c r="D782" s="139"/>
      <c r="E782" s="139"/>
      <c r="F782" s="140"/>
      <c r="G782" s="140"/>
      <c r="H782" s="140"/>
      <c r="Y782" s="121"/>
    </row>
    <row r="783" spans="3:25" s="119" customFormat="1" ht="11.25" hidden="1">
      <c r="C783" s="139"/>
      <c r="D783" s="139"/>
      <c r="E783" s="139"/>
      <c r="F783" s="140"/>
      <c r="G783" s="140"/>
      <c r="H783" s="140"/>
      <c r="Y783" s="121"/>
    </row>
    <row r="784" spans="3:25" s="119" customFormat="1" ht="11.25" hidden="1">
      <c r="C784" s="139"/>
      <c r="D784" s="139"/>
      <c r="E784" s="139"/>
      <c r="F784" s="140"/>
      <c r="G784" s="140"/>
      <c r="H784" s="140"/>
      <c r="Y784" s="121"/>
    </row>
    <row r="785" spans="3:25" s="119" customFormat="1" ht="11.25" hidden="1">
      <c r="C785" s="139"/>
      <c r="D785" s="139"/>
      <c r="E785" s="139"/>
      <c r="F785" s="140"/>
      <c r="G785" s="140"/>
      <c r="H785" s="140"/>
      <c r="Y785" s="121"/>
    </row>
    <row r="786" spans="3:25" s="119" customFormat="1" ht="11.25" hidden="1">
      <c r="C786" s="139"/>
      <c r="D786" s="139"/>
      <c r="E786" s="139"/>
      <c r="F786" s="140"/>
      <c r="G786" s="140"/>
      <c r="H786" s="140"/>
      <c r="Y786" s="121"/>
    </row>
    <row r="787" spans="3:25" s="119" customFormat="1" ht="11.25" hidden="1">
      <c r="C787" s="139"/>
      <c r="D787" s="139"/>
      <c r="E787" s="139"/>
      <c r="F787" s="140"/>
      <c r="G787" s="140"/>
      <c r="H787" s="140"/>
      <c r="Y787" s="121"/>
    </row>
    <row r="788" spans="3:25" s="119" customFormat="1" ht="11.25" hidden="1">
      <c r="C788" s="139"/>
      <c r="D788" s="139"/>
      <c r="E788" s="139"/>
      <c r="F788" s="140"/>
      <c r="G788" s="140"/>
      <c r="H788" s="140"/>
      <c r="Y788" s="121"/>
    </row>
    <row r="789" spans="3:25" s="119" customFormat="1" ht="11.25" hidden="1">
      <c r="C789" s="139"/>
      <c r="D789" s="139"/>
      <c r="E789" s="139"/>
      <c r="F789" s="140"/>
      <c r="G789" s="140"/>
      <c r="H789" s="140"/>
      <c r="Y789" s="121"/>
    </row>
    <row r="790" spans="3:25" s="119" customFormat="1" ht="11.25" hidden="1">
      <c r="C790" s="139"/>
      <c r="D790" s="139"/>
      <c r="E790" s="139"/>
      <c r="F790" s="140"/>
      <c r="G790" s="140"/>
      <c r="H790" s="140"/>
      <c r="Y790" s="121"/>
    </row>
    <row r="791" spans="3:25" s="119" customFormat="1" ht="11.25" hidden="1">
      <c r="C791" s="139"/>
      <c r="D791" s="139"/>
      <c r="E791" s="139"/>
      <c r="F791" s="140"/>
      <c r="G791" s="140"/>
      <c r="H791" s="140"/>
      <c r="Y791" s="121"/>
    </row>
    <row r="792" spans="3:25" s="119" customFormat="1" ht="11.25" hidden="1">
      <c r="C792" s="139"/>
      <c r="D792" s="139"/>
      <c r="E792" s="139"/>
      <c r="F792" s="140"/>
      <c r="G792" s="140"/>
      <c r="H792" s="140"/>
      <c r="Y792" s="121"/>
    </row>
    <row r="793" spans="3:25" s="119" customFormat="1" ht="11.25" hidden="1">
      <c r="C793" s="139"/>
      <c r="D793" s="139"/>
      <c r="E793" s="139"/>
      <c r="F793" s="140"/>
      <c r="G793" s="140"/>
      <c r="H793" s="140"/>
      <c r="Y793" s="121"/>
    </row>
    <row r="794" spans="3:25" s="119" customFormat="1" ht="11.25" hidden="1">
      <c r="C794" s="139"/>
      <c r="D794" s="139"/>
      <c r="E794" s="139"/>
      <c r="F794" s="140"/>
      <c r="G794" s="140"/>
      <c r="H794" s="140"/>
      <c r="Y794" s="121"/>
    </row>
    <row r="795" spans="3:25" s="119" customFormat="1" ht="11.25" hidden="1">
      <c r="C795" s="139"/>
      <c r="D795" s="139"/>
      <c r="E795" s="139"/>
      <c r="F795" s="140"/>
      <c r="G795" s="140"/>
      <c r="H795" s="140"/>
      <c r="Y795" s="121"/>
    </row>
    <row r="796" spans="3:25" s="119" customFormat="1" ht="11.25" hidden="1">
      <c r="C796" s="139"/>
      <c r="D796" s="139"/>
      <c r="E796" s="139"/>
      <c r="F796" s="140"/>
      <c r="G796" s="140"/>
      <c r="H796" s="140"/>
      <c r="Y796" s="121"/>
    </row>
    <row r="797" spans="3:25" s="119" customFormat="1" ht="11.25" hidden="1">
      <c r="C797" s="139"/>
      <c r="D797" s="139"/>
      <c r="E797" s="139"/>
      <c r="F797" s="140"/>
      <c r="G797" s="140"/>
      <c r="H797" s="140"/>
      <c r="Y797" s="121"/>
    </row>
    <row r="798" spans="3:25" s="119" customFormat="1" ht="11.25" hidden="1">
      <c r="C798" s="139"/>
      <c r="D798" s="139"/>
      <c r="E798" s="139"/>
      <c r="F798" s="140"/>
      <c r="G798" s="140"/>
      <c r="H798" s="140"/>
      <c r="Y798" s="121"/>
    </row>
    <row r="799" spans="3:25" s="119" customFormat="1" ht="11.25" hidden="1">
      <c r="C799" s="139"/>
      <c r="D799" s="139"/>
      <c r="E799" s="139"/>
      <c r="F799" s="140"/>
      <c r="G799" s="140"/>
      <c r="H799" s="140"/>
      <c r="Y799" s="121"/>
    </row>
    <row r="800" spans="3:25" s="119" customFormat="1" ht="11.25" hidden="1">
      <c r="C800" s="139"/>
      <c r="D800" s="139"/>
      <c r="E800" s="139"/>
      <c r="F800" s="140"/>
      <c r="G800" s="140"/>
      <c r="H800" s="140"/>
      <c r="Y800" s="121"/>
    </row>
    <row r="801" spans="3:25" s="119" customFormat="1" ht="11.25" hidden="1">
      <c r="C801" s="139"/>
      <c r="D801" s="139"/>
      <c r="E801" s="139"/>
      <c r="F801" s="140"/>
      <c r="G801" s="140"/>
      <c r="H801" s="140"/>
      <c r="Y801" s="121"/>
    </row>
    <row r="802" spans="3:25" s="119" customFormat="1" ht="11.25" hidden="1">
      <c r="C802" s="139"/>
      <c r="D802" s="139"/>
      <c r="E802" s="139"/>
      <c r="F802" s="140"/>
      <c r="G802" s="140"/>
      <c r="H802" s="140"/>
      <c r="Y802" s="121"/>
    </row>
    <row r="803" spans="3:25" s="119" customFormat="1" ht="11.25" hidden="1">
      <c r="C803" s="139"/>
      <c r="D803" s="139"/>
      <c r="E803" s="139"/>
      <c r="F803" s="140"/>
      <c r="G803" s="140"/>
      <c r="H803" s="140"/>
      <c r="Y803" s="121"/>
    </row>
    <row r="804" spans="3:25" s="119" customFormat="1" ht="11.25" hidden="1">
      <c r="C804" s="139"/>
      <c r="D804" s="139"/>
      <c r="E804" s="139"/>
      <c r="F804" s="140"/>
      <c r="G804" s="140"/>
      <c r="H804" s="140"/>
      <c r="Y804" s="121"/>
    </row>
    <row r="805" spans="3:25" s="119" customFormat="1" ht="11.25" hidden="1">
      <c r="C805" s="139"/>
      <c r="D805" s="139"/>
      <c r="E805" s="139"/>
      <c r="F805" s="140"/>
      <c r="G805" s="140"/>
      <c r="H805" s="140"/>
      <c r="Y805" s="121"/>
    </row>
    <row r="806" spans="3:25" s="119" customFormat="1" ht="11.25" hidden="1">
      <c r="C806" s="139"/>
      <c r="D806" s="139"/>
      <c r="E806" s="139"/>
      <c r="F806" s="140"/>
      <c r="G806" s="140"/>
      <c r="H806" s="140"/>
      <c r="Y806" s="121"/>
    </row>
    <row r="807" spans="3:25" s="119" customFormat="1" ht="11.25" hidden="1">
      <c r="C807" s="139"/>
      <c r="D807" s="139"/>
      <c r="E807" s="139"/>
      <c r="F807" s="140"/>
      <c r="G807" s="140"/>
      <c r="H807" s="140"/>
      <c r="Y807" s="121"/>
    </row>
    <row r="808" spans="3:25" s="119" customFormat="1" ht="11.25" hidden="1">
      <c r="C808" s="139"/>
      <c r="D808" s="139"/>
      <c r="E808" s="139"/>
      <c r="F808" s="140"/>
      <c r="G808" s="140"/>
      <c r="H808" s="140"/>
      <c r="Y808" s="121"/>
    </row>
    <row r="809" spans="3:25" s="119" customFormat="1" ht="11.25" hidden="1">
      <c r="C809" s="139"/>
      <c r="D809" s="139"/>
      <c r="E809" s="139"/>
      <c r="F809" s="140"/>
      <c r="G809" s="140"/>
      <c r="H809" s="140"/>
      <c r="Y809" s="121"/>
    </row>
    <row r="810" spans="3:25" s="119" customFormat="1" ht="11.25" hidden="1">
      <c r="C810" s="139"/>
      <c r="D810" s="139"/>
      <c r="E810" s="139"/>
      <c r="F810" s="140"/>
      <c r="G810" s="140"/>
      <c r="H810" s="140"/>
      <c r="Y810" s="121"/>
    </row>
    <row r="811" spans="3:25" s="119" customFormat="1" ht="11.25" hidden="1">
      <c r="C811" s="139"/>
      <c r="D811" s="139"/>
      <c r="E811" s="139"/>
      <c r="F811" s="140"/>
      <c r="G811" s="140"/>
      <c r="H811" s="140"/>
      <c r="Y811" s="121"/>
    </row>
    <row r="812" spans="3:25" s="119" customFormat="1" ht="11.25" hidden="1">
      <c r="C812" s="139"/>
      <c r="D812" s="139"/>
      <c r="E812" s="139"/>
      <c r="F812" s="140"/>
      <c r="G812" s="140"/>
      <c r="H812" s="140"/>
      <c r="Y812" s="121"/>
    </row>
    <row r="813" spans="3:25" s="119" customFormat="1" ht="11.25" hidden="1">
      <c r="C813" s="139"/>
      <c r="D813" s="139"/>
      <c r="E813" s="139"/>
      <c r="F813" s="140"/>
      <c r="G813" s="140"/>
      <c r="H813" s="140"/>
      <c r="Y813" s="121"/>
    </row>
    <row r="814" spans="3:25" s="119" customFormat="1" ht="11.25" hidden="1">
      <c r="C814" s="139"/>
      <c r="D814" s="139"/>
      <c r="E814" s="139"/>
      <c r="F814" s="140"/>
      <c r="G814" s="140"/>
      <c r="H814" s="140"/>
      <c r="Y814" s="121"/>
    </row>
    <row r="815" spans="3:25" s="119" customFormat="1" ht="11.25" hidden="1">
      <c r="C815" s="139"/>
      <c r="D815" s="139"/>
      <c r="E815" s="139"/>
      <c r="F815" s="140"/>
      <c r="G815" s="140"/>
      <c r="H815" s="140"/>
      <c r="Y815" s="121"/>
    </row>
    <row r="816" spans="3:25" s="119" customFormat="1" ht="11.25" hidden="1">
      <c r="C816" s="139"/>
      <c r="D816" s="139"/>
      <c r="E816" s="139"/>
      <c r="F816" s="140"/>
      <c r="G816" s="140"/>
      <c r="H816" s="140"/>
      <c r="Y816" s="121"/>
    </row>
    <row r="817" spans="3:25" s="119" customFormat="1" ht="11.25" hidden="1">
      <c r="C817" s="139"/>
      <c r="D817" s="139"/>
      <c r="E817" s="139"/>
      <c r="F817" s="140"/>
      <c r="G817" s="140"/>
      <c r="H817" s="140"/>
      <c r="Y817" s="121"/>
    </row>
    <row r="818" spans="3:25" s="119" customFormat="1" ht="11.25" hidden="1">
      <c r="C818" s="139"/>
      <c r="D818" s="139"/>
      <c r="E818" s="139"/>
      <c r="F818" s="140"/>
      <c r="G818" s="140"/>
      <c r="H818" s="140"/>
      <c r="Y818" s="121"/>
    </row>
    <row r="819" spans="3:25" s="119" customFormat="1" ht="11.25" hidden="1">
      <c r="C819" s="139"/>
      <c r="D819" s="139"/>
      <c r="E819" s="139"/>
      <c r="F819" s="140"/>
      <c r="G819" s="140"/>
      <c r="H819" s="140"/>
      <c r="Y819" s="121"/>
    </row>
    <row r="820" spans="3:25" s="119" customFormat="1" ht="11.25" hidden="1">
      <c r="C820" s="139"/>
      <c r="D820" s="139"/>
      <c r="E820" s="139"/>
      <c r="F820" s="140"/>
      <c r="G820" s="140"/>
      <c r="H820" s="140"/>
      <c r="Y820" s="121"/>
    </row>
    <row r="821" spans="3:25" s="119" customFormat="1" ht="11.25" hidden="1">
      <c r="C821" s="139"/>
      <c r="D821" s="139"/>
      <c r="E821" s="139"/>
      <c r="F821" s="140"/>
      <c r="G821" s="140"/>
      <c r="H821" s="140"/>
      <c r="Y821" s="121"/>
    </row>
    <row r="822" spans="3:25" s="119" customFormat="1" ht="11.25" hidden="1">
      <c r="C822" s="139"/>
      <c r="D822" s="139"/>
      <c r="E822" s="139"/>
      <c r="F822" s="140"/>
      <c r="G822" s="140"/>
      <c r="H822" s="140"/>
      <c r="Y822" s="121"/>
    </row>
    <row r="823" spans="3:25" s="119" customFormat="1" ht="11.25" hidden="1">
      <c r="C823" s="139"/>
      <c r="D823" s="139"/>
      <c r="E823" s="139"/>
      <c r="F823" s="140"/>
      <c r="G823" s="140"/>
      <c r="H823" s="140"/>
      <c r="Y823" s="121"/>
    </row>
    <row r="824" spans="3:25" s="119" customFormat="1" ht="11.25" hidden="1">
      <c r="C824" s="139"/>
      <c r="D824" s="139"/>
      <c r="E824" s="139"/>
      <c r="F824" s="140"/>
      <c r="G824" s="140"/>
      <c r="H824" s="140"/>
      <c r="Y824" s="121"/>
    </row>
    <row r="825" spans="3:25" s="119" customFormat="1" ht="11.25" hidden="1">
      <c r="C825" s="139"/>
      <c r="D825" s="139"/>
      <c r="E825" s="139"/>
      <c r="F825" s="140"/>
      <c r="G825" s="140"/>
      <c r="H825" s="140"/>
      <c r="Y825" s="121"/>
    </row>
    <row r="826" spans="3:25" s="119" customFormat="1" ht="11.25" hidden="1">
      <c r="C826" s="139"/>
      <c r="D826" s="139"/>
      <c r="E826" s="139"/>
      <c r="F826" s="140"/>
      <c r="G826" s="140"/>
      <c r="H826" s="140"/>
      <c r="Y826" s="121"/>
    </row>
    <row r="827" spans="3:25" s="119" customFormat="1" ht="11.25" hidden="1">
      <c r="C827" s="139"/>
      <c r="D827" s="139"/>
      <c r="E827" s="139"/>
      <c r="F827" s="140"/>
      <c r="G827" s="140"/>
      <c r="H827" s="140"/>
      <c r="Y827" s="121"/>
    </row>
    <row r="828" spans="3:25" s="119" customFormat="1" ht="11.25" hidden="1">
      <c r="C828" s="139"/>
      <c r="D828" s="139"/>
      <c r="E828" s="139"/>
      <c r="F828" s="140"/>
      <c r="G828" s="140"/>
      <c r="H828" s="140"/>
      <c r="Y828" s="121"/>
    </row>
    <row r="829" spans="3:25" s="119" customFormat="1" ht="11.25" hidden="1">
      <c r="C829" s="139"/>
      <c r="D829" s="139"/>
      <c r="E829" s="139"/>
      <c r="F829" s="140"/>
      <c r="G829" s="140"/>
      <c r="H829" s="140"/>
      <c r="Y829" s="121"/>
    </row>
    <row r="830" spans="3:25" s="119" customFormat="1" ht="11.25" hidden="1">
      <c r="C830" s="139"/>
      <c r="D830" s="139"/>
      <c r="E830" s="139"/>
      <c r="F830" s="140"/>
      <c r="G830" s="140"/>
      <c r="H830" s="140"/>
      <c r="Y830" s="121"/>
    </row>
    <row r="831" spans="3:25" s="119" customFormat="1" ht="11.25" hidden="1">
      <c r="C831" s="139"/>
      <c r="D831" s="139"/>
      <c r="E831" s="139"/>
      <c r="F831" s="140"/>
      <c r="G831" s="140"/>
      <c r="H831" s="140"/>
      <c r="Y831" s="121"/>
    </row>
    <row r="832" spans="3:25" s="119" customFormat="1" ht="11.25" hidden="1">
      <c r="C832" s="139"/>
      <c r="D832" s="139"/>
      <c r="E832" s="139"/>
      <c r="F832" s="140"/>
      <c r="G832" s="140"/>
      <c r="H832" s="140"/>
      <c r="Y832" s="121"/>
    </row>
    <row r="833" spans="3:25" s="119" customFormat="1" ht="11.25" hidden="1">
      <c r="C833" s="139"/>
      <c r="D833" s="139"/>
      <c r="E833" s="139"/>
      <c r="F833" s="140"/>
      <c r="G833" s="140"/>
      <c r="H833" s="140"/>
      <c r="Y833" s="121"/>
    </row>
    <row r="834" spans="3:25" s="119" customFormat="1" ht="11.25" hidden="1">
      <c r="C834" s="139"/>
      <c r="D834" s="139"/>
      <c r="E834" s="139"/>
      <c r="F834" s="140"/>
      <c r="G834" s="140"/>
      <c r="H834" s="140"/>
      <c r="Y834" s="121"/>
    </row>
    <row r="835" spans="3:25" s="119" customFormat="1" ht="11.25" hidden="1">
      <c r="C835" s="139"/>
      <c r="D835" s="139"/>
      <c r="E835" s="139"/>
      <c r="F835" s="140"/>
      <c r="G835" s="140"/>
      <c r="H835" s="140"/>
      <c r="Y835" s="121"/>
    </row>
    <row r="836" spans="3:25" s="119" customFormat="1" ht="11.25" hidden="1">
      <c r="C836" s="139"/>
      <c r="D836" s="139"/>
      <c r="E836" s="139"/>
      <c r="F836" s="140"/>
      <c r="G836" s="140"/>
      <c r="H836" s="140"/>
      <c r="Y836" s="121"/>
    </row>
    <row r="837" spans="3:25" s="119" customFormat="1" ht="11.25" hidden="1">
      <c r="C837" s="139"/>
      <c r="D837" s="139"/>
      <c r="E837" s="139"/>
      <c r="F837" s="140"/>
      <c r="G837" s="140"/>
      <c r="H837" s="140"/>
      <c r="Y837" s="121"/>
    </row>
    <row r="838" spans="3:25" s="119" customFormat="1" ht="11.25" hidden="1">
      <c r="C838" s="139"/>
      <c r="D838" s="139"/>
      <c r="E838" s="139"/>
      <c r="F838" s="140"/>
      <c r="G838" s="140"/>
      <c r="H838" s="140"/>
      <c r="Y838" s="121"/>
    </row>
    <row r="839" spans="3:25" s="119" customFormat="1" ht="11.25" hidden="1">
      <c r="C839" s="139"/>
      <c r="D839" s="139"/>
      <c r="E839" s="139"/>
      <c r="F839" s="140"/>
      <c r="G839" s="140"/>
      <c r="H839" s="140"/>
      <c r="Y839" s="121"/>
    </row>
    <row r="840" spans="3:25" s="119" customFormat="1" ht="11.25" hidden="1">
      <c r="C840" s="139"/>
      <c r="D840" s="139"/>
      <c r="E840" s="139"/>
      <c r="F840" s="140"/>
      <c r="G840" s="140"/>
      <c r="H840" s="140"/>
      <c r="Y840" s="121"/>
    </row>
    <row r="841" spans="3:25" s="119" customFormat="1" ht="11.25" hidden="1">
      <c r="C841" s="139"/>
      <c r="D841" s="139"/>
      <c r="E841" s="139"/>
      <c r="F841" s="140"/>
      <c r="G841" s="140"/>
      <c r="H841" s="140"/>
      <c r="Y841" s="121"/>
    </row>
    <row r="842" spans="3:25" s="119" customFormat="1" ht="11.25" hidden="1">
      <c r="C842" s="139"/>
      <c r="D842" s="139"/>
      <c r="E842" s="139"/>
      <c r="F842" s="140"/>
      <c r="G842" s="140"/>
      <c r="H842" s="140"/>
      <c r="Y842" s="121"/>
    </row>
    <row r="843" spans="3:25" s="119" customFormat="1" ht="11.25" hidden="1">
      <c r="C843" s="139"/>
      <c r="D843" s="139"/>
      <c r="E843" s="139"/>
      <c r="F843" s="140"/>
      <c r="G843" s="140"/>
      <c r="H843" s="140"/>
      <c r="Y843" s="121"/>
    </row>
    <row r="844" spans="3:25" s="119" customFormat="1" ht="11.25" hidden="1">
      <c r="C844" s="139"/>
      <c r="D844" s="139"/>
      <c r="E844" s="139"/>
      <c r="F844" s="140"/>
      <c r="G844" s="140"/>
      <c r="H844" s="140"/>
      <c r="Y844" s="121"/>
    </row>
    <row r="845" spans="3:25" s="119" customFormat="1" ht="11.25" hidden="1">
      <c r="C845" s="139"/>
      <c r="D845" s="139"/>
      <c r="E845" s="139"/>
      <c r="F845" s="140"/>
      <c r="G845" s="140"/>
      <c r="H845" s="140"/>
      <c r="Y845" s="121"/>
    </row>
    <row r="846" spans="3:25" s="119" customFormat="1" ht="11.25" hidden="1">
      <c r="C846" s="139"/>
      <c r="D846" s="139"/>
      <c r="E846" s="139"/>
      <c r="F846" s="140"/>
      <c r="G846" s="140"/>
      <c r="H846" s="140"/>
      <c r="Y846" s="121"/>
    </row>
    <row r="847" spans="3:25" s="119" customFormat="1" ht="11.25" hidden="1">
      <c r="C847" s="139"/>
      <c r="D847" s="139"/>
      <c r="E847" s="139"/>
      <c r="F847" s="140"/>
      <c r="G847" s="140"/>
      <c r="H847" s="140"/>
      <c r="Y847" s="121"/>
    </row>
    <row r="848" spans="3:25" s="119" customFormat="1" ht="11.25" hidden="1">
      <c r="C848" s="139"/>
      <c r="D848" s="139"/>
      <c r="E848" s="139"/>
      <c r="F848" s="140"/>
      <c r="G848" s="140"/>
      <c r="H848" s="140"/>
      <c r="Y848" s="121"/>
    </row>
    <row r="849" spans="3:25" s="119" customFormat="1" ht="11.25" hidden="1">
      <c r="C849" s="139"/>
      <c r="D849" s="139"/>
      <c r="E849" s="139"/>
      <c r="F849" s="140"/>
      <c r="G849" s="140"/>
      <c r="H849" s="140"/>
      <c r="Y849" s="121"/>
    </row>
    <row r="850" spans="3:25" s="119" customFormat="1" ht="11.25" hidden="1">
      <c r="C850" s="139"/>
      <c r="D850" s="139"/>
      <c r="E850" s="139"/>
      <c r="F850" s="140"/>
      <c r="G850" s="140"/>
      <c r="H850" s="140"/>
      <c r="Y850" s="121"/>
    </row>
    <row r="851" spans="3:25" s="119" customFormat="1" ht="11.25" hidden="1">
      <c r="C851" s="139"/>
      <c r="D851" s="139"/>
      <c r="E851" s="139"/>
      <c r="F851" s="140"/>
      <c r="G851" s="140"/>
      <c r="H851" s="140"/>
      <c r="Y851" s="121"/>
    </row>
    <row r="852" spans="3:25" s="119" customFormat="1" ht="11.25" hidden="1">
      <c r="C852" s="139"/>
      <c r="D852" s="139"/>
      <c r="E852" s="139"/>
      <c r="F852" s="140"/>
      <c r="G852" s="140"/>
      <c r="H852" s="140"/>
      <c r="Y852" s="121"/>
    </row>
    <row r="853" spans="3:25" s="119" customFormat="1" ht="11.25" hidden="1">
      <c r="C853" s="139"/>
      <c r="D853" s="139"/>
      <c r="E853" s="139"/>
      <c r="F853" s="140"/>
      <c r="G853" s="140"/>
      <c r="H853" s="140"/>
      <c r="Y853" s="121"/>
    </row>
    <row r="854" spans="3:25" s="119" customFormat="1" ht="11.25" hidden="1">
      <c r="C854" s="139"/>
      <c r="D854" s="139"/>
      <c r="E854" s="139"/>
      <c r="F854" s="140"/>
      <c r="G854" s="140"/>
      <c r="H854" s="140"/>
      <c r="Y854" s="121"/>
    </row>
    <row r="855" spans="3:25" s="119" customFormat="1" ht="11.25" hidden="1">
      <c r="C855" s="139"/>
      <c r="D855" s="139"/>
      <c r="E855" s="139"/>
      <c r="F855" s="140"/>
      <c r="G855" s="140"/>
      <c r="H855" s="140"/>
      <c r="Y855" s="121"/>
    </row>
    <row r="856" spans="3:25" s="119" customFormat="1" ht="11.25" hidden="1">
      <c r="C856" s="139"/>
      <c r="D856" s="139"/>
      <c r="E856" s="139"/>
      <c r="F856" s="140"/>
      <c r="G856" s="140"/>
      <c r="H856" s="140"/>
      <c r="Y856" s="121"/>
    </row>
    <row r="857" spans="3:25" s="119" customFormat="1" ht="11.25" hidden="1">
      <c r="C857" s="139"/>
      <c r="D857" s="139"/>
      <c r="E857" s="139"/>
      <c r="F857" s="140"/>
      <c r="G857" s="140"/>
      <c r="H857" s="140"/>
      <c r="Y857" s="121"/>
    </row>
    <row r="858" spans="3:25" s="119" customFormat="1" ht="11.25" hidden="1">
      <c r="C858" s="139"/>
      <c r="D858" s="139"/>
      <c r="E858" s="139"/>
      <c r="F858" s="140"/>
      <c r="G858" s="140"/>
      <c r="H858" s="140"/>
      <c r="Y858" s="121"/>
    </row>
    <row r="859" spans="3:25" s="119" customFormat="1" ht="11.25" hidden="1">
      <c r="C859" s="139"/>
      <c r="D859" s="139"/>
      <c r="E859" s="139"/>
      <c r="F859" s="140"/>
      <c r="G859" s="140"/>
      <c r="H859" s="140"/>
      <c r="Y859" s="121"/>
    </row>
    <row r="860" spans="3:25" s="119" customFormat="1" ht="11.25" hidden="1">
      <c r="C860" s="139"/>
      <c r="D860" s="139"/>
      <c r="E860" s="139"/>
      <c r="F860" s="140"/>
      <c r="G860" s="140"/>
      <c r="H860" s="140"/>
      <c r="Y860" s="121"/>
    </row>
    <row r="861" spans="3:25" s="119" customFormat="1" ht="11.25" hidden="1">
      <c r="C861" s="139"/>
      <c r="D861" s="139"/>
      <c r="E861" s="139"/>
      <c r="F861" s="140"/>
      <c r="G861" s="140"/>
      <c r="H861" s="140"/>
      <c r="Y861" s="121"/>
    </row>
    <row r="862" spans="3:25" s="119" customFormat="1" ht="11.25" hidden="1">
      <c r="C862" s="139"/>
      <c r="D862" s="139"/>
      <c r="E862" s="139"/>
      <c r="F862" s="140"/>
      <c r="G862" s="140"/>
      <c r="H862" s="140"/>
      <c r="Y862" s="121"/>
    </row>
    <row r="863" spans="3:25" s="119" customFormat="1" ht="11.25" hidden="1">
      <c r="C863" s="139"/>
      <c r="D863" s="139"/>
      <c r="E863" s="139"/>
      <c r="F863" s="140"/>
      <c r="G863" s="140"/>
      <c r="H863" s="140"/>
      <c r="Y863" s="121"/>
    </row>
    <row r="864" spans="3:25" s="119" customFormat="1" ht="11.25" hidden="1">
      <c r="C864" s="139"/>
      <c r="D864" s="139"/>
      <c r="E864" s="139"/>
      <c r="F864" s="140"/>
      <c r="G864" s="140"/>
      <c r="H864" s="140"/>
      <c r="Y864" s="121"/>
    </row>
    <row r="865" spans="3:25" s="119" customFormat="1" ht="11.25" hidden="1">
      <c r="C865" s="139"/>
      <c r="D865" s="139"/>
      <c r="E865" s="139"/>
      <c r="F865" s="140"/>
      <c r="G865" s="140"/>
      <c r="H865" s="140"/>
      <c r="Y865" s="121"/>
    </row>
    <row r="866" spans="3:25" s="119" customFormat="1" ht="11.25" hidden="1">
      <c r="C866" s="139"/>
      <c r="D866" s="139"/>
      <c r="E866" s="139"/>
      <c r="F866" s="140"/>
      <c r="G866" s="140"/>
      <c r="H866" s="140"/>
      <c r="Y866" s="121"/>
    </row>
    <row r="867" spans="3:25" s="119" customFormat="1" ht="11.25" hidden="1">
      <c r="C867" s="139"/>
      <c r="D867" s="139"/>
      <c r="E867" s="139"/>
      <c r="F867" s="140"/>
      <c r="G867" s="140"/>
      <c r="H867" s="140"/>
      <c r="Y867" s="121"/>
    </row>
    <row r="868" spans="3:25" s="119" customFormat="1" ht="11.25" hidden="1">
      <c r="C868" s="139"/>
      <c r="D868" s="139"/>
      <c r="E868" s="139"/>
      <c r="F868" s="140"/>
      <c r="G868" s="140"/>
      <c r="H868" s="140"/>
      <c r="Y868" s="121"/>
    </row>
    <row r="869" spans="3:25" s="119" customFormat="1" ht="11.25" hidden="1">
      <c r="C869" s="139"/>
      <c r="D869" s="139"/>
      <c r="E869" s="139"/>
      <c r="F869" s="140"/>
      <c r="G869" s="140"/>
      <c r="H869" s="140"/>
      <c r="Y869" s="121"/>
    </row>
    <row r="870" spans="3:25" s="119" customFormat="1" ht="11.25" hidden="1">
      <c r="C870" s="139"/>
      <c r="D870" s="139"/>
      <c r="E870" s="139"/>
      <c r="F870" s="140"/>
      <c r="G870" s="140"/>
      <c r="H870" s="140"/>
      <c r="Y870" s="121"/>
    </row>
    <row r="871" spans="3:25" s="119" customFormat="1" ht="11.25" hidden="1">
      <c r="C871" s="139"/>
      <c r="D871" s="139"/>
      <c r="E871" s="139"/>
      <c r="F871" s="140"/>
      <c r="G871" s="140"/>
      <c r="H871" s="140"/>
      <c r="Y871" s="121"/>
    </row>
    <row r="872" spans="3:25" s="119" customFormat="1" ht="11.25" hidden="1">
      <c r="C872" s="139"/>
      <c r="D872" s="139"/>
      <c r="E872" s="139"/>
      <c r="F872" s="140"/>
      <c r="G872" s="140"/>
      <c r="H872" s="140"/>
      <c r="Y872" s="121"/>
    </row>
    <row r="873" spans="3:25" s="119" customFormat="1" ht="11.25" hidden="1">
      <c r="C873" s="139"/>
      <c r="D873" s="139"/>
      <c r="E873" s="139"/>
      <c r="F873" s="140"/>
      <c r="G873" s="140"/>
      <c r="H873" s="140"/>
      <c r="Y873" s="121"/>
    </row>
    <row r="874" spans="3:25" s="119" customFormat="1" ht="11.25" hidden="1">
      <c r="C874" s="139"/>
      <c r="D874" s="139"/>
      <c r="E874" s="139"/>
      <c r="F874" s="140"/>
      <c r="G874" s="140"/>
      <c r="H874" s="140"/>
      <c r="Y874" s="121"/>
    </row>
    <row r="875" spans="3:25" s="119" customFormat="1" ht="11.25" hidden="1">
      <c r="C875" s="139"/>
      <c r="D875" s="139"/>
      <c r="E875" s="139"/>
      <c r="F875" s="140"/>
      <c r="G875" s="140"/>
      <c r="H875" s="140"/>
      <c r="Y875" s="121"/>
    </row>
    <row r="876" spans="3:25" s="119" customFormat="1" ht="11.25" hidden="1">
      <c r="C876" s="139"/>
      <c r="D876" s="139"/>
      <c r="E876" s="139"/>
      <c r="F876" s="140"/>
      <c r="G876" s="140"/>
      <c r="H876" s="140"/>
      <c r="Y876" s="121"/>
    </row>
    <row r="877" spans="3:25" s="119" customFormat="1" ht="11.25" hidden="1">
      <c r="C877" s="139"/>
      <c r="D877" s="139"/>
      <c r="E877" s="139"/>
      <c r="F877" s="140"/>
      <c r="G877" s="140"/>
      <c r="H877" s="140"/>
      <c r="Y877" s="121"/>
    </row>
    <row r="878" spans="3:25" s="119" customFormat="1" ht="11.25" hidden="1">
      <c r="C878" s="139"/>
      <c r="D878" s="139"/>
      <c r="E878" s="139"/>
      <c r="F878" s="140"/>
      <c r="G878" s="140"/>
      <c r="H878" s="140"/>
      <c r="Y878" s="121"/>
    </row>
    <row r="879" spans="3:25" s="119" customFormat="1" ht="11.25" hidden="1">
      <c r="C879" s="139"/>
      <c r="D879" s="139"/>
      <c r="E879" s="139"/>
      <c r="F879" s="140"/>
      <c r="G879" s="140"/>
      <c r="H879" s="140"/>
      <c r="Y879" s="121"/>
    </row>
    <row r="880" spans="3:25" s="119" customFormat="1" ht="11.25" hidden="1">
      <c r="C880" s="139"/>
      <c r="D880" s="139"/>
      <c r="E880" s="139"/>
      <c r="F880" s="140"/>
      <c r="G880" s="140"/>
      <c r="H880" s="140"/>
      <c r="Y880" s="121"/>
    </row>
    <row r="881" spans="3:25" s="119" customFormat="1" ht="11.25" hidden="1">
      <c r="C881" s="139"/>
      <c r="D881" s="139"/>
      <c r="E881" s="139"/>
      <c r="F881" s="140"/>
      <c r="G881" s="140"/>
      <c r="H881" s="140"/>
      <c r="Y881" s="121"/>
    </row>
    <row r="882" spans="3:25" s="119" customFormat="1" ht="11.25" hidden="1">
      <c r="C882" s="139"/>
      <c r="D882" s="139"/>
      <c r="E882" s="139"/>
      <c r="F882" s="140"/>
      <c r="G882" s="140"/>
      <c r="H882" s="140"/>
      <c r="Y882" s="121"/>
    </row>
    <row r="883" spans="3:25" s="119" customFormat="1" ht="11.25" hidden="1">
      <c r="C883" s="139"/>
      <c r="D883" s="139"/>
      <c r="E883" s="139"/>
      <c r="F883" s="140"/>
      <c r="G883" s="140"/>
      <c r="H883" s="140"/>
      <c r="Y883" s="121"/>
    </row>
    <row r="884" spans="3:25" s="119" customFormat="1" ht="11.25" hidden="1">
      <c r="C884" s="139"/>
      <c r="D884" s="139"/>
      <c r="E884" s="139"/>
      <c r="F884" s="140"/>
      <c r="G884" s="140"/>
      <c r="H884" s="140"/>
      <c r="Y884" s="121"/>
    </row>
    <row r="885" spans="3:25" s="119" customFormat="1" ht="11.25" hidden="1">
      <c r="C885" s="139"/>
      <c r="D885" s="139"/>
      <c r="E885" s="139"/>
      <c r="F885" s="140"/>
      <c r="G885" s="140"/>
      <c r="H885" s="140"/>
      <c r="Y885" s="121"/>
    </row>
    <row r="886" spans="3:25" s="119" customFormat="1" ht="11.25" hidden="1">
      <c r="C886" s="139"/>
      <c r="D886" s="139"/>
      <c r="E886" s="139"/>
      <c r="F886" s="140"/>
      <c r="G886" s="140"/>
      <c r="H886" s="140"/>
      <c r="Y886" s="121"/>
    </row>
    <row r="887" spans="3:25" s="119" customFormat="1" ht="11.25" hidden="1">
      <c r="C887" s="139"/>
      <c r="D887" s="139"/>
      <c r="E887" s="139"/>
      <c r="F887" s="140"/>
      <c r="G887" s="140"/>
      <c r="H887" s="140"/>
      <c r="Y887" s="121"/>
    </row>
    <row r="888" spans="3:25" s="119" customFormat="1" ht="11.25" hidden="1">
      <c r="C888" s="139"/>
      <c r="D888" s="139"/>
      <c r="E888" s="139"/>
      <c r="F888" s="140"/>
      <c r="G888" s="140"/>
      <c r="H888" s="140"/>
      <c r="Y888" s="121"/>
    </row>
    <row r="889" spans="3:25" s="119" customFormat="1" ht="11.25" hidden="1">
      <c r="C889" s="139"/>
      <c r="D889" s="139"/>
      <c r="E889" s="139"/>
      <c r="F889" s="140"/>
      <c r="G889" s="140"/>
      <c r="H889" s="140"/>
      <c r="Y889" s="121"/>
    </row>
    <row r="890" spans="3:25" s="119" customFormat="1" ht="11.25" hidden="1">
      <c r="C890" s="139"/>
      <c r="D890" s="139"/>
      <c r="E890" s="139"/>
      <c r="F890" s="140"/>
      <c r="G890" s="140"/>
      <c r="H890" s="140"/>
      <c r="Y890" s="121"/>
    </row>
    <row r="891" spans="3:25" s="119" customFormat="1" ht="11.25" hidden="1">
      <c r="C891" s="139"/>
      <c r="D891" s="139"/>
      <c r="E891" s="139"/>
      <c r="F891" s="140"/>
      <c r="G891" s="140"/>
      <c r="H891" s="140"/>
      <c r="Y891" s="121"/>
    </row>
    <row r="892" spans="3:25" s="119" customFormat="1" ht="11.25" hidden="1">
      <c r="C892" s="139"/>
      <c r="D892" s="139"/>
      <c r="E892" s="139"/>
      <c r="F892" s="140"/>
      <c r="G892" s="140"/>
      <c r="H892" s="140"/>
      <c r="Y892" s="121"/>
    </row>
    <row r="893" spans="3:25" s="119" customFormat="1" ht="11.25" hidden="1">
      <c r="C893" s="139"/>
      <c r="D893" s="139"/>
      <c r="E893" s="139"/>
      <c r="F893" s="140"/>
      <c r="G893" s="140"/>
      <c r="H893" s="140"/>
      <c r="Y893" s="121"/>
    </row>
    <row r="894" spans="3:25" s="119" customFormat="1" ht="11.25" hidden="1">
      <c r="C894" s="139"/>
      <c r="D894" s="139"/>
      <c r="E894" s="139"/>
      <c r="F894" s="140"/>
      <c r="G894" s="140"/>
      <c r="H894" s="140"/>
      <c r="Y894" s="121"/>
    </row>
    <row r="895" spans="3:25" s="119" customFormat="1" ht="11.25" hidden="1">
      <c r="C895" s="139"/>
      <c r="D895" s="139"/>
      <c r="E895" s="139"/>
      <c r="F895" s="140"/>
      <c r="G895" s="140"/>
      <c r="H895" s="140"/>
      <c r="Y895" s="121"/>
    </row>
    <row r="896" spans="3:25" s="119" customFormat="1" ht="11.25" hidden="1">
      <c r="C896" s="139"/>
      <c r="D896" s="139"/>
      <c r="E896" s="139"/>
      <c r="F896" s="140"/>
      <c r="G896" s="140"/>
      <c r="H896" s="140"/>
      <c r="Y896" s="121"/>
    </row>
    <row r="897" spans="3:25" s="119" customFormat="1" ht="11.25" hidden="1">
      <c r="C897" s="139"/>
      <c r="D897" s="139"/>
      <c r="E897" s="139"/>
      <c r="F897" s="140"/>
      <c r="G897" s="140"/>
      <c r="H897" s="140"/>
      <c r="Y897" s="121"/>
    </row>
    <row r="898" spans="3:25" s="119" customFormat="1" ht="11.25" hidden="1">
      <c r="C898" s="139"/>
      <c r="D898" s="139"/>
      <c r="E898" s="139"/>
      <c r="F898" s="140"/>
      <c r="G898" s="140"/>
      <c r="H898" s="140"/>
      <c r="Y898" s="121"/>
    </row>
    <row r="899" spans="3:25" s="119" customFormat="1" ht="11.25" hidden="1">
      <c r="C899" s="139"/>
      <c r="D899" s="139"/>
      <c r="E899" s="139"/>
      <c r="F899" s="140"/>
      <c r="G899" s="140"/>
      <c r="H899" s="140"/>
      <c r="Y899" s="121"/>
    </row>
    <row r="900" spans="3:25" s="119" customFormat="1" ht="11.25" hidden="1">
      <c r="C900" s="139"/>
      <c r="D900" s="139"/>
      <c r="E900" s="139"/>
      <c r="F900" s="140"/>
      <c r="G900" s="140"/>
      <c r="H900" s="140"/>
      <c r="Y900" s="121"/>
    </row>
    <row r="901" spans="3:25" s="119" customFormat="1" ht="11.25" hidden="1">
      <c r="C901" s="139"/>
      <c r="D901" s="139"/>
      <c r="E901" s="139"/>
      <c r="F901" s="140"/>
      <c r="G901" s="140"/>
      <c r="H901" s="140"/>
      <c r="Y901" s="121"/>
    </row>
    <row r="902" spans="3:25" s="119" customFormat="1" ht="11.25" hidden="1">
      <c r="C902" s="139"/>
      <c r="D902" s="139"/>
      <c r="E902" s="139"/>
      <c r="F902" s="140"/>
      <c r="G902" s="140"/>
      <c r="H902" s="140"/>
      <c r="Y902" s="121"/>
    </row>
    <row r="903" spans="3:25" s="119" customFormat="1" ht="11.25" hidden="1">
      <c r="C903" s="139"/>
      <c r="D903" s="139"/>
      <c r="E903" s="139"/>
      <c r="F903" s="140"/>
      <c r="G903" s="140"/>
      <c r="H903" s="140"/>
      <c r="Y903" s="121"/>
    </row>
    <row r="904" spans="3:25" s="119" customFormat="1" ht="11.25" hidden="1">
      <c r="C904" s="139"/>
      <c r="D904" s="139"/>
      <c r="E904" s="139"/>
      <c r="F904" s="140"/>
      <c r="G904" s="140"/>
      <c r="H904" s="140"/>
      <c r="Y904" s="121"/>
    </row>
    <row r="905" spans="3:25" s="119" customFormat="1" ht="11.25" hidden="1">
      <c r="C905" s="139"/>
      <c r="D905" s="139"/>
      <c r="E905" s="139"/>
      <c r="F905" s="140"/>
      <c r="G905" s="140"/>
      <c r="H905" s="140"/>
      <c r="Y905" s="121"/>
    </row>
    <row r="906" spans="3:25" s="119" customFormat="1" ht="11.25" hidden="1">
      <c r="C906" s="139"/>
      <c r="D906" s="139"/>
      <c r="E906" s="139"/>
      <c r="F906" s="140"/>
      <c r="G906" s="140"/>
      <c r="H906" s="140"/>
      <c r="Y906" s="121"/>
    </row>
    <row r="907" spans="3:25" s="119" customFormat="1" ht="11.25" hidden="1">
      <c r="C907" s="139"/>
      <c r="D907" s="139"/>
      <c r="E907" s="139"/>
      <c r="F907" s="140"/>
      <c r="G907" s="140"/>
      <c r="H907" s="140"/>
      <c r="Y907" s="121"/>
    </row>
    <row r="908" spans="3:25" s="119" customFormat="1" ht="11.25" hidden="1">
      <c r="C908" s="139"/>
      <c r="D908" s="139"/>
      <c r="E908" s="139"/>
      <c r="F908" s="140"/>
      <c r="G908" s="140"/>
      <c r="H908" s="140"/>
      <c r="Y908" s="121"/>
    </row>
    <row r="909" spans="3:25" s="119" customFormat="1" ht="11.25" hidden="1">
      <c r="C909" s="139"/>
      <c r="D909" s="139"/>
      <c r="E909" s="139"/>
      <c r="F909" s="140"/>
      <c r="G909" s="140"/>
      <c r="H909" s="140"/>
      <c r="Y909" s="121"/>
    </row>
    <row r="910" spans="3:25" s="119" customFormat="1" ht="11.25" hidden="1">
      <c r="C910" s="139"/>
      <c r="D910" s="139"/>
      <c r="E910" s="139"/>
      <c r="F910" s="140"/>
      <c r="G910" s="140"/>
      <c r="H910" s="140"/>
      <c r="Y910" s="121"/>
    </row>
    <row r="911" spans="3:25" s="119" customFormat="1" ht="11.25" hidden="1">
      <c r="C911" s="139"/>
      <c r="D911" s="139"/>
      <c r="E911" s="139"/>
      <c r="F911" s="140"/>
      <c r="G911" s="140"/>
      <c r="H911" s="140"/>
      <c r="Y911" s="121"/>
    </row>
    <row r="912" spans="3:25" s="119" customFormat="1" ht="11.25" hidden="1">
      <c r="C912" s="139"/>
      <c r="D912" s="139"/>
      <c r="E912" s="139"/>
      <c r="F912" s="140"/>
      <c r="G912" s="140"/>
      <c r="H912" s="140"/>
      <c r="Y912" s="121"/>
    </row>
    <row r="913" spans="3:25" s="119" customFormat="1" ht="11.25" hidden="1">
      <c r="C913" s="139"/>
      <c r="D913" s="139"/>
      <c r="E913" s="139"/>
      <c r="F913" s="140"/>
      <c r="G913" s="140"/>
      <c r="H913" s="140"/>
      <c r="Y913" s="121"/>
    </row>
    <row r="914" spans="3:25" s="119" customFormat="1" ht="11.25" hidden="1">
      <c r="C914" s="139"/>
      <c r="D914" s="139"/>
      <c r="E914" s="139"/>
      <c r="F914" s="140"/>
      <c r="G914" s="140"/>
      <c r="H914" s="140"/>
      <c r="Y914" s="121"/>
    </row>
    <row r="915" spans="3:25" s="119" customFormat="1" ht="11.25" hidden="1">
      <c r="C915" s="139"/>
      <c r="D915" s="139"/>
      <c r="E915" s="139"/>
      <c r="F915" s="140"/>
      <c r="G915" s="140"/>
      <c r="H915" s="140"/>
      <c r="Y915" s="121"/>
    </row>
    <row r="916" spans="3:25" s="119" customFormat="1" ht="11.25" hidden="1">
      <c r="C916" s="139"/>
      <c r="D916" s="139"/>
      <c r="E916" s="139"/>
      <c r="F916" s="140"/>
      <c r="G916" s="140"/>
      <c r="H916" s="140"/>
      <c r="Y916" s="121"/>
    </row>
    <row r="917" spans="3:25" s="119" customFormat="1" ht="11.25" hidden="1">
      <c r="C917" s="139"/>
      <c r="D917" s="139"/>
      <c r="E917" s="139"/>
      <c r="F917" s="140"/>
      <c r="G917" s="140"/>
      <c r="H917" s="140"/>
      <c r="Y917" s="121"/>
    </row>
    <row r="918" spans="3:25" s="119" customFormat="1" ht="11.25" hidden="1">
      <c r="C918" s="139"/>
      <c r="D918" s="139"/>
      <c r="E918" s="139"/>
      <c r="F918" s="140"/>
      <c r="G918" s="140"/>
      <c r="H918" s="140"/>
      <c r="Y918" s="121"/>
    </row>
    <row r="919" spans="3:25" s="119" customFormat="1" ht="11.25" hidden="1">
      <c r="C919" s="139"/>
      <c r="D919" s="139"/>
      <c r="E919" s="139"/>
      <c r="F919" s="140"/>
      <c r="G919" s="140"/>
      <c r="H919" s="140"/>
      <c r="Y919" s="121"/>
    </row>
    <row r="920" spans="3:25" s="119" customFormat="1" ht="11.25" hidden="1">
      <c r="C920" s="139"/>
      <c r="D920" s="139"/>
      <c r="E920" s="139"/>
      <c r="F920" s="140"/>
      <c r="G920" s="140"/>
      <c r="H920" s="140"/>
      <c r="Y920" s="121"/>
    </row>
    <row r="921" spans="3:25" s="119" customFormat="1" ht="11.25" hidden="1">
      <c r="C921" s="139"/>
      <c r="D921" s="139"/>
      <c r="E921" s="139"/>
      <c r="F921" s="140"/>
      <c r="G921" s="140"/>
      <c r="H921" s="140"/>
      <c r="Y921" s="121"/>
    </row>
    <row r="922" spans="3:25" s="119" customFormat="1" ht="11.25" hidden="1">
      <c r="C922" s="139"/>
      <c r="D922" s="139"/>
      <c r="E922" s="139"/>
      <c r="F922" s="140"/>
      <c r="G922" s="140"/>
      <c r="H922" s="140"/>
      <c r="Y922" s="121"/>
    </row>
    <row r="923" spans="3:25" s="119" customFormat="1" ht="11.25" hidden="1">
      <c r="C923" s="139"/>
      <c r="D923" s="139"/>
      <c r="E923" s="139"/>
      <c r="F923" s="140"/>
      <c r="G923" s="140"/>
      <c r="H923" s="140"/>
      <c r="Y923" s="121"/>
    </row>
    <row r="924" spans="3:25" s="119" customFormat="1" ht="11.25" hidden="1">
      <c r="C924" s="139"/>
      <c r="D924" s="139"/>
      <c r="E924" s="139"/>
      <c r="F924" s="140"/>
      <c r="G924" s="140"/>
      <c r="H924" s="140"/>
      <c r="Y924" s="121"/>
    </row>
    <row r="925" spans="3:25" s="119" customFormat="1" ht="11.25" hidden="1">
      <c r="C925" s="139"/>
      <c r="D925" s="139"/>
      <c r="E925" s="139"/>
      <c r="F925" s="140"/>
      <c r="G925" s="140"/>
      <c r="H925" s="140"/>
      <c r="Y925" s="121"/>
    </row>
    <row r="926" spans="3:25" s="119" customFormat="1" ht="11.25" hidden="1">
      <c r="C926" s="139"/>
      <c r="D926" s="139"/>
      <c r="E926" s="139"/>
      <c r="F926" s="140"/>
      <c r="G926" s="140"/>
      <c r="H926" s="140"/>
      <c r="Y926" s="121"/>
    </row>
    <row r="927" spans="3:25" s="119" customFormat="1" ht="11.25" hidden="1">
      <c r="C927" s="139"/>
      <c r="D927" s="139"/>
      <c r="E927" s="139"/>
      <c r="F927" s="140"/>
      <c r="G927" s="140"/>
      <c r="H927" s="140"/>
      <c r="Y927" s="121"/>
    </row>
    <row r="928" spans="3:25" s="119" customFormat="1" ht="11.25" hidden="1">
      <c r="C928" s="139"/>
      <c r="D928" s="139"/>
      <c r="E928" s="139"/>
      <c r="F928" s="140"/>
      <c r="G928" s="140"/>
      <c r="H928" s="140"/>
      <c r="Y928" s="121"/>
    </row>
    <row r="929" spans="3:25" s="119" customFormat="1" ht="11.25" hidden="1">
      <c r="C929" s="139"/>
      <c r="D929" s="139"/>
      <c r="E929" s="139"/>
      <c r="F929" s="140"/>
      <c r="G929" s="140"/>
      <c r="H929" s="140"/>
      <c r="Y929" s="121"/>
    </row>
    <row r="930" spans="3:25" s="119" customFormat="1" ht="11.25" hidden="1">
      <c r="C930" s="139"/>
      <c r="D930" s="139"/>
      <c r="E930" s="139"/>
      <c r="F930" s="140"/>
      <c r="G930" s="140"/>
      <c r="H930" s="140"/>
      <c r="Y930" s="121"/>
    </row>
    <row r="931" spans="3:25" s="119" customFormat="1" ht="11.25" hidden="1">
      <c r="C931" s="139"/>
      <c r="D931" s="139"/>
      <c r="E931" s="139"/>
      <c r="F931" s="140"/>
      <c r="G931" s="140"/>
      <c r="H931" s="140"/>
      <c r="Y931" s="121"/>
    </row>
    <row r="932" spans="3:25" s="119" customFormat="1" ht="11.25" hidden="1">
      <c r="C932" s="139"/>
      <c r="D932" s="139"/>
      <c r="E932" s="139"/>
      <c r="F932" s="140"/>
      <c r="G932" s="140"/>
      <c r="H932" s="140"/>
      <c r="Y932" s="121"/>
    </row>
    <row r="933" spans="3:25" s="119" customFormat="1" ht="11.25" hidden="1">
      <c r="C933" s="139"/>
      <c r="D933" s="139"/>
      <c r="E933" s="139"/>
      <c r="F933" s="140"/>
      <c r="G933" s="140"/>
      <c r="H933" s="140"/>
      <c r="Y933" s="121"/>
    </row>
    <row r="934" spans="3:25" s="119" customFormat="1" ht="11.25" hidden="1">
      <c r="C934" s="139"/>
      <c r="D934" s="139"/>
      <c r="E934" s="139"/>
      <c r="F934" s="140"/>
      <c r="G934" s="140"/>
      <c r="H934" s="140"/>
      <c r="Y934" s="121"/>
    </row>
    <row r="935" spans="3:25" s="119" customFormat="1" ht="11.25" hidden="1">
      <c r="C935" s="139"/>
      <c r="D935" s="139"/>
      <c r="E935" s="139"/>
      <c r="F935" s="140"/>
      <c r="G935" s="140"/>
      <c r="H935" s="140"/>
      <c r="Y935" s="121"/>
    </row>
    <row r="936" spans="3:25" s="119" customFormat="1" ht="11.25" hidden="1">
      <c r="C936" s="139"/>
      <c r="D936" s="139"/>
      <c r="E936" s="139"/>
      <c r="F936" s="140"/>
      <c r="G936" s="140"/>
      <c r="H936" s="140"/>
      <c r="Y936" s="121"/>
    </row>
    <row r="937" spans="3:25" s="119" customFormat="1" ht="11.25" hidden="1">
      <c r="C937" s="139"/>
      <c r="D937" s="139"/>
      <c r="E937" s="139"/>
      <c r="F937" s="140"/>
      <c r="G937" s="140"/>
      <c r="H937" s="140"/>
      <c r="Y937" s="121"/>
    </row>
    <row r="938" spans="3:25" s="119" customFormat="1" ht="11.25" hidden="1">
      <c r="C938" s="139"/>
      <c r="D938" s="139"/>
      <c r="E938" s="139"/>
      <c r="F938" s="140"/>
      <c r="G938" s="140"/>
      <c r="H938" s="140"/>
      <c r="Y938" s="121"/>
    </row>
    <row r="939" spans="3:25" s="119" customFormat="1" ht="11.25" hidden="1">
      <c r="C939" s="139"/>
      <c r="D939" s="139"/>
      <c r="E939" s="139"/>
      <c r="F939" s="140"/>
      <c r="G939" s="140"/>
      <c r="H939" s="140"/>
      <c r="Y939" s="121"/>
    </row>
    <row r="940" spans="3:25" s="119" customFormat="1" ht="11.25" hidden="1">
      <c r="C940" s="139"/>
      <c r="D940" s="139"/>
      <c r="E940" s="139"/>
      <c r="F940" s="140"/>
      <c r="G940" s="140"/>
      <c r="H940" s="140"/>
      <c r="Y940" s="121"/>
    </row>
    <row r="941" spans="3:25" s="119" customFormat="1" ht="11.25" hidden="1">
      <c r="C941" s="139"/>
      <c r="D941" s="139"/>
      <c r="E941" s="139"/>
      <c r="F941" s="140"/>
      <c r="G941" s="140"/>
      <c r="H941" s="140"/>
      <c r="Y941" s="121"/>
    </row>
    <row r="942" spans="3:25" s="119" customFormat="1" ht="11.25" hidden="1">
      <c r="C942" s="139"/>
      <c r="D942" s="139"/>
      <c r="E942" s="139"/>
      <c r="F942" s="140"/>
      <c r="G942" s="140"/>
      <c r="H942" s="140"/>
      <c r="Y942" s="121"/>
    </row>
    <row r="943" spans="3:25" s="119" customFormat="1" ht="11.25" hidden="1">
      <c r="C943" s="139"/>
      <c r="D943" s="139"/>
      <c r="E943" s="139"/>
      <c r="F943" s="140"/>
      <c r="G943" s="140"/>
      <c r="H943" s="140"/>
      <c r="Y943" s="121"/>
    </row>
    <row r="944" spans="3:25" s="119" customFormat="1" ht="11.25" hidden="1">
      <c r="C944" s="139"/>
      <c r="D944" s="139"/>
      <c r="E944" s="139"/>
      <c r="F944" s="140"/>
      <c r="G944" s="140"/>
      <c r="H944" s="140"/>
      <c r="Y944" s="121"/>
    </row>
    <row r="945" spans="3:25" s="119" customFormat="1" ht="11.25" hidden="1">
      <c r="C945" s="139"/>
      <c r="D945" s="139"/>
      <c r="E945" s="139"/>
      <c r="F945" s="140"/>
      <c r="G945" s="140"/>
      <c r="H945" s="140"/>
      <c r="Y945" s="121"/>
    </row>
    <row r="946" spans="3:25" s="119" customFormat="1" ht="11.25" hidden="1">
      <c r="C946" s="139"/>
      <c r="D946" s="139"/>
      <c r="E946" s="139"/>
      <c r="F946" s="140"/>
      <c r="G946" s="140"/>
      <c r="H946" s="140"/>
      <c r="Y946" s="121"/>
    </row>
    <row r="947" spans="3:25" s="119" customFormat="1" ht="11.25" hidden="1">
      <c r="C947" s="139"/>
      <c r="D947" s="139"/>
      <c r="E947" s="139"/>
      <c r="F947" s="140"/>
      <c r="G947" s="140"/>
      <c r="H947" s="140"/>
      <c r="Y947" s="121"/>
    </row>
    <row r="948" spans="3:25" s="119" customFormat="1" ht="11.25" hidden="1">
      <c r="C948" s="139"/>
      <c r="D948" s="139"/>
      <c r="E948" s="139"/>
      <c r="F948" s="140"/>
      <c r="G948" s="140"/>
      <c r="H948" s="140"/>
      <c r="Y948" s="121"/>
    </row>
    <row r="949" spans="3:25" s="119" customFormat="1" ht="11.25" hidden="1">
      <c r="C949" s="139"/>
      <c r="D949" s="139"/>
      <c r="E949" s="139"/>
      <c r="F949" s="140"/>
      <c r="G949" s="140"/>
      <c r="H949" s="140"/>
      <c r="Y949" s="121"/>
    </row>
    <row r="950" spans="3:25" s="119" customFormat="1" ht="11.25" hidden="1">
      <c r="C950" s="139"/>
      <c r="D950" s="139"/>
      <c r="E950" s="139"/>
      <c r="F950" s="140"/>
      <c r="G950" s="140"/>
      <c r="H950" s="140"/>
      <c r="Y950" s="121"/>
    </row>
    <row r="951" spans="3:25" s="119" customFormat="1" ht="11.25" hidden="1">
      <c r="C951" s="139"/>
      <c r="D951" s="139"/>
      <c r="E951" s="139"/>
      <c r="F951" s="140"/>
      <c r="G951" s="140"/>
      <c r="H951" s="140"/>
      <c r="Y951" s="121"/>
    </row>
    <row r="952" spans="3:25" s="119" customFormat="1" ht="11.25" hidden="1">
      <c r="C952" s="139"/>
      <c r="D952" s="139"/>
      <c r="E952" s="139"/>
      <c r="F952" s="140"/>
      <c r="G952" s="140"/>
      <c r="H952" s="140"/>
      <c r="Y952" s="121"/>
    </row>
    <row r="953" spans="3:25" s="119" customFormat="1" ht="11.25" hidden="1">
      <c r="C953" s="139"/>
      <c r="D953" s="139"/>
      <c r="E953" s="139"/>
      <c r="F953" s="140"/>
      <c r="G953" s="140"/>
      <c r="H953" s="140"/>
      <c r="Y953" s="121"/>
    </row>
    <row r="954" spans="3:25" s="119" customFormat="1" ht="11.25" hidden="1">
      <c r="C954" s="139"/>
      <c r="D954" s="139"/>
      <c r="E954" s="139"/>
      <c r="F954" s="140"/>
      <c r="G954" s="140"/>
      <c r="H954" s="140"/>
      <c r="Y954" s="121"/>
    </row>
    <row r="955" spans="3:25" s="119" customFormat="1" ht="11.25" hidden="1">
      <c r="C955" s="139"/>
      <c r="D955" s="139"/>
      <c r="E955" s="139"/>
      <c r="F955" s="140"/>
      <c r="G955" s="140"/>
      <c r="H955" s="140"/>
      <c r="Y955" s="121"/>
    </row>
    <row r="956" spans="3:25" s="119" customFormat="1" ht="11.25" hidden="1">
      <c r="C956" s="139"/>
      <c r="D956" s="139"/>
      <c r="E956" s="139"/>
      <c r="F956" s="140"/>
      <c r="G956" s="140"/>
      <c r="H956" s="140"/>
      <c r="Y956" s="121"/>
    </row>
    <row r="957" spans="3:25" s="119" customFormat="1" ht="11.25" hidden="1">
      <c r="C957" s="139"/>
      <c r="D957" s="139"/>
      <c r="E957" s="139"/>
      <c r="F957" s="140"/>
      <c r="G957" s="140"/>
      <c r="H957" s="140"/>
      <c r="Y957" s="121"/>
    </row>
    <row r="958" spans="3:25" s="119" customFormat="1" ht="11.25" hidden="1">
      <c r="C958" s="139"/>
      <c r="D958" s="139"/>
      <c r="E958" s="139"/>
      <c r="F958" s="140"/>
      <c r="G958" s="140"/>
      <c r="H958" s="140"/>
      <c r="Y958" s="121"/>
    </row>
    <row r="959" spans="3:25" s="119" customFormat="1" ht="11.25" hidden="1">
      <c r="C959" s="139"/>
      <c r="D959" s="139"/>
      <c r="E959" s="139"/>
      <c r="F959" s="140"/>
      <c r="G959" s="140"/>
      <c r="H959" s="140"/>
      <c r="Y959" s="121"/>
    </row>
    <row r="960" spans="3:25" s="119" customFormat="1" ht="11.25" hidden="1">
      <c r="C960" s="139"/>
      <c r="D960" s="139"/>
      <c r="E960" s="139"/>
      <c r="F960" s="140"/>
      <c r="G960" s="140"/>
      <c r="H960" s="140"/>
      <c r="Y960" s="121"/>
    </row>
    <row r="961" spans="3:25" s="119" customFormat="1" ht="11.25" hidden="1">
      <c r="C961" s="139"/>
      <c r="D961" s="139"/>
      <c r="E961" s="139"/>
      <c r="F961" s="140"/>
      <c r="G961" s="140"/>
      <c r="H961" s="140"/>
      <c r="Y961" s="121"/>
    </row>
    <row r="962" spans="3:25" s="119" customFormat="1" ht="11.25" hidden="1">
      <c r="C962" s="139"/>
      <c r="D962" s="139"/>
      <c r="E962" s="139"/>
      <c r="F962" s="140"/>
      <c r="G962" s="140"/>
      <c r="H962" s="140"/>
      <c r="Y962" s="121"/>
    </row>
    <row r="963" spans="3:25" s="119" customFormat="1" ht="11.25" hidden="1">
      <c r="C963" s="139"/>
      <c r="D963" s="139"/>
      <c r="E963" s="139"/>
      <c r="F963" s="140"/>
      <c r="G963" s="140"/>
      <c r="H963" s="140"/>
      <c r="Y963" s="121"/>
    </row>
    <row r="964" spans="3:25" s="119" customFormat="1" ht="11.25" hidden="1">
      <c r="C964" s="139"/>
      <c r="D964" s="139"/>
      <c r="E964" s="139"/>
      <c r="F964" s="140"/>
      <c r="G964" s="140"/>
      <c r="H964" s="140"/>
      <c r="Y964" s="121"/>
    </row>
    <row r="965" spans="3:25" s="119" customFormat="1" ht="11.25" hidden="1">
      <c r="C965" s="139"/>
      <c r="D965" s="139"/>
      <c r="E965" s="139"/>
      <c r="F965" s="140"/>
      <c r="G965" s="140"/>
      <c r="H965" s="140"/>
      <c r="Y965" s="121"/>
    </row>
    <row r="966" spans="3:25" s="119" customFormat="1" ht="11.25" hidden="1">
      <c r="C966" s="139"/>
      <c r="D966" s="139"/>
      <c r="E966" s="139"/>
      <c r="F966" s="140"/>
      <c r="G966" s="140"/>
      <c r="H966" s="140"/>
      <c r="Y966" s="121"/>
    </row>
    <row r="967" spans="3:25" s="119" customFormat="1" ht="11.25" hidden="1">
      <c r="C967" s="139"/>
      <c r="D967" s="139"/>
      <c r="E967" s="139"/>
      <c r="F967" s="140"/>
      <c r="G967" s="140"/>
      <c r="H967" s="140"/>
      <c r="Y967" s="121"/>
    </row>
    <row r="968" spans="3:25" s="119" customFormat="1" ht="11.25" hidden="1">
      <c r="C968" s="139"/>
      <c r="D968" s="139"/>
      <c r="E968" s="139"/>
      <c r="F968" s="140"/>
      <c r="G968" s="140"/>
      <c r="H968" s="140"/>
      <c r="Y968" s="121"/>
    </row>
    <row r="969" spans="3:25" s="119" customFormat="1" ht="11.25" hidden="1">
      <c r="C969" s="139"/>
      <c r="D969" s="139"/>
      <c r="E969" s="139"/>
      <c r="F969" s="140"/>
      <c r="G969" s="140"/>
      <c r="H969" s="140"/>
      <c r="Y969" s="121"/>
    </row>
    <row r="970" spans="3:25" s="119" customFormat="1" ht="11.25" hidden="1">
      <c r="C970" s="139"/>
      <c r="D970" s="139"/>
      <c r="E970" s="139"/>
      <c r="F970" s="140"/>
      <c r="G970" s="140"/>
      <c r="H970" s="140"/>
      <c r="Y970" s="121"/>
    </row>
    <row r="971" spans="3:25" s="119" customFormat="1" ht="11.25" hidden="1">
      <c r="C971" s="139"/>
      <c r="D971" s="139"/>
      <c r="E971" s="139"/>
      <c r="F971" s="140"/>
      <c r="G971" s="140"/>
      <c r="H971" s="140"/>
      <c r="Y971" s="121"/>
    </row>
    <row r="972" spans="3:25" s="119" customFormat="1" ht="11.25" hidden="1">
      <c r="C972" s="139"/>
      <c r="D972" s="139"/>
      <c r="E972" s="139"/>
      <c r="F972" s="140"/>
      <c r="G972" s="140"/>
      <c r="H972" s="140"/>
      <c r="Y972" s="121"/>
    </row>
    <row r="973" spans="3:25" s="119" customFormat="1" ht="11.25" hidden="1">
      <c r="C973" s="139"/>
      <c r="D973" s="139"/>
      <c r="E973" s="139"/>
      <c r="F973" s="140"/>
      <c r="G973" s="140"/>
      <c r="H973" s="140"/>
      <c r="Y973" s="121"/>
    </row>
    <row r="974" spans="3:25" s="119" customFormat="1" ht="11.25" hidden="1">
      <c r="C974" s="139"/>
      <c r="D974" s="139"/>
      <c r="E974" s="139"/>
      <c r="F974" s="140"/>
      <c r="G974" s="140"/>
      <c r="H974" s="140"/>
      <c r="Y974" s="121"/>
    </row>
    <row r="975" spans="3:25" s="119" customFormat="1" ht="11.25" hidden="1">
      <c r="C975" s="139"/>
      <c r="D975" s="139"/>
      <c r="E975" s="139"/>
      <c r="F975" s="140"/>
      <c r="G975" s="140"/>
      <c r="H975" s="140"/>
      <c r="Y975" s="121"/>
    </row>
    <row r="976" spans="3:25" s="119" customFormat="1" ht="11.25" hidden="1">
      <c r="C976" s="139"/>
      <c r="D976" s="139"/>
      <c r="E976" s="139"/>
      <c r="F976" s="140"/>
      <c r="G976" s="140"/>
      <c r="H976" s="140"/>
      <c r="Y976" s="121"/>
    </row>
    <row r="977" spans="3:25" s="119" customFormat="1" ht="11.25" hidden="1">
      <c r="C977" s="139"/>
      <c r="D977" s="139"/>
      <c r="E977" s="139"/>
      <c r="F977" s="140"/>
      <c r="G977" s="140"/>
      <c r="H977" s="140"/>
      <c r="Y977" s="121"/>
    </row>
    <row r="978" spans="3:25" s="119" customFormat="1" ht="11.25" hidden="1">
      <c r="C978" s="139"/>
      <c r="D978" s="139"/>
      <c r="E978" s="139"/>
      <c r="F978" s="140"/>
      <c r="G978" s="140"/>
      <c r="H978" s="140"/>
      <c r="Y978" s="121"/>
    </row>
    <row r="979" spans="3:25" s="119" customFormat="1" ht="11.25" hidden="1">
      <c r="C979" s="139"/>
      <c r="D979" s="139"/>
      <c r="E979" s="139"/>
      <c r="F979" s="140"/>
      <c r="G979" s="140"/>
      <c r="H979" s="140"/>
      <c r="Y979" s="121"/>
    </row>
    <row r="980" spans="3:25" s="119" customFormat="1" ht="11.25" hidden="1">
      <c r="C980" s="139"/>
      <c r="D980" s="139"/>
      <c r="E980" s="139"/>
      <c r="F980" s="140"/>
      <c r="G980" s="140"/>
      <c r="H980" s="140"/>
      <c r="Y980" s="121"/>
    </row>
    <row r="981" spans="3:25" s="119" customFormat="1" ht="11.25" hidden="1">
      <c r="C981" s="139"/>
      <c r="D981" s="139"/>
      <c r="E981" s="139"/>
      <c r="F981" s="140"/>
      <c r="G981" s="140"/>
      <c r="H981" s="140"/>
      <c r="Y981" s="121"/>
    </row>
    <row r="982" spans="3:25" s="119" customFormat="1" ht="11.25" hidden="1">
      <c r="C982" s="139"/>
      <c r="D982" s="139"/>
      <c r="E982" s="139"/>
      <c r="F982" s="140"/>
      <c r="G982" s="140"/>
      <c r="H982" s="140"/>
      <c r="Y982" s="121"/>
    </row>
    <row r="983" spans="3:25" s="119" customFormat="1" ht="11.25" hidden="1">
      <c r="C983" s="139"/>
      <c r="D983" s="139"/>
      <c r="E983" s="139"/>
      <c r="F983" s="140"/>
      <c r="G983" s="140"/>
      <c r="H983" s="140"/>
      <c r="Y983" s="121"/>
    </row>
    <row r="984" spans="3:25" s="119" customFormat="1" ht="11.25" hidden="1">
      <c r="C984" s="139"/>
      <c r="D984" s="139"/>
      <c r="E984" s="139"/>
      <c r="F984" s="140"/>
      <c r="G984" s="140"/>
      <c r="H984" s="140"/>
      <c r="Y984" s="121"/>
    </row>
    <row r="985" spans="3:25" s="119" customFormat="1" ht="11.25" hidden="1">
      <c r="C985" s="139"/>
      <c r="D985" s="139"/>
      <c r="E985" s="139"/>
      <c r="F985" s="140"/>
      <c r="G985" s="140"/>
      <c r="H985" s="140"/>
      <c r="Y985" s="121"/>
    </row>
    <row r="986" spans="3:25" s="119" customFormat="1" ht="11.25" hidden="1">
      <c r="C986" s="139"/>
      <c r="D986" s="139"/>
      <c r="E986" s="139"/>
      <c r="F986" s="140"/>
      <c r="G986" s="140"/>
      <c r="H986" s="140"/>
      <c r="Y986" s="121"/>
    </row>
    <row r="987" spans="3:25" s="119" customFormat="1" ht="11.25" hidden="1">
      <c r="C987" s="139"/>
      <c r="D987" s="139"/>
      <c r="E987" s="139"/>
      <c r="F987" s="140"/>
      <c r="G987" s="140"/>
      <c r="H987" s="140"/>
      <c r="Y987" s="121"/>
    </row>
    <row r="988" spans="3:25" s="119" customFormat="1" ht="11.25" hidden="1">
      <c r="C988" s="139"/>
      <c r="D988" s="139"/>
      <c r="E988" s="139"/>
      <c r="F988" s="140"/>
      <c r="G988" s="140"/>
      <c r="H988" s="140"/>
      <c r="Y988" s="121"/>
    </row>
    <row r="989" spans="3:25" s="119" customFormat="1" ht="11.25" hidden="1">
      <c r="C989" s="139"/>
      <c r="D989" s="139"/>
      <c r="E989" s="139"/>
      <c r="F989" s="140"/>
      <c r="G989" s="140"/>
      <c r="H989" s="140"/>
      <c r="Y989" s="121"/>
    </row>
    <row r="990" spans="3:25" s="119" customFormat="1" ht="11.25" hidden="1">
      <c r="C990" s="139"/>
      <c r="D990" s="139"/>
      <c r="E990" s="139"/>
      <c r="F990" s="140"/>
      <c r="G990" s="140"/>
      <c r="H990" s="140"/>
      <c r="Y990" s="121"/>
    </row>
    <row r="991" spans="3:25" s="119" customFormat="1" ht="11.25" hidden="1">
      <c r="C991" s="139"/>
      <c r="D991" s="139"/>
      <c r="E991" s="139"/>
      <c r="F991" s="140"/>
      <c r="G991" s="140"/>
      <c r="H991" s="140"/>
      <c r="Y991" s="121"/>
    </row>
    <row r="992" spans="3:25" s="119" customFormat="1" ht="11.25" hidden="1">
      <c r="C992" s="139"/>
      <c r="D992" s="139"/>
      <c r="E992" s="139"/>
      <c r="F992" s="140"/>
      <c r="G992" s="140"/>
      <c r="H992" s="140"/>
      <c r="Y992" s="121"/>
    </row>
    <row r="993" spans="3:25" s="119" customFormat="1" ht="11.25" hidden="1">
      <c r="C993" s="139"/>
      <c r="D993" s="139"/>
      <c r="E993" s="139"/>
      <c r="F993" s="140"/>
      <c r="G993" s="140"/>
      <c r="H993" s="140"/>
      <c r="Y993" s="121"/>
    </row>
    <row r="994" spans="3:25" s="119" customFormat="1" ht="11.25" hidden="1">
      <c r="C994" s="139"/>
      <c r="D994" s="139"/>
      <c r="E994" s="139"/>
      <c r="F994" s="140"/>
      <c r="G994" s="140"/>
      <c r="H994" s="140"/>
      <c r="Y994" s="121"/>
    </row>
    <row r="995" spans="3:25" s="119" customFormat="1" ht="11.25" hidden="1">
      <c r="C995" s="139"/>
      <c r="D995" s="139"/>
      <c r="E995" s="139"/>
      <c r="F995" s="140"/>
      <c r="G995" s="140"/>
      <c r="H995" s="140"/>
      <c r="Y995" s="121"/>
    </row>
    <row r="996" spans="3:25" s="119" customFormat="1" ht="11.25" hidden="1">
      <c r="C996" s="139"/>
      <c r="D996" s="139"/>
      <c r="E996" s="139"/>
      <c r="F996" s="140"/>
      <c r="G996" s="140"/>
      <c r="H996" s="140"/>
      <c r="Y996" s="121"/>
    </row>
    <row r="997" spans="3:25" s="119" customFormat="1" ht="11.25" hidden="1">
      <c r="C997" s="139"/>
      <c r="D997" s="139"/>
      <c r="E997" s="139"/>
      <c r="F997" s="140"/>
      <c r="G997" s="140"/>
      <c r="H997" s="140"/>
      <c r="Y997" s="121"/>
    </row>
    <row r="998" spans="3:25" s="119" customFormat="1" ht="11.25" hidden="1">
      <c r="C998" s="139"/>
      <c r="D998" s="139"/>
      <c r="E998" s="139"/>
      <c r="F998" s="140"/>
      <c r="G998" s="140"/>
      <c r="H998" s="140"/>
      <c r="Y998" s="121"/>
    </row>
    <row r="999" spans="3:25" s="119" customFormat="1" ht="11.25" hidden="1">
      <c r="C999" s="139"/>
      <c r="D999" s="139"/>
      <c r="E999" s="139"/>
      <c r="F999" s="140"/>
      <c r="G999" s="140"/>
      <c r="H999" s="140"/>
      <c r="Y999" s="121"/>
    </row>
    <row r="1000" spans="3:25" s="119" customFormat="1" ht="11.25" hidden="1">
      <c r="C1000" s="139"/>
      <c r="D1000" s="139"/>
      <c r="E1000" s="139"/>
      <c r="F1000" s="140"/>
      <c r="G1000" s="140"/>
      <c r="H1000" s="140"/>
      <c r="Y1000" s="121"/>
    </row>
    <row r="1001" spans="3:25" s="119" customFormat="1" ht="11.25" hidden="1">
      <c r="C1001" s="139"/>
      <c r="D1001" s="139"/>
      <c r="E1001" s="139"/>
      <c r="F1001" s="140"/>
      <c r="G1001" s="140"/>
      <c r="H1001" s="140"/>
      <c r="Y1001" s="121"/>
    </row>
    <row r="1002" spans="3:25" s="119" customFormat="1" ht="11.25" hidden="1">
      <c r="C1002" s="139"/>
      <c r="D1002" s="139"/>
      <c r="E1002" s="139"/>
      <c r="F1002" s="140"/>
      <c r="G1002" s="140"/>
      <c r="H1002" s="140"/>
      <c r="Y1002" s="121"/>
    </row>
    <row r="1003" spans="3:25" s="119" customFormat="1" ht="11.25" hidden="1">
      <c r="C1003" s="139"/>
      <c r="D1003" s="139"/>
      <c r="E1003" s="139"/>
      <c r="F1003" s="140"/>
      <c r="G1003" s="140"/>
      <c r="H1003" s="140"/>
      <c r="Y1003" s="121"/>
    </row>
    <row r="1004" spans="3:25" s="119" customFormat="1" ht="11.25" hidden="1">
      <c r="C1004" s="139"/>
      <c r="D1004" s="139"/>
      <c r="E1004" s="139"/>
      <c r="F1004" s="140"/>
      <c r="G1004" s="140"/>
      <c r="H1004" s="140"/>
      <c r="Y1004" s="121"/>
    </row>
    <row r="1005" spans="3:25" s="119" customFormat="1" ht="11.25" hidden="1">
      <c r="C1005" s="139"/>
      <c r="D1005" s="139"/>
      <c r="E1005" s="139"/>
      <c r="F1005" s="140"/>
      <c r="G1005" s="140"/>
      <c r="H1005" s="140"/>
      <c r="Y1005" s="121"/>
    </row>
    <row r="1006" spans="3:25" s="119" customFormat="1" ht="11.25" hidden="1">
      <c r="C1006" s="139"/>
      <c r="D1006" s="139"/>
      <c r="E1006" s="139"/>
      <c r="F1006" s="140"/>
      <c r="G1006" s="140"/>
      <c r="H1006" s="140"/>
      <c r="Y1006" s="121"/>
    </row>
    <row r="1007" spans="3:25" s="119" customFormat="1" ht="11.25" hidden="1">
      <c r="C1007" s="139"/>
      <c r="D1007" s="139"/>
      <c r="E1007" s="139"/>
      <c r="F1007" s="140"/>
      <c r="G1007" s="140"/>
      <c r="H1007" s="140"/>
      <c r="Y1007" s="121"/>
    </row>
    <row r="1008" spans="3:25" s="119" customFormat="1" ht="11.25" hidden="1">
      <c r="C1008" s="139"/>
      <c r="D1008" s="139"/>
      <c r="E1008" s="139"/>
      <c r="F1008" s="140"/>
      <c r="G1008" s="140"/>
      <c r="H1008" s="140"/>
      <c r="Y1008" s="121"/>
    </row>
    <row r="1009" spans="3:25" s="119" customFormat="1" ht="11.25" hidden="1">
      <c r="C1009" s="139"/>
      <c r="D1009" s="139"/>
      <c r="E1009" s="139"/>
      <c r="F1009" s="140"/>
      <c r="G1009" s="140"/>
      <c r="H1009" s="140"/>
      <c r="Y1009" s="121"/>
    </row>
    <row r="1010" spans="3:25" s="119" customFormat="1" ht="11.25" hidden="1">
      <c r="C1010" s="139"/>
      <c r="D1010" s="139"/>
      <c r="E1010" s="139"/>
      <c r="F1010" s="140"/>
      <c r="G1010" s="140"/>
      <c r="H1010" s="140"/>
      <c r="Y1010" s="121"/>
    </row>
    <row r="1011" spans="3:25" s="119" customFormat="1" ht="11.25" hidden="1">
      <c r="C1011" s="139"/>
      <c r="D1011" s="139"/>
      <c r="E1011" s="139"/>
      <c r="F1011" s="140"/>
      <c r="G1011" s="140"/>
      <c r="H1011" s="140"/>
      <c r="Y1011" s="121"/>
    </row>
    <row r="1012" spans="3:25" s="119" customFormat="1" ht="11.25" hidden="1">
      <c r="C1012" s="139"/>
      <c r="D1012" s="139"/>
      <c r="E1012" s="139"/>
      <c r="F1012" s="140"/>
      <c r="G1012" s="140"/>
      <c r="H1012" s="140"/>
      <c r="Y1012" s="121"/>
    </row>
    <row r="1013" spans="3:25" s="119" customFormat="1" ht="11.25" hidden="1">
      <c r="C1013" s="139"/>
      <c r="D1013" s="139"/>
      <c r="E1013" s="139"/>
      <c r="F1013" s="140"/>
      <c r="G1013" s="140"/>
      <c r="H1013" s="140"/>
      <c r="Y1013" s="121"/>
    </row>
    <row r="1014" spans="3:25" s="119" customFormat="1" ht="11.25" hidden="1">
      <c r="C1014" s="139"/>
      <c r="D1014" s="139"/>
      <c r="E1014" s="139"/>
      <c r="F1014" s="140"/>
      <c r="G1014" s="140"/>
      <c r="H1014" s="140"/>
      <c r="Y1014" s="121"/>
    </row>
    <row r="1015" spans="3:25" s="119" customFormat="1" ht="11.25" hidden="1">
      <c r="C1015" s="139"/>
      <c r="D1015" s="139"/>
      <c r="E1015" s="139"/>
      <c r="F1015" s="140"/>
      <c r="G1015" s="140"/>
      <c r="H1015" s="140"/>
      <c r="Y1015" s="121"/>
    </row>
    <row r="1016" spans="3:25" s="119" customFormat="1" ht="11.25" hidden="1">
      <c r="C1016" s="139"/>
      <c r="D1016" s="139"/>
      <c r="E1016" s="139"/>
      <c r="F1016" s="140"/>
      <c r="G1016" s="140"/>
      <c r="H1016" s="140"/>
      <c r="Y1016" s="121"/>
    </row>
    <row r="1017" spans="3:25" s="119" customFormat="1" ht="11.25" hidden="1">
      <c r="C1017" s="139"/>
      <c r="D1017" s="139"/>
      <c r="E1017" s="139"/>
      <c r="F1017" s="140"/>
      <c r="G1017" s="140"/>
      <c r="H1017" s="140"/>
      <c r="Y1017" s="121"/>
    </row>
    <row r="1018" spans="3:25" s="119" customFormat="1" ht="11.25" hidden="1">
      <c r="C1018" s="139"/>
      <c r="D1018" s="139"/>
      <c r="E1018" s="139"/>
      <c r="F1018" s="140"/>
      <c r="G1018" s="140"/>
      <c r="H1018" s="140"/>
      <c r="Y1018" s="121"/>
    </row>
    <row r="1019" spans="3:25" s="119" customFormat="1" ht="11.25" hidden="1">
      <c r="C1019" s="139"/>
      <c r="D1019" s="139"/>
      <c r="E1019" s="139"/>
      <c r="F1019" s="140"/>
      <c r="G1019" s="140"/>
      <c r="H1019" s="140"/>
      <c r="Y1019" s="121"/>
    </row>
    <row r="1020" spans="3:25" s="119" customFormat="1" ht="11.25" hidden="1">
      <c r="C1020" s="139"/>
      <c r="D1020" s="139"/>
      <c r="E1020" s="139"/>
      <c r="F1020" s="140"/>
      <c r="G1020" s="140"/>
      <c r="H1020" s="140"/>
      <c r="Y1020" s="121"/>
    </row>
    <row r="1021" spans="3:25" s="119" customFormat="1" ht="11.25" hidden="1">
      <c r="C1021" s="139"/>
      <c r="D1021" s="139"/>
      <c r="E1021" s="139"/>
      <c r="F1021" s="140"/>
      <c r="G1021" s="140"/>
      <c r="H1021" s="140"/>
      <c r="Y1021" s="121"/>
    </row>
    <row r="1022" spans="3:25" s="119" customFormat="1" ht="11.25" hidden="1">
      <c r="C1022" s="139"/>
      <c r="D1022" s="139"/>
      <c r="E1022" s="139"/>
      <c r="F1022" s="140"/>
      <c r="G1022" s="140"/>
      <c r="H1022" s="140"/>
      <c r="Y1022" s="121"/>
    </row>
    <row r="1023" spans="3:25" s="119" customFormat="1" ht="11.25" hidden="1">
      <c r="C1023" s="139"/>
      <c r="D1023" s="139"/>
      <c r="E1023" s="139"/>
      <c r="F1023" s="140"/>
      <c r="G1023" s="140"/>
      <c r="H1023" s="140"/>
      <c r="Y1023" s="121"/>
    </row>
    <row r="1024" spans="3:25" s="119" customFormat="1" ht="11.25" hidden="1">
      <c r="C1024" s="139"/>
      <c r="D1024" s="139"/>
      <c r="E1024" s="139"/>
      <c r="F1024" s="140"/>
      <c r="G1024" s="140"/>
      <c r="H1024" s="140"/>
      <c r="Y1024" s="121"/>
    </row>
    <row r="1025" spans="3:25" s="119" customFormat="1" ht="11.25" hidden="1">
      <c r="C1025" s="139"/>
      <c r="D1025" s="139"/>
      <c r="E1025" s="139"/>
      <c r="F1025" s="140"/>
      <c r="G1025" s="140"/>
      <c r="H1025" s="140"/>
      <c r="Y1025" s="121"/>
    </row>
    <row r="1026" spans="3:25" s="119" customFormat="1" ht="11.25" hidden="1">
      <c r="C1026" s="139"/>
      <c r="D1026" s="139"/>
      <c r="E1026" s="139"/>
      <c r="F1026" s="140"/>
      <c r="G1026" s="140"/>
      <c r="H1026" s="140"/>
      <c r="Y1026" s="121"/>
    </row>
    <row r="1027" spans="3:25" s="119" customFormat="1" ht="11.25" hidden="1">
      <c r="C1027" s="139"/>
      <c r="D1027" s="139"/>
      <c r="E1027" s="139"/>
      <c r="F1027" s="140"/>
      <c r="G1027" s="140"/>
      <c r="H1027" s="140"/>
      <c r="Y1027" s="121"/>
    </row>
    <row r="1028" spans="3:25" s="119" customFormat="1" ht="11.25" hidden="1">
      <c r="C1028" s="139"/>
      <c r="D1028" s="139"/>
      <c r="E1028" s="139"/>
      <c r="F1028" s="140"/>
      <c r="G1028" s="140"/>
      <c r="H1028" s="140"/>
      <c r="Y1028" s="121"/>
    </row>
    <row r="1029" spans="3:25" s="119" customFormat="1" ht="11.25" hidden="1">
      <c r="C1029" s="139"/>
      <c r="D1029" s="139"/>
      <c r="E1029" s="139"/>
      <c r="F1029" s="140"/>
      <c r="G1029" s="140"/>
      <c r="H1029" s="140"/>
      <c r="Y1029" s="121"/>
    </row>
    <row r="1030" spans="3:25" s="119" customFormat="1" ht="11.25" hidden="1">
      <c r="C1030" s="139"/>
      <c r="D1030" s="139"/>
      <c r="E1030" s="139"/>
      <c r="F1030" s="140"/>
      <c r="G1030" s="140"/>
      <c r="H1030" s="140"/>
      <c r="Y1030" s="121"/>
    </row>
    <row r="1031" spans="3:25" s="119" customFormat="1" ht="11.25" hidden="1">
      <c r="C1031" s="139"/>
      <c r="D1031" s="139"/>
      <c r="E1031" s="139"/>
      <c r="F1031" s="140"/>
      <c r="G1031" s="140"/>
      <c r="H1031" s="140"/>
      <c r="Y1031" s="121"/>
    </row>
    <row r="1032" spans="3:25" s="119" customFormat="1" ht="11.25" hidden="1">
      <c r="C1032" s="139"/>
      <c r="D1032" s="139"/>
      <c r="E1032" s="139"/>
      <c r="F1032" s="140"/>
      <c r="G1032" s="140"/>
      <c r="H1032" s="140"/>
      <c r="Y1032" s="121"/>
    </row>
    <row r="1033" spans="3:25" s="119" customFormat="1" ht="11.25" hidden="1">
      <c r="C1033" s="139"/>
      <c r="D1033" s="139"/>
      <c r="E1033" s="139"/>
      <c r="F1033" s="140"/>
      <c r="G1033" s="140"/>
      <c r="H1033" s="140"/>
      <c r="Y1033" s="121"/>
    </row>
    <row r="1034" spans="3:25" s="119" customFormat="1" ht="11.25" hidden="1">
      <c r="C1034" s="139"/>
      <c r="D1034" s="139"/>
      <c r="E1034" s="139"/>
      <c r="F1034" s="140"/>
      <c r="G1034" s="140"/>
      <c r="H1034" s="140"/>
      <c r="Y1034" s="121"/>
    </row>
    <row r="1035" spans="3:25" s="119" customFormat="1" ht="11.25" hidden="1">
      <c r="C1035" s="139"/>
      <c r="D1035" s="139"/>
      <c r="E1035" s="139"/>
      <c r="F1035" s="140"/>
      <c r="G1035" s="140"/>
      <c r="H1035" s="140"/>
      <c r="Y1035" s="121"/>
    </row>
    <row r="1036" spans="3:25" s="119" customFormat="1" ht="11.25" hidden="1">
      <c r="C1036" s="139"/>
      <c r="D1036" s="139"/>
      <c r="E1036" s="139"/>
      <c r="F1036" s="140"/>
      <c r="G1036" s="140"/>
      <c r="H1036" s="140"/>
      <c r="Y1036" s="121"/>
    </row>
    <row r="1037" spans="3:25" s="119" customFormat="1" ht="11.25" hidden="1">
      <c r="C1037" s="139"/>
      <c r="D1037" s="139"/>
      <c r="E1037" s="139"/>
      <c r="F1037" s="140"/>
      <c r="G1037" s="140"/>
      <c r="H1037" s="140"/>
      <c r="Y1037" s="121"/>
    </row>
    <row r="1038" spans="3:25" s="119" customFormat="1" ht="11.25" hidden="1">
      <c r="C1038" s="139"/>
      <c r="D1038" s="139"/>
      <c r="E1038" s="139"/>
      <c r="F1038" s="140"/>
      <c r="G1038" s="140"/>
      <c r="H1038" s="140"/>
      <c r="Y1038" s="121"/>
    </row>
    <row r="1039" spans="3:25" s="119" customFormat="1" ht="11.25" hidden="1">
      <c r="C1039" s="139"/>
      <c r="D1039" s="139"/>
      <c r="E1039" s="139"/>
      <c r="F1039" s="140"/>
      <c r="G1039" s="140"/>
      <c r="H1039" s="140"/>
      <c r="Y1039" s="121"/>
    </row>
    <row r="1040" spans="3:25" s="119" customFormat="1" ht="11.25" hidden="1">
      <c r="C1040" s="139"/>
      <c r="D1040" s="139"/>
      <c r="E1040" s="139"/>
      <c r="F1040" s="140"/>
      <c r="G1040" s="140"/>
      <c r="H1040" s="140"/>
      <c r="Y1040" s="121"/>
    </row>
    <row r="1041" spans="3:25" s="119" customFormat="1" ht="11.25" hidden="1">
      <c r="C1041" s="139"/>
      <c r="D1041" s="139"/>
      <c r="E1041" s="139"/>
      <c r="F1041" s="140"/>
      <c r="G1041" s="140"/>
      <c r="H1041" s="140"/>
      <c r="Y1041" s="121"/>
    </row>
    <row r="1042" spans="3:25" s="119" customFormat="1" ht="11.25" hidden="1">
      <c r="C1042" s="139"/>
      <c r="D1042" s="139"/>
      <c r="E1042" s="139"/>
      <c r="F1042" s="140"/>
      <c r="G1042" s="140"/>
      <c r="H1042" s="140"/>
      <c r="Y1042" s="121"/>
    </row>
    <row r="1043" spans="3:25" s="119" customFormat="1" ht="11.25" hidden="1">
      <c r="C1043" s="139"/>
      <c r="D1043" s="139"/>
      <c r="E1043" s="139"/>
      <c r="F1043" s="140"/>
      <c r="G1043" s="140"/>
      <c r="H1043" s="140"/>
      <c r="Y1043" s="121"/>
    </row>
    <row r="1044" spans="3:25" s="119" customFormat="1" ht="11.25" hidden="1">
      <c r="C1044" s="139"/>
      <c r="D1044" s="139"/>
      <c r="E1044" s="139"/>
      <c r="F1044" s="140"/>
      <c r="G1044" s="140"/>
      <c r="H1044" s="140"/>
      <c r="Y1044" s="121"/>
    </row>
    <row r="1045" spans="3:25" s="119" customFormat="1" ht="11.25" hidden="1">
      <c r="C1045" s="139"/>
      <c r="D1045" s="139"/>
      <c r="E1045" s="139"/>
      <c r="F1045" s="140"/>
      <c r="G1045" s="140"/>
      <c r="H1045" s="140"/>
      <c r="Y1045" s="121"/>
    </row>
    <row r="1046" spans="3:25" s="119" customFormat="1" ht="11.25" hidden="1">
      <c r="C1046" s="139"/>
      <c r="D1046" s="139"/>
      <c r="E1046" s="139"/>
      <c r="F1046" s="140"/>
      <c r="G1046" s="140"/>
      <c r="H1046" s="140"/>
      <c r="Y1046" s="121"/>
    </row>
    <row r="1047" spans="3:25" s="119" customFormat="1" ht="11.25" hidden="1">
      <c r="C1047" s="139"/>
      <c r="D1047" s="139"/>
      <c r="E1047" s="139"/>
      <c r="F1047" s="140"/>
      <c r="G1047" s="140"/>
      <c r="H1047" s="140"/>
      <c r="Y1047" s="121"/>
    </row>
    <row r="1048" spans="3:25" s="119" customFormat="1" ht="11.25" hidden="1">
      <c r="C1048" s="139"/>
      <c r="D1048" s="139"/>
      <c r="E1048" s="139"/>
      <c r="F1048" s="140"/>
      <c r="G1048" s="140"/>
      <c r="H1048" s="140"/>
      <c r="Y1048" s="121"/>
    </row>
    <row r="1049" spans="3:25" s="119" customFormat="1" ht="11.25" hidden="1">
      <c r="C1049" s="139"/>
      <c r="D1049" s="139"/>
      <c r="E1049" s="139"/>
      <c r="F1049" s="140"/>
      <c r="G1049" s="140"/>
      <c r="H1049" s="140"/>
      <c r="Y1049" s="121"/>
    </row>
    <row r="1050" spans="3:25" s="119" customFormat="1" ht="11.25" hidden="1">
      <c r="C1050" s="139"/>
      <c r="D1050" s="139"/>
      <c r="E1050" s="139"/>
      <c r="F1050" s="140"/>
      <c r="G1050" s="140"/>
      <c r="H1050" s="140"/>
      <c r="Y1050" s="121"/>
    </row>
    <row r="1051" spans="3:25" s="119" customFormat="1" ht="11.25" hidden="1">
      <c r="C1051" s="139"/>
      <c r="D1051" s="139"/>
      <c r="E1051" s="139"/>
      <c r="F1051" s="140"/>
      <c r="G1051" s="140"/>
      <c r="H1051" s="140"/>
      <c r="Y1051" s="121"/>
    </row>
    <row r="1052" spans="3:25" s="119" customFormat="1" ht="11.25" hidden="1">
      <c r="C1052" s="139"/>
      <c r="D1052" s="139"/>
      <c r="E1052" s="139"/>
      <c r="F1052" s="140"/>
      <c r="G1052" s="140"/>
      <c r="H1052" s="140"/>
      <c r="Y1052" s="121"/>
    </row>
    <row r="1053" spans="3:25" s="119" customFormat="1" ht="11.25" hidden="1">
      <c r="C1053" s="139"/>
      <c r="D1053" s="139"/>
      <c r="E1053" s="139"/>
      <c r="F1053" s="140"/>
      <c r="G1053" s="140"/>
      <c r="H1053" s="140"/>
      <c r="Y1053" s="121"/>
    </row>
    <row r="1054" spans="3:25" s="119" customFormat="1" ht="11.25" hidden="1">
      <c r="C1054" s="139"/>
      <c r="D1054" s="139"/>
      <c r="E1054" s="139"/>
      <c r="F1054" s="140"/>
      <c r="G1054" s="140"/>
      <c r="H1054" s="140"/>
      <c r="Y1054" s="121"/>
    </row>
    <row r="1055" spans="3:25" s="119" customFormat="1" ht="11.25" hidden="1">
      <c r="C1055" s="139"/>
      <c r="D1055" s="139"/>
      <c r="E1055" s="139"/>
      <c r="F1055" s="140"/>
      <c r="G1055" s="140"/>
      <c r="H1055" s="140"/>
      <c r="Y1055" s="121"/>
    </row>
    <row r="1056" spans="3:25" s="119" customFormat="1" ht="11.25" hidden="1">
      <c r="C1056" s="139"/>
      <c r="D1056" s="139"/>
      <c r="E1056" s="139"/>
      <c r="F1056" s="140"/>
      <c r="G1056" s="140"/>
      <c r="H1056" s="140"/>
      <c r="Y1056" s="121"/>
    </row>
    <row r="1057" spans="3:25" s="119" customFormat="1" ht="11.25" hidden="1">
      <c r="C1057" s="139"/>
      <c r="D1057" s="139"/>
      <c r="E1057" s="139"/>
      <c r="F1057" s="140"/>
      <c r="G1057" s="140"/>
      <c r="H1057" s="140"/>
      <c r="Y1057" s="121"/>
    </row>
    <row r="1058" spans="3:25" s="119" customFormat="1" ht="11.25" hidden="1">
      <c r="C1058" s="139"/>
      <c r="D1058" s="139"/>
      <c r="E1058" s="139"/>
      <c r="F1058" s="140"/>
      <c r="G1058" s="140"/>
      <c r="H1058" s="140"/>
      <c r="Y1058" s="121"/>
    </row>
    <row r="1059" spans="3:25" s="119" customFormat="1" ht="11.25" hidden="1">
      <c r="C1059" s="139"/>
      <c r="D1059" s="139"/>
      <c r="E1059" s="139"/>
      <c r="F1059" s="140"/>
      <c r="G1059" s="140"/>
      <c r="H1059" s="140"/>
      <c r="Y1059" s="121"/>
    </row>
    <row r="1060" spans="3:25" s="119" customFormat="1" ht="11.25" hidden="1">
      <c r="C1060" s="139"/>
      <c r="D1060" s="139"/>
      <c r="E1060" s="139"/>
      <c r="F1060" s="140"/>
      <c r="G1060" s="140"/>
      <c r="H1060" s="140"/>
      <c r="Y1060" s="121"/>
    </row>
    <row r="1061" spans="3:25" s="119" customFormat="1" ht="11.25" hidden="1">
      <c r="C1061" s="139"/>
      <c r="D1061" s="139"/>
      <c r="E1061" s="139"/>
      <c r="F1061" s="140"/>
      <c r="G1061" s="140"/>
      <c r="H1061" s="140"/>
      <c r="Y1061" s="121"/>
    </row>
    <row r="1062" spans="3:25" s="119" customFormat="1" ht="11.25" hidden="1">
      <c r="C1062" s="139"/>
      <c r="D1062" s="139"/>
      <c r="E1062" s="139"/>
      <c r="F1062" s="140"/>
      <c r="G1062" s="140"/>
      <c r="H1062" s="140"/>
      <c r="Y1062" s="121"/>
    </row>
    <row r="1063" spans="3:25" s="119" customFormat="1" ht="11.25" hidden="1">
      <c r="C1063" s="139"/>
      <c r="D1063" s="139"/>
      <c r="E1063" s="139"/>
      <c r="F1063" s="140"/>
      <c r="G1063" s="140"/>
      <c r="H1063" s="140"/>
      <c r="Y1063" s="121"/>
    </row>
    <row r="1064" spans="3:25" s="119" customFormat="1" ht="11.25" hidden="1">
      <c r="C1064" s="139"/>
      <c r="D1064" s="139"/>
      <c r="E1064" s="139"/>
      <c r="F1064" s="140"/>
      <c r="G1064" s="140"/>
      <c r="H1064" s="140"/>
      <c r="Y1064" s="121"/>
    </row>
    <row r="1065" spans="3:25" s="119" customFormat="1" ht="11.25" hidden="1">
      <c r="C1065" s="139"/>
      <c r="D1065" s="139"/>
      <c r="E1065" s="139"/>
      <c r="F1065" s="140"/>
      <c r="G1065" s="140"/>
      <c r="H1065" s="140"/>
      <c r="Y1065" s="121"/>
    </row>
    <row r="1066" spans="3:25" s="119" customFormat="1" ht="11.25" hidden="1">
      <c r="C1066" s="139"/>
      <c r="D1066" s="139"/>
      <c r="E1066" s="139"/>
      <c r="F1066" s="140"/>
      <c r="G1066" s="140"/>
      <c r="H1066" s="140"/>
      <c r="Y1066" s="121"/>
    </row>
    <row r="1067" spans="3:25" s="119" customFormat="1" ht="11.25" hidden="1">
      <c r="C1067" s="139"/>
      <c r="D1067" s="139"/>
      <c r="E1067" s="139"/>
      <c r="F1067" s="140"/>
      <c r="G1067" s="140"/>
      <c r="H1067" s="140"/>
      <c r="Y1067" s="121"/>
    </row>
    <row r="1068" spans="3:25" s="119" customFormat="1" ht="11.25" hidden="1">
      <c r="C1068" s="139"/>
      <c r="D1068" s="139"/>
      <c r="E1068" s="139"/>
      <c r="F1068" s="140"/>
      <c r="G1068" s="140"/>
      <c r="H1068" s="140"/>
      <c r="Y1068" s="121"/>
    </row>
    <row r="1069" spans="3:25" s="119" customFormat="1" ht="11.25" hidden="1">
      <c r="C1069" s="139"/>
      <c r="D1069" s="139"/>
      <c r="E1069" s="139"/>
      <c r="F1069" s="140"/>
      <c r="G1069" s="140"/>
      <c r="H1069" s="140"/>
      <c r="Y1069" s="121"/>
    </row>
    <row r="1070" spans="3:25" s="119" customFormat="1" ht="11.25" hidden="1">
      <c r="C1070" s="139"/>
      <c r="D1070" s="139"/>
      <c r="E1070" s="139"/>
      <c r="F1070" s="140"/>
      <c r="G1070" s="140"/>
      <c r="H1070" s="140"/>
      <c r="Y1070" s="121"/>
    </row>
    <row r="1071" spans="3:25" s="119" customFormat="1" ht="11.25" hidden="1">
      <c r="C1071" s="139"/>
      <c r="D1071" s="139"/>
      <c r="E1071" s="139"/>
      <c r="F1071" s="140"/>
      <c r="G1071" s="140"/>
      <c r="H1071" s="140"/>
      <c r="Y1071" s="121"/>
    </row>
    <row r="1072" spans="3:25" s="119" customFormat="1" ht="11.25" hidden="1">
      <c r="C1072" s="139"/>
      <c r="D1072" s="139"/>
      <c r="E1072" s="139"/>
      <c r="F1072" s="140"/>
      <c r="G1072" s="140"/>
      <c r="H1072" s="140"/>
      <c r="Y1072" s="121"/>
    </row>
    <row r="1073" spans="3:25" s="119" customFormat="1" ht="11.25" hidden="1">
      <c r="C1073" s="139"/>
      <c r="D1073" s="139"/>
      <c r="E1073" s="139"/>
      <c r="F1073" s="140"/>
      <c r="G1073" s="140"/>
      <c r="H1073" s="140"/>
      <c r="Y1073" s="121"/>
    </row>
    <row r="1074" spans="3:25" s="119" customFormat="1" ht="11.25" hidden="1">
      <c r="C1074" s="139"/>
      <c r="D1074" s="139"/>
      <c r="E1074" s="139"/>
      <c r="F1074" s="140"/>
      <c r="G1074" s="140"/>
      <c r="H1074" s="140"/>
      <c r="Y1074" s="121"/>
    </row>
    <row r="1075" spans="3:25" s="119" customFormat="1" ht="11.25" hidden="1">
      <c r="C1075" s="139"/>
      <c r="D1075" s="139"/>
      <c r="E1075" s="139"/>
      <c r="F1075" s="140"/>
      <c r="G1075" s="140"/>
      <c r="H1075" s="140"/>
      <c r="Y1075" s="121"/>
    </row>
    <row r="1076" spans="3:25" s="119" customFormat="1" ht="11.25" hidden="1">
      <c r="C1076" s="139"/>
      <c r="D1076" s="139"/>
      <c r="E1076" s="139"/>
      <c r="F1076" s="140"/>
      <c r="G1076" s="140"/>
      <c r="H1076" s="140"/>
      <c r="Y1076" s="121"/>
    </row>
    <row r="1077" spans="3:25" s="119" customFormat="1" ht="11.25" hidden="1">
      <c r="C1077" s="139"/>
      <c r="D1077" s="139"/>
      <c r="E1077" s="139"/>
      <c r="F1077" s="140"/>
      <c r="G1077" s="140"/>
      <c r="H1077" s="140"/>
      <c r="Y1077" s="121"/>
    </row>
    <row r="1078" spans="3:25" s="119" customFormat="1" ht="11.25" hidden="1">
      <c r="C1078" s="139"/>
      <c r="D1078" s="139"/>
      <c r="E1078" s="139"/>
      <c r="F1078" s="140"/>
      <c r="G1078" s="140"/>
      <c r="H1078" s="140"/>
      <c r="Y1078" s="121"/>
    </row>
    <row r="1079" spans="3:25" s="119" customFormat="1" ht="11.25" hidden="1">
      <c r="C1079" s="139"/>
      <c r="D1079" s="139"/>
      <c r="E1079" s="139"/>
      <c r="F1079" s="140"/>
      <c r="G1079" s="140"/>
      <c r="H1079" s="140"/>
      <c r="Y1079" s="121"/>
    </row>
    <row r="1080" spans="3:25" s="119" customFormat="1" ht="11.25" hidden="1">
      <c r="C1080" s="139"/>
      <c r="D1080" s="139"/>
      <c r="E1080" s="139"/>
      <c r="F1080" s="140"/>
      <c r="G1080" s="140"/>
      <c r="H1080" s="140"/>
      <c r="Y1080" s="121"/>
    </row>
    <row r="1081" spans="3:25" s="119" customFormat="1" ht="11.25" hidden="1">
      <c r="C1081" s="139"/>
      <c r="D1081" s="139"/>
      <c r="E1081" s="139"/>
      <c r="F1081" s="140"/>
      <c r="G1081" s="140"/>
      <c r="H1081" s="140"/>
      <c r="Y1081" s="121"/>
    </row>
    <row r="1082" spans="3:25" s="119" customFormat="1" ht="11.25" hidden="1">
      <c r="C1082" s="139"/>
      <c r="D1082" s="139"/>
      <c r="E1082" s="139"/>
      <c r="F1082" s="140"/>
      <c r="G1082" s="140"/>
      <c r="H1082" s="140"/>
      <c r="Y1082" s="121"/>
    </row>
    <row r="1083" spans="3:25" s="119" customFormat="1" ht="11.25" hidden="1">
      <c r="C1083" s="139"/>
      <c r="D1083" s="139"/>
      <c r="E1083" s="139"/>
      <c r="F1083" s="140"/>
      <c r="G1083" s="140"/>
      <c r="H1083" s="140"/>
      <c r="Y1083" s="121"/>
    </row>
    <row r="1084" spans="3:25" s="119" customFormat="1" ht="11.25" hidden="1">
      <c r="C1084" s="139"/>
      <c r="D1084" s="139"/>
      <c r="E1084" s="139"/>
      <c r="F1084" s="140"/>
      <c r="G1084" s="140"/>
      <c r="H1084" s="140"/>
      <c r="Y1084" s="121"/>
    </row>
    <row r="1085" spans="3:25" s="119" customFormat="1" ht="11.25" hidden="1">
      <c r="C1085" s="139"/>
      <c r="D1085" s="139"/>
      <c r="E1085" s="139"/>
      <c r="F1085" s="140"/>
      <c r="G1085" s="140"/>
      <c r="H1085" s="140"/>
      <c r="Y1085" s="121"/>
    </row>
    <row r="1086" spans="3:25" s="119" customFormat="1" ht="11.25" hidden="1">
      <c r="C1086" s="139"/>
      <c r="D1086" s="139"/>
      <c r="E1086" s="139"/>
      <c r="F1086" s="140"/>
      <c r="G1086" s="140"/>
      <c r="H1086" s="140"/>
      <c r="Y1086" s="121"/>
    </row>
    <row r="1087" spans="3:25" s="119" customFormat="1" ht="11.25" hidden="1">
      <c r="C1087" s="139"/>
      <c r="D1087" s="139"/>
      <c r="E1087" s="139"/>
      <c r="F1087" s="140"/>
      <c r="G1087" s="140"/>
      <c r="H1087" s="140"/>
      <c r="Y1087" s="121"/>
    </row>
    <row r="1088" spans="3:25" s="119" customFormat="1" ht="11.25" hidden="1">
      <c r="C1088" s="139"/>
      <c r="D1088" s="139"/>
      <c r="E1088" s="139"/>
      <c r="F1088" s="140"/>
      <c r="G1088" s="140"/>
      <c r="H1088" s="140"/>
      <c r="Y1088" s="121"/>
    </row>
    <row r="1089" spans="3:25" s="119" customFormat="1" ht="11.25" hidden="1">
      <c r="C1089" s="139"/>
      <c r="D1089" s="139"/>
      <c r="E1089" s="139"/>
      <c r="F1089" s="140"/>
      <c r="G1089" s="140"/>
      <c r="H1089" s="140"/>
      <c r="Y1089" s="121"/>
    </row>
    <row r="1090" spans="3:25" s="119" customFormat="1" ht="11.25" hidden="1">
      <c r="C1090" s="139"/>
      <c r="D1090" s="139"/>
      <c r="E1090" s="139"/>
      <c r="F1090" s="140"/>
      <c r="G1090" s="140"/>
      <c r="H1090" s="140"/>
      <c r="Y1090" s="121"/>
    </row>
    <row r="1091" spans="3:25" s="119" customFormat="1" ht="11.25" hidden="1">
      <c r="C1091" s="139"/>
      <c r="D1091" s="139"/>
      <c r="E1091" s="139"/>
      <c r="F1091" s="140"/>
      <c r="G1091" s="140"/>
      <c r="H1091" s="140"/>
      <c r="Y1091" s="121"/>
    </row>
    <row r="1092" spans="3:25" s="119" customFormat="1" ht="11.25" hidden="1">
      <c r="C1092" s="139"/>
      <c r="D1092" s="139"/>
      <c r="E1092" s="139"/>
      <c r="F1092" s="140"/>
      <c r="G1092" s="140"/>
      <c r="H1092" s="140"/>
      <c r="Y1092" s="121"/>
    </row>
    <row r="1093" spans="3:25" s="119" customFormat="1" ht="11.25" hidden="1">
      <c r="C1093" s="139"/>
      <c r="D1093" s="139"/>
      <c r="E1093" s="139"/>
      <c r="F1093" s="140"/>
      <c r="G1093" s="140"/>
      <c r="H1093" s="140"/>
      <c r="Y1093" s="121"/>
    </row>
    <row r="1094" spans="3:25" s="119" customFormat="1" ht="11.25" hidden="1">
      <c r="C1094" s="139"/>
      <c r="D1094" s="139"/>
      <c r="E1094" s="139"/>
      <c r="F1094" s="140"/>
      <c r="G1094" s="140"/>
      <c r="H1094" s="140"/>
      <c r="Y1094" s="121"/>
    </row>
    <row r="1095" spans="3:25" s="119" customFormat="1" ht="11.25" hidden="1">
      <c r="C1095" s="139"/>
      <c r="D1095" s="139"/>
      <c r="E1095" s="139"/>
      <c r="F1095" s="140"/>
      <c r="G1095" s="140"/>
      <c r="H1095" s="140"/>
      <c r="Y1095" s="121"/>
    </row>
    <row r="1096" spans="3:25" s="119" customFormat="1" ht="11.25" hidden="1">
      <c r="C1096" s="139"/>
      <c r="D1096" s="139"/>
      <c r="E1096" s="139"/>
      <c r="F1096" s="140"/>
      <c r="G1096" s="140"/>
      <c r="H1096" s="140"/>
      <c r="Y1096" s="121"/>
    </row>
    <row r="1097" spans="3:25" s="119" customFormat="1" ht="11.25" hidden="1">
      <c r="C1097" s="139"/>
      <c r="D1097" s="139"/>
      <c r="E1097" s="139"/>
      <c r="F1097" s="140"/>
      <c r="G1097" s="140"/>
      <c r="H1097" s="140"/>
      <c r="Y1097" s="121"/>
    </row>
    <row r="1098" spans="3:25" s="119" customFormat="1" ht="11.25" hidden="1">
      <c r="C1098" s="139"/>
      <c r="D1098" s="139"/>
      <c r="E1098" s="139"/>
      <c r="F1098" s="140"/>
      <c r="G1098" s="140"/>
      <c r="H1098" s="140"/>
      <c r="Y1098" s="121"/>
    </row>
    <row r="1099" spans="3:25" s="119" customFormat="1" ht="11.25" hidden="1">
      <c r="C1099" s="139"/>
      <c r="D1099" s="139"/>
      <c r="E1099" s="139"/>
      <c r="F1099" s="140"/>
      <c r="G1099" s="140"/>
      <c r="H1099" s="140"/>
      <c r="Y1099" s="121"/>
    </row>
    <row r="1100" spans="3:25" s="119" customFormat="1" ht="11.25" hidden="1">
      <c r="C1100" s="139"/>
      <c r="D1100" s="139"/>
      <c r="E1100" s="139"/>
      <c r="F1100" s="140"/>
      <c r="G1100" s="140"/>
      <c r="H1100" s="140"/>
      <c r="Y1100" s="121"/>
    </row>
    <row r="1101" spans="3:25" s="119" customFormat="1" ht="11.25" hidden="1">
      <c r="C1101" s="139"/>
      <c r="D1101" s="139"/>
      <c r="E1101" s="139"/>
      <c r="F1101" s="140"/>
      <c r="G1101" s="140"/>
      <c r="H1101" s="140"/>
      <c r="Y1101" s="121"/>
    </row>
    <row r="1102" spans="3:25" s="119" customFormat="1" ht="11.25" hidden="1">
      <c r="C1102" s="139"/>
      <c r="D1102" s="139"/>
      <c r="E1102" s="139"/>
      <c r="F1102" s="140"/>
      <c r="G1102" s="140"/>
      <c r="H1102" s="140"/>
      <c r="Y1102" s="121"/>
    </row>
    <row r="1103" spans="3:25" s="119" customFormat="1" ht="11.25" hidden="1">
      <c r="C1103" s="139"/>
      <c r="D1103" s="139"/>
      <c r="E1103" s="139"/>
      <c r="F1103" s="140"/>
      <c r="G1103" s="140"/>
      <c r="H1103" s="140"/>
      <c r="Y1103" s="121"/>
    </row>
    <row r="1104" spans="3:25" s="119" customFormat="1" ht="11.25" hidden="1">
      <c r="C1104" s="139"/>
      <c r="D1104" s="139"/>
      <c r="E1104" s="139"/>
      <c r="F1104" s="140"/>
      <c r="G1104" s="140"/>
      <c r="H1104" s="140"/>
      <c r="Y1104" s="121"/>
    </row>
    <row r="1105" spans="3:25" s="119" customFormat="1" ht="11.25" hidden="1">
      <c r="C1105" s="139"/>
      <c r="D1105" s="139"/>
      <c r="E1105" s="139"/>
      <c r="F1105" s="140"/>
      <c r="G1105" s="140"/>
      <c r="H1105" s="140"/>
      <c r="Y1105" s="121"/>
    </row>
    <row r="1106" spans="3:25" s="119" customFormat="1" ht="11.25" hidden="1">
      <c r="C1106" s="139"/>
      <c r="D1106" s="139"/>
      <c r="E1106" s="139"/>
      <c r="F1106" s="140"/>
      <c r="G1106" s="140"/>
      <c r="H1106" s="140"/>
      <c r="Y1106" s="121"/>
    </row>
    <row r="1107" spans="3:25" s="119" customFormat="1" ht="11.25" hidden="1">
      <c r="C1107" s="139"/>
      <c r="D1107" s="139"/>
      <c r="E1107" s="139"/>
      <c r="F1107" s="140"/>
      <c r="G1107" s="140"/>
      <c r="H1107" s="140"/>
      <c r="Y1107" s="121"/>
    </row>
    <row r="1108" spans="3:25" s="119" customFormat="1" ht="11.25" hidden="1">
      <c r="C1108" s="139"/>
      <c r="D1108" s="139"/>
      <c r="E1108" s="139"/>
      <c r="F1108" s="140"/>
      <c r="G1108" s="140"/>
      <c r="H1108" s="140"/>
      <c r="Y1108" s="121"/>
    </row>
    <row r="1109" spans="3:25" s="119" customFormat="1" ht="11.25" hidden="1">
      <c r="C1109" s="139"/>
      <c r="D1109" s="139"/>
      <c r="E1109" s="139"/>
      <c r="F1109" s="140"/>
      <c r="G1109" s="140"/>
      <c r="H1109" s="140"/>
      <c r="Y1109" s="121"/>
    </row>
    <row r="1110" spans="3:25" s="119" customFormat="1" ht="11.25" hidden="1">
      <c r="C1110" s="139"/>
      <c r="D1110" s="139"/>
      <c r="E1110" s="139"/>
      <c r="F1110" s="140"/>
      <c r="G1110" s="140"/>
      <c r="H1110" s="140"/>
      <c r="Y1110" s="121"/>
    </row>
    <row r="1111" spans="3:25" s="119" customFormat="1" ht="11.25" hidden="1">
      <c r="C1111" s="139"/>
      <c r="D1111" s="139"/>
      <c r="E1111" s="139"/>
      <c r="F1111" s="140"/>
      <c r="G1111" s="140"/>
      <c r="H1111" s="140"/>
      <c r="Y1111" s="121"/>
    </row>
    <row r="1112" spans="3:25" s="119" customFormat="1" ht="11.25" hidden="1">
      <c r="C1112" s="139"/>
      <c r="D1112" s="139"/>
      <c r="E1112" s="139"/>
      <c r="F1112" s="140"/>
      <c r="G1112" s="140"/>
      <c r="H1112" s="140"/>
      <c r="Y1112" s="121"/>
    </row>
    <row r="1113" spans="3:25" s="119" customFormat="1" ht="11.25" hidden="1">
      <c r="C1113" s="139"/>
      <c r="D1113" s="139"/>
      <c r="E1113" s="139"/>
      <c r="F1113" s="140"/>
      <c r="G1113" s="140"/>
      <c r="H1113" s="140"/>
      <c r="Y1113" s="121"/>
    </row>
    <row r="1114" spans="3:25" s="119" customFormat="1" ht="11.25" hidden="1">
      <c r="C1114" s="139"/>
      <c r="D1114" s="139"/>
      <c r="E1114" s="139"/>
      <c r="F1114" s="140"/>
      <c r="G1114" s="140"/>
      <c r="H1114" s="140"/>
      <c r="Y1114" s="121"/>
    </row>
    <row r="1115" spans="3:25" s="119" customFormat="1" ht="11.25" hidden="1">
      <c r="C1115" s="139"/>
      <c r="D1115" s="139"/>
      <c r="E1115" s="139"/>
      <c r="F1115" s="140"/>
      <c r="G1115" s="140"/>
      <c r="H1115" s="140"/>
      <c r="Y1115" s="121"/>
    </row>
    <row r="1116" spans="3:25" s="119" customFormat="1" ht="11.25" hidden="1">
      <c r="C1116" s="139"/>
      <c r="D1116" s="139"/>
      <c r="E1116" s="139"/>
      <c r="F1116" s="140"/>
      <c r="G1116" s="140"/>
      <c r="H1116" s="140"/>
      <c r="Y1116" s="121"/>
    </row>
    <row r="1117" spans="3:25" s="119" customFormat="1" ht="11.25" hidden="1">
      <c r="C1117" s="139"/>
      <c r="D1117" s="139"/>
      <c r="E1117" s="139"/>
      <c r="F1117" s="140"/>
      <c r="G1117" s="140"/>
      <c r="H1117" s="140"/>
      <c r="Y1117" s="121"/>
    </row>
    <row r="1118" spans="3:25" s="119" customFormat="1" ht="11.25" hidden="1">
      <c r="C1118" s="139"/>
      <c r="D1118" s="139"/>
      <c r="E1118" s="139"/>
      <c r="F1118" s="140"/>
      <c r="G1118" s="140"/>
      <c r="H1118" s="140"/>
      <c r="Y1118" s="121"/>
    </row>
    <row r="1119" spans="3:25" s="119" customFormat="1" ht="11.25" hidden="1">
      <c r="C1119" s="139"/>
      <c r="D1119" s="139"/>
      <c r="E1119" s="139"/>
      <c r="F1119" s="140"/>
      <c r="G1119" s="140"/>
      <c r="H1119" s="140"/>
      <c r="Y1119" s="121"/>
    </row>
    <row r="1120" spans="3:25" s="119" customFormat="1" ht="11.25" hidden="1">
      <c r="C1120" s="139"/>
      <c r="D1120" s="139"/>
      <c r="E1120" s="139"/>
      <c r="F1120" s="140"/>
      <c r="G1120" s="140"/>
      <c r="H1120" s="140"/>
      <c r="Y1120" s="121"/>
    </row>
    <row r="1121" spans="3:25" s="119" customFormat="1" ht="11.25" hidden="1">
      <c r="C1121" s="139"/>
      <c r="D1121" s="139"/>
      <c r="E1121" s="139"/>
      <c r="F1121" s="140"/>
      <c r="G1121" s="140"/>
      <c r="H1121" s="140"/>
      <c r="Y1121" s="121"/>
    </row>
    <row r="1122" spans="3:25" s="119" customFormat="1" ht="11.25" hidden="1">
      <c r="C1122" s="139"/>
      <c r="D1122" s="139"/>
      <c r="E1122" s="139"/>
      <c r="F1122" s="140"/>
      <c r="G1122" s="140"/>
      <c r="H1122" s="140"/>
      <c r="Y1122" s="121"/>
    </row>
    <row r="1123" spans="3:25" s="119" customFormat="1" ht="11.25" hidden="1">
      <c r="C1123" s="139"/>
      <c r="D1123" s="139"/>
      <c r="E1123" s="139"/>
      <c r="F1123" s="140"/>
      <c r="G1123" s="140"/>
      <c r="H1123" s="140"/>
      <c r="Y1123" s="121"/>
    </row>
    <row r="1124" spans="3:25" s="119" customFormat="1" ht="11.25" hidden="1">
      <c r="C1124" s="139"/>
      <c r="D1124" s="139"/>
      <c r="E1124" s="139"/>
      <c r="F1124" s="140"/>
      <c r="G1124" s="140"/>
      <c r="H1124" s="140"/>
      <c r="Y1124" s="121"/>
    </row>
    <row r="1125" spans="3:25" s="119" customFormat="1" ht="11.25" hidden="1">
      <c r="C1125" s="139"/>
      <c r="D1125" s="139"/>
      <c r="E1125" s="139"/>
      <c r="F1125" s="140"/>
      <c r="G1125" s="140"/>
      <c r="H1125" s="140"/>
      <c r="Y1125" s="121"/>
    </row>
    <row r="1126" spans="3:25" s="119" customFormat="1" ht="11.25" hidden="1">
      <c r="C1126" s="139"/>
      <c r="D1126" s="139"/>
      <c r="E1126" s="139"/>
      <c r="F1126" s="140"/>
      <c r="G1126" s="140"/>
      <c r="H1126" s="140"/>
      <c r="Y1126" s="121"/>
    </row>
    <row r="1127" spans="3:25" s="119" customFormat="1" ht="11.25" hidden="1">
      <c r="C1127" s="139"/>
      <c r="D1127" s="139"/>
      <c r="E1127" s="139"/>
      <c r="F1127" s="140"/>
      <c r="G1127" s="140"/>
      <c r="H1127" s="140"/>
      <c r="Y1127" s="121"/>
    </row>
    <row r="1128" spans="3:25" s="119" customFormat="1" ht="11.25" hidden="1">
      <c r="C1128" s="139"/>
      <c r="D1128" s="139"/>
      <c r="E1128" s="139"/>
      <c r="F1128" s="140"/>
      <c r="G1128" s="140"/>
      <c r="H1128" s="140"/>
      <c r="Y1128" s="121"/>
    </row>
    <row r="1129" spans="3:25" s="119" customFormat="1" ht="11.25" hidden="1">
      <c r="C1129" s="139"/>
      <c r="D1129" s="139"/>
      <c r="E1129" s="139"/>
      <c r="F1129" s="140"/>
      <c r="G1129" s="140"/>
      <c r="H1129" s="140"/>
      <c r="Y1129" s="121"/>
    </row>
    <row r="1130" spans="3:25" s="119" customFormat="1" ht="11.25" hidden="1">
      <c r="C1130" s="139"/>
      <c r="D1130" s="139"/>
      <c r="E1130" s="139"/>
      <c r="F1130" s="140"/>
      <c r="G1130" s="140"/>
      <c r="H1130" s="140"/>
      <c r="Y1130" s="121"/>
    </row>
    <row r="1131" spans="3:25" s="119" customFormat="1" ht="11.25" hidden="1">
      <c r="C1131" s="139"/>
      <c r="D1131" s="139"/>
      <c r="E1131" s="139"/>
      <c r="F1131" s="140"/>
      <c r="G1131" s="140"/>
      <c r="H1131" s="140"/>
      <c r="Y1131" s="121"/>
    </row>
    <row r="1132" spans="3:25" s="119" customFormat="1" ht="11.25" hidden="1">
      <c r="C1132" s="139"/>
      <c r="D1132" s="139"/>
      <c r="E1132" s="139"/>
      <c r="F1132" s="140"/>
      <c r="G1132" s="140"/>
      <c r="H1132" s="140"/>
      <c r="Y1132" s="121"/>
    </row>
    <row r="1133" spans="3:25" s="119" customFormat="1" ht="11.25" hidden="1">
      <c r="C1133" s="139"/>
      <c r="D1133" s="139"/>
      <c r="E1133" s="139"/>
      <c r="F1133" s="140"/>
      <c r="G1133" s="140"/>
      <c r="H1133" s="140"/>
      <c r="Y1133" s="121"/>
    </row>
    <row r="1134" spans="3:25" s="119" customFormat="1" ht="11.25" hidden="1">
      <c r="C1134" s="139"/>
      <c r="D1134" s="139"/>
      <c r="E1134" s="139"/>
      <c r="F1134" s="140"/>
      <c r="G1134" s="140"/>
      <c r="H1134" s="140"/>
      <c r="Y1134" s="121"/>
    </row>
    <row r="1135" spans="3:25" s="119" customFormat="1" ht="11.25" hidden="1">
      <c r="C1135" s="139"/>
      <c r="D1135" s="139"/>
      <c r="E1135" s="139"/>
      <c r="F1135" s="140"/>
      <c r="G1135" s="140"/>
      <c r="H1135" s="140"/>
      <c r="Y1135" s="121"/>
    </row>
    <row r="1136" spans="3:25" s="119" customFormat="1" ht="11.25" hidden="1">
      <c r="C1136" s="139"/>
      <c r="D1136" s="139"/>
      <c r="E1136" s="139"/>
      <c r="F1136" s="140"/>
      <c r="G1136" s="140"/>
      <c r="H1136" s="140"/>
      <c r="Y1136" s="121"/>
    </row>
    <row r="1137" spans="3:25" s="119" customFormat="1" ht="11.25" hidden="1">
      <c r="C1137" s="139"/>
      <c r="D1137" s="139"/>
      <c r="E1137" s="139"/>
      <c r="F1137" s="140"/>
      <c r="G1137" s="140"/>
      <c r="H1137" s="140"/>
      <c r="Y1137" s="121"/>
    </row>
    <row r="1138" spans="3:25" s="119" customFormat="1" ht="11.25" hidden="1">
      <c r="C1138" s="139"/>
      <c r="D1138" s="139"/>
      <c r="E1138" s="139"/>
      <c r="F1138" s="140"/>
      <c r="G1138" s="140"/>
      <c r="H1138" s="140"/>
      <c r="Y1138" s="121"/>
    </row>
    <row r="1139" spans="3:25" s="119" customFormat="1" ht="11.25" hidden="1">
      <c r="C1139" s="139"/>
      <c r="D1139" s="139"/>
      <c r="E1139" s="139"/>
      <c r="F1139" s="140"/>
      <c r="G1139" s="140"/>
      <c r="H1139" s="140"/>
      <c r="Y1139" s="121"/>
    </row>
    <row r="1140" spans="3:25" s="119" customFormat="1" ht="11.25" hidden="1">
      <c r="C1140" s="139"/>
      <c r="D1140" s="139"/>
      <c r="E1140" s="139"/>
      <c r="F1140" s="140"/>
      <c r="G1140" s="140"/>
      <c r="H1140" s="140"/>
      <c r="Y1140" s="121"/>
    </row>
    <row r="1141" spans="3:25" s="119" customFormat="1" ht="11.25" hidden="1">
      <c r="C1141" s="139"/>
      <c r="D1141" s="139"/>
      <c r="E1141" s="139"/>
      <c r="F1141" s="140"/>
      <c r="G1141" s="140"/>
      <c r="H1141" s="140"/>
      <c r="Y1141" s="121"/>
    </row>
    <row r="1142" spans="3:25" s="119" customFormat="1" ht="11.25" hidden="1">
      <c r="C1142" s="139"/>
      <c r="D1142" s="139"/>
      <c r="E1142" s="139"/>
      <c r="F1142" s="140"/>
      <c r="G1142" s="140"/>
      <c r="H1142" s="140"/>
      <c r="Y1142" s="121"/>
    </row>
    <row r="1143" spans="3:25" s="119" customFormat="1" ht="11.25" hidden="1">
      <c r="C1143" s="139"/>
      <c r="D1143" s="139"/>
      <c r="E1143" s="139"/>
      <c r="F1143" s="140"/>
      <c r="G1143" s="140"/>
      <c r="H1143" s="140"/>
      <c r="Y1143" s="121"/>
    </row>
    <row r="1144" spans="3:25" s="119" customFormat="1" ht="11.25" hidden="1">
      <c r="C1144" s="139"/>
      <c r="D1144" s="139"/>
      <c r="E1144" s="139"/>
      <c r="F1144" s="140"/>
      <c r="G1144" s="140"/>
      <c r="H1144" s="140"/>
      <c r="Y1144" s="121"/>
    </row>
    <row r="1145" spans="3:25" s="119" customFormat="1" ht="11.25" hidden="1">
      <c r="C1145" s="139"/>
      <c r="D1145" s="139"/>
      <c r="E1145" s="139"/>
      <c r="F1145" s="140"/>
      <c r="G1145" s="140"/>
      <c r="H1145" s="140"/>
      <c r="Y1145" s="121"/>
    </row>
    <row r="1146" spans="3:25" s="119" customFormat="1" ht="11.25" hidden="1">
      <c r="C1146" s="139"/>
      <c r="D1146" s="139"/>
      <c r="E1146" s="139"/>
      <c r="F1146" s="140"/>
      <c r="G1146" s="140"/>
      <c r="H1146" s="140"/>
      <c r="Y1146" s="121"/>
    </row>
    <row r="1147" spans="3:25" s="119" customFormat="1" ht="11.25" hidden="1">
      <c r="C1147" s="139"/>
      <c r="D1147" s="139"/>
      <c r="E1147" s="139"/>
      <c r="F1147" s="140"/>
      <c r="G1147" s="140"/>
      <c r="H1147" s="140"/>
      <c r="Y1147" s="121"/>
    </row>
    <row r="1148" spans="3:25" s="119" customFormat="1" ht="11.25" hidden="1">
      <c r="C1148" s="139"/>
      <c r="D1148" s="139"/>
      <c r="E1148" s="139"/>
      <c r="F1148" s="140"/>
      <c r="G1148" s="140"/>
      <c r="H1148" s="140"/>
      <c r="Y1148" s="121"/>
    </row>
    <row r="1149" spans="3:25" s="119" customFormat="1" ht="11.25" hidden="1">
      <c r="C1149" s="139"/>
      <c r="D1149" s="139"/>
      <c r="E1149" s="139"/>
      <c r="F1149" s="140"/>
      <c r="G1149" s="140"/>
      <c r="H1149" s="140"/>
      <c r="Y1149" s="121"/>
    </row>
    <row r="1150" spans="3:25" s="119" customFormat="1" ht="11.25" hidden="1">
      <c r="C1150" s="139"/>
      <c r="D1150" s="139"/>
      <c r="E1150" s="139"/>
      <c r="F1150" s="140"/>
      <c r="G1150" s="140"/>
      <c r="H1150" s="140"/>
      <c r="Y1150" s="121"/>
    </row>
    <row r="1151" spans="3:25" s="119" customFormat="1" ht="11.25" hidden="1">
      <c r="C1151" s="139"/>
      <c r="D1151" s="139"/>
      <c r="E1151" s="139"/>
      <c r="F1151" s="140"/>
      <c r="G1151" s="140"/>
      <c r="H1151" s="140"/>
      <c r="Y1151" s="121"/>
    </row>
    <row r="1152" spans="3:25" s="119" customFormat="1" ht="11.25" hidden="1">
      <c r="C1152" s="139"/>
      <c r="D1152" s="139"/>
      <c r="E1152" s="139"/>
      <c r="F1152" s="140"/>
      <c r="G1152" s="140"/>
      <c r="H1152" s="140"/>
      <c r="Y1152" s="121"/>
    </row>
    <row r="1153" spans="3:25" s="119" customFormat="1" ht="11.25" hidden="1">
      <c r="C1153" s="139"/>
      <c r="D1153" s="139"/>
      <c r="E1153" s="139"/>
      <c r="F1153" s="140"/>
      <c r="G1153" s="140"/>
      <c r="H1153" s="140"/>
      <c r="Y1153" s="121"/>
    </row>
    <row r="1154" spans="3:25" s="119" customFormat="1" ht="11.25" hidden="1">
      <c r="C1154" s="139"/>
      <c r="D1154" s="139"/>
      <c r="E1154" s="139"/>
      <c r="F1154" s="140"/>
      <c r="G1154" s="140"/>
      <c r="H1154" s="140"/>
      <c r="Y1154" s="121"/>
    </row>
    <row r="1155" spans="3:25" s="119" customFormat="1" ht="11.25" hidden="1">
      <c r="C1155" s="139"/>
      <c r="D1155" s="139"/>
      <c r="E1155" s="139"/>
      <c r="F1155" s="140"/>
      <c r="G1155" s="140"/>
      <c r="H1155" s="140"/>
      <c r="Y1155" s="121"/>
    </row>
    <row r="1156" spans="3:25" s="119" customFormat="1" ht="11.25" hidden="1">
      <c r="C1156" s="139"/>
      <c r="D1156" s="139"/>
      <c r="E1156" s="139"/>
      <c r="F1156" s="140"/>
      <c r="G1156" s="140"/>
      <c r="H1156" s="140"/>
      <c r="Y1156" s="121"/>
    </row>
    <row r="1157" spans="3:25" s="119" customFormat="1" ht="11.25" hidden="1">
      <c r="C1157" s="139"/>
      <c r="D1157" s="139"/>
      <c r="E1157" s="139"/>
      <c r="F1157" s="140"/>
      <c r="G1157" s="140"/>
      <c r="H1157" s="140"/>
      <c r="Y1157" s="121"/>
    </row>
    <row r="1158" spans="3:25" s="119" customFormat="1" ht="11.25" hidden="1">
      <c r="C1158" s="139"/>
      <c r="D1158" s="139"/>
      <c r="E1158" s="139"/>
      <c r="F1158" s="140"/>
      <c r="G1158" s="140"/>
      <c r="H1158" s="140"/>
      <c r="Y1158" s="121"/>
    </row>
    <row r="1159" spans="3:25" s="119" customFormat="1" ht="11.25" hidden="1">
      <c r="C1159" s="139"/>
      <c r="D1159" s="139"/>
      <c r="E1159" s="139"/>
      <c r="F1159" s="140"/>
      <c r="G1159" s="140"/>
      <c r="H1159" s="140"/>
      <c r="Y1159" s="121"/>
    </row>
    <row r="1160" spans="3:25" s="119" customFormat="1" ht="11.25" hidden="1">
      <c r="C1160" s="139"/>
      <c r="D1160" s="139"/>
      <c r="E1160" s="139"/>
      <c r="F1160" s="140"/>
      <c r="G1160" s="140"/>
      <c r="H1160" s="140"/>
      <c r="Y1160" s="121"/>
    </row>
    <row r="1161" spans="3:25" s="119" customFormat="1" ht="11.25" hidden="1">
      <c r="C1161" s="139"/>
      <c r="D1161" s="139"/>
      <c r="E1161" s="139"/>
      <c r="F1161" s="140"/>
      <c r="G1161" s="140"/>
      <c r="H1161" s="140"/>
      <c r="Y1161" s="121"/>
    </row>
    <row r="1162" spans="3:25" s="119" customFormat="1" ht="11.25" hidden="1">
      <c r="C1162" s="139"/>
      <c r="D1162" s="139"/>
      <c r="E1162" s="139"/>
      <c r="F1162" s="140"/>
      <c r="G1162" s="140"/>
      <c r="H1162" s="140"/>
      <c r="Y1162" s="121"/>
    </row>
    <row r="1163" spans="3:25" s="119" customFormat="1" ht="11.25" hidden="1">
      <c r="C1163" s="139"/>
      <c r="D1163" s="139"/>
      <c r="E1163" s="139"/>
      <c r="F1163" s="140"/>
      <c r="G1163" s="140"/>
      <c r="H1163" s="140"/>
      <c r="Y1163" s="121"/>
    </row>
    <row r="1164" spans="3:25" s="119" customFormat="1" ht="11.25" hidden="1">
      <c r="C1164" s="139"/>
      <c r="D1164" s="139"/>
      <c r="E1164" s="139"/>
      <c r="F1164" s="140"/>
      <c r="G1164" s="140"/>
      <c r="H1164" s="140"/>
      <c r="Y1164" s="121"/>
    </row>
    <row r="1165" spans="3:25" s="119" customFormat="1" ht="11.25" hidden="1">
      <c r="C1165" s="139"/>
      <c r="D1165" s="139"/>
      <c r="E1165" s="139"/>
      <c r="F1165" s="140"/>
      <c r="G1165" s="140"/>
      <c r="H1165" s="140"/>
      <c r="Y1165" s="121"/>
    </row>
    <row r="1166" spans="3:25" s="119" customFormat="1" ht="11.25" hidden="1">
      <c r="C1166" s="139"/>
      <c r="D1166" s="139"/>
      <c r="E1166" s="139"/>
      <c r="F1166" s="140"/>
      <c r="G1166" s="140"/>
      <c r="H1166" s="140"/>
      <c r="Y1166" s="121"/>
    </row>
    <row r="1167" spans="3:25" s="119" customFormat="1" ht="11.25" hidden="1">
      <c r="C1167" s="139"/>
      <c r="D1167" s="139"/>
      <c r="E1167" s="139"/>
      <c r="F1167" s="140"/>
      <c r="G1167" s="140"/>
      <c r="H1167" s="140"/>
      <c r="Y1167" s="121"/>
    </row>
    <row r="1168" spans="3:25" s="119" customFormat="1" ht="11.25" hidden="1">
      <c r="C1168" s="139"/>
      <c r="D1168" s="139"/>
      <c r="E1168" s="139"/>
      <c r="F1168" s="140"/>
      <c r="G1168" s="140"/>
      <c r="H1168" s="140"/>
      <c r="Y1168" s="121"/>
    </row>
    <row r="1169" spans="3:25" s="119" customFormat="1" ht="11.25" hidden="1">
      <c r="C1169" s="139"/>
      <c r="D1169" s="139"/>
      <c r="E1169" s="139"/>
      <c r="F1169" s="140"/>
      <c r="G1169" s="140"/>
      <c r="H1169" s="140"/>
      <c r="Y1169" s="121"/>
    </row>
    <row r="1170" spans="3:25" s="119" customFormat="1" ht="11.25" hidden="1">
      <c r="C1170" s="139"/>
      <c r="D1170" s="139"/>
      <c r="E1170" s="139"/>
      <c r="F1170" s="140"/>
      <c r="G1170" s="140"/>
      <c r="H1170" s="140"/>
      <c r="Y1170" s="121"/>
    </row>
    <row r="1171" spans="3:25" s="119" customFormat="1" ht="11.25" hidden="1">
      <c r="C1171" s="139"/>
      <c r="D1171" s="139"/>
      <c r="E1171" s="139"/>
      <c r="F1171" s="140"/>
      <c r="G1171" s="140"/>
      <c r="H1171" s="140"/>
      <c r="Y1171" s="121"/>
    </row>
    <row r="1172" spans="3:25" s="119" customFormat="1" ht="11.25" hidden="1">
      <c r="C1172" s="139"/>
      <c r="D1172" s="139"/>
      <c r="E1172" s="139"/>
      <c r="F1172" s="140"/>
      <c r="G1172" s="140"/>
      <c r="H1172" s="140"/>
      <c r="Y1172" s="121"/>
    </row>
    <row r="1173" spans="3:25" s="119" customFormat="1" ht="11.25" hidden="1">
      <c r="C1173" s="139"/>
      <c r="D1173" s="139"/>
      <c r="E1173" s="139"/>
      <c r="F1173" s="140"/>
      <c r="G1173" s="140"/>
      <c r="H1173" s="140"/>
      <c r="Y1173" s="121"/>
    </row>
    <row r="1174" spans="3:25" s="119" customFormat="1" ht="11.25" hidden="1">
      <c r="C1174" s="139"/>
      <c r="D1174" s="139"/>
      <c r="E1174" s="139"/>
      <c r="F1174" s="140"/>
      <c r="G1174" s="140"/>
      <c r="H1174" s="140"/>
      <c r="Y1174" s="121"/>
    </row>
    <row r="1175" spans="3:25" s="119" customFormat="1" ht="11.25" hidden="1">
      <c r="C1175" s="139"/>
      <c r="D1175" s="139"/>
      <c r="E1175" s="139"/>
      <c r="F1175" s="140"/>
      <c r="G1175" s="140"/>
      <c r="H1175" s="140"/>
      <c r="Y1175" s="121"/>
    </row>
    <row r="1176" spans="3:25" s="119" customFormat="1" ht="11.25" hidden="1">
      <c r="C1176" s="139"/>
      <c r="D1176" s="139"/>
      <c r="E1176" s="139"/>
      <c r="F1176" s="140"/>
      <c r="G1176" s="140"/>
      <c r="H1176" s="140"/>
      <c r="Y1176" s="121"/>
    </row>
    <row r="1177" spans="3:25" s="119" customFormat="1" ht="11.25" hidden="1">
      <c r="C1177" s="139"/>
      <c r="D1177" s="139"/>
      <c r="E1177" s="139"/>
      <c r="F1177" s="140"/>
      <c r="G1177" s="140"/>
      <c r="H1177" s="140"/>
      <c r="Y1177" s="121"/>
    </row>
    <row r="1178" spans="3:25" s="119" customFormat="1" ht="11.25" hidden="1">
      <c r="C1178" s="139"/>
      <c r="D1178" s="139"/>
      <c r="E1178" s="139"/>
      <c r="F1178" s="140"/>
      <c r="G1178" s="140"/>
      <c r="H1178" s="140"/>
      <c r="Y1178" s="121"/>
    </row>
    <row r="1179" spans="3:25" s="119" customFormat="1" ht="11.25" hidden="1">
      <c r="C1179" s="139"/>
      <c r="D1179" s="139"/>
      <c r="E1179" s="139"/>
      <c r="F1179" s="140"/>
      <c r="G1179" s="140"/>
      <c r="H1179" s="140"/>
      <c r="Y1179" s="121"/>
    </row>
    <row r="1180" spans="3:25" s="119" customFormat="1" ht="11.25" hidden="1">
      <c r="C1180" s="139"/>
      <c r="D1180" s="139"/>
      <c r="E1180" s="139"/>
      <c r="F1180" s="140"/>
      <c r="G1180" s="140"/>
      <c r="H1180" s="140"/>
      <c r="Y1180" s="121"/>
    </row>
    <row r="1181" spans="3:25" s="119" customFormat="1" ht="11.25" hidden="1">
      <c r="C1181" s="139"/>
      <c r="D1181" s="139"/>
      <c r="E1181" s="139"/>
      <c r="F1181" s="140"/>
      <c r="G1181" s="140"/>
      <c r="H1181" s="140"/>
      <c r="Y1181" s="121"/>
    </row>
    <row r="1182" spans="3:25" s="119" customFormat="1" ht="11.25" hidden="1">
      <c r="C1182" s="139"/>
      <c r="D1182" s="139"/>
      <c r="E1182" s="139"/>
      <c r="F1182" s="140"/>
      <c r="G1182" s="140"/>
      <c r="H1182" s="140"/>
      <c r="Y1182" s="121"/>
    </row>
    <row r="1183" spans="3:25" s="119" customFormat="1" ht="11.25" hidden="1">
      <c r="C1183" s="139"/>
      <c r="D1183" s="139"/>
      <c r="E1183" s="139"/>
      <c r="F1183" s="140"/>
      <c r="G1183" s="140"/>
      <c r="H1183" s="140"/>
      <c r="Y1183" s="121"/>
    </row>
    <row r="1184" spans="3:25" s="119" customFormat="1" ht="11.25" hidden="1">
      <c r="C1184" s="139"/>
      <c r="D1184" s="139"/>
      <c r="E1184" s="139"/>
      <c r="F1184" s="140"/>
      <c r="G1184" s="140"/>
      <c r="H1184" s="140"/>
      <c r="Y1184" s="121"/>
    </row>
    <row r="1185" spans="3:25" s="119" customFormat="1" ht="11.25" hidden="1">
      <c r="C1185" s="139"/>
      <c r="D1185" s="139"/>
      <c r="E1185" s="139"/>
      <c r="F1185" s="140"/>
      <c r="G1185" s="140"/>
      <c r="H1185" s="140"/>
      <c r="Y1185" s="121"/>
    </row>
    <row r="1186" spans="3:25" s="119" customFormat="1" ht="11.25" hidden="1">
      <c r="C1186" s="139"/>
      <c r="D1186" s="139"/>
      <c r="E1186" s="139"/>
      <c r="F1186" s="140"/>
      <c r="G1186" s="140"/>
      <c r="H1186" s="140"/>
      <c r="Y1186" s="121"/>
    </row>
    <row r="1187" spans="3:25" s="119" customFormat="1" ht="11.25" hidden="1">
      <c r="C1187" s="139"/>
      <c r="D1187" s="139"/>
      <c r="E1187" s="139"/>
      <c r="F1187" s="140"/>
      <c r="G1187" s="140"/>
      <c r="H1187" s="140"/>
      <c r="Y1187" s="121"/>
    </row>
    <row r="1188" spans="3:25" s="119" customFormat="1" ht="11.25" hidden="1">
      <c r="C1188" s="139"/>
      <c r="D1188" s="139"/>
      <c r="E1188" s="139"/>
      <c r="F1188" s="140"/>
      <c r="G1188" s="140"/>
      <c r="H1188" s="140"/>
      <c r="Y1188" s="121"/>
    </row>
    <row r="1189" spans="3:25" s="119" customFormat="1" ht="11.25" hidden="1">
      <c r="C1189" s="139"/>
      <c r="D1189" s="139"/>
      <c r="E1189" s="139"/>
      <c r="F1189" s="140"/>
      <c r="G1189" s="140"/>
      <c r="H1189" s="140"/>
      <c r="Y1189" s="121"/>
    </row>
    <row r="1190" spans="3:25" s="119" customFormat="1" ht="11.25" hidden="1">
      <c r="C1190" s="139"/>
      <c r="D1190" s="139"/>
      <c r="E1190" s="139"/>
      <c r="F1190" s="140"/>
      <c r="G1190" s="140"/>
      <c r="H1190" s="140"/>
      <c r="Y1190" s="121"/>
    </row>
    <row r="1191" spans="3:25" s="119" customFormat="1" ht="11.25" hidden="1">
      <c r="C1191" s="139"/>
      <c r="D1191" s="139"/>
      <c r="E1191" s="139"/>
      <c r="F1191" s="140"/>
      <c r="G1191" s="140"/>
      <c r="H1191" s="140"/>
      <c r="Y1191" s="121"/>
    </row>
    <row r="1192" spans="3:25" s="119" customFormat="1" ht="11.25" hidden="1">
      <c r="C1192" s="139"/>
      <c r="D1192" s="139"/>
      <c r="E1192" s="139"/>
      <c r="F1192" s="140"/>
      <c r="G1192" s="140"/>
      <c r="H1192" s="140"/>
      <c r="Y1192" s="121"/>
    </row>
    <row r="1193" spans="3:25" s="119" customFormat="1" ht="11.25" hidden="1">
      <c r="C1193" s="139"/>
      <c r="D1193" s="139"/>
      <c r="E1193" s="139"/>
      <c r="F1193" s="140"/>
      <c r="G1193" s="140"/>
      <c r="H1193" s="140"/>
      <c r="Y1193" s="121"/>
    </row>
    <row r="1194" spans="3:25" s="119" customFormat="1" ht="11.25" hidden="1">
      <c r="C1194" s="139"/>
      <c r="D1194" s="139"/>
      <c r="E1194" s="139"/>
      <c r="F1194" s="140"/>
      <c r="G1194" s="140"/>
      <c r="H1194" s="140"/>
      <c r="Y1194" s="121"/>
    </row>
    <row r="1195" spans="3:25" s="119" customFormat="1" ht="11.25" hidden="1">
      <c r="C1195" s="139"/>
      <c r="D1195" s="139"/>
      <c r="E1195" s="139"/>
      <c r="F1195" s="140"/>
      <c r="G1195" s="140"/>
      <c r="H1195" s="140"/>
      <c r="Y1195" s="121"/>
    </row>
    <row r="1196" spans="3:25" s="119" customFormat="1" ht="11.25" hidden="1">
      <c r="C1196" s="139"/>
      <c r="D1196" s="139"/>
      <c r="E1196" s="139"/>
      <c r="F1196" s="140"/>
      <c r="G1196" s="140"/>
      <c r="H1196" s="140"/>
      <c r="Y1196" s="121"/>
    </row>
    <row r="1197" spans="3:25" s="119" customFormat="1" ht="11.25" hidden="1">
      <c r="C1197" s="139"/>
      <c r="D1197" s="139"/>
      <c r="E1197" s="139"/>
      <c r="F1197" s="140"/>
      <c r="G1197" s="140"/>
      <c r="H1197" s="140"/>
      <c r="Y1197" s="121"/>
    </row>
    <row r="1198" spans="3:25" s="119" customFormat="1" ht="11.25" hidden="1">
      <c r="C1198" s="139"/>
      <c r="D1198" s="139"/>
      <c r="E1198" s="139"/>
      <c r="F1198" s="140"/>
      <c r="G1198" s="140"/>
      <c r="H1198" s="140"/>
      <c r="Y1198" s="121"/>
    </row>
    <row r="1199" spans="3:25" s="119" customFormat="1" ht="11.25" hidden="1">
      <c r="C1199" s="139"/>
      <c r="D1199" s="139"/>
      <c r="E1199" s="139"/>
      <c r="F1199" s="140"/>
      <c r="G1199" s="140"/>
      <c r="H1199" s="140"/>
      <c r="Y1199" s="121"/>
    </row>
    <row r="1200" spans="3:25" s="119" customFormat="1" ht="11.25" hidden="1">
      <c r="C1200" s="139"/>
      <c r="D1200" s="139"/>
      <c r="E1200" s="139"/>
      <c r="F1200" s="140"/>
      <c r="G1200" s="140"/>
      <c r="H1200" s="140"/>
      <c r="Y1200" s="121"/>
    </row>
    <row r="1201" spans="3:25" s="119" customFormat="1" ht="11.25" hidden="1">
      <c r="C1201" s="139"/>
      <c r="D1201" s="139"/>
      <c r="E1201" s="139"/>
      <c r="F1201" s="140"/>
      <c r="G1201" s="140"/>
      <c r="H1201" s="140"/>
      <c r="Y1201" s="121"/>
    </row>
    <row r="1202" spans="3:25" s="119" customFormat="1" ht="11.25" hidden="1">
      <c r="C1202" s="139"/>
      <c r="D1202" s="139"/>
      <c r="E1202" s="139"/>
      <c r="F1202" s="140"/>
      <c r="G1202" s="140"/>
      <c r="H1202" s="140"/>
      <c r="Y1202" s="121"/>
    </row>
    <row r="1203" spans="3:25" s="119" customFormat="1" ht="11.25" hidden="1">
      <c r="C1203" s="139"/>
      <c r="D1203" s="139"/>
      <c r="E1203" s="139"/>
      <c r="F1203" s="140"/>
      <c r="G1203" s="140"/>
      <c r="H1203" s="140"/>
      <c r="Y1203" s="121"/>
    </row>
    <row r="1204" spans="3:25" s="119" customFormat="1" ht="11.25" hidden="1">
      <c r="C1204" s="139"/>
      <c r="D1204" s="139"/>
      <c r="E1204" s="139"/>
      <c r="F1204" s="140"/>
      <c r="G1204" s="140"/>
      <c r="H1204" s="140"/>
      <c r="Y1204" s="121"/>
    </row>
    <row r="1205" spans="3:25" s="119" customFormat="1" ht="11.25" hidden="1">
      <c r="C1205" s="139"/>
      <c r="D1205" s="139"/>
      <c r="E1205" s="139"/>
      <c r="F1205" s="140"/>
      <c r="G1205" s="140"/>
      <c r="H1205" s="140"/>
      <c r="Y1205" s="121"/>
    </row>
    <row r="1206" spans="3:25" s="119" customFormat="1" ht="11.25" hidden="1">
      <c r="C1206" s="139"/>
      <c r="D1206" s="139"/>
      <c r="E1206" s="139"/>
      <c r="F1206" s="140"/>
      <c r="G1206" s="140"/>
      <c r="H1206" s="140"/>
      <c r="Y1206" s="121"/>
    </row>
    <row r="1207" spans="3:25" s="119" customFormat="1" ht="11.25" hidden="1">
      <c r="C1207" s="139"/>
      <c r="D1207" s="139"/>
      <c r="E1207" s="139"/>
      <c r="F1207" s="140"/>
      <c r="G1207" s="140"/>
      <c r="H1207" s="140"/>
      <c r="Y1207" s="121"/>
    </row>
    <row r="1208" spans="3:25" s="119" customFormat="1" ht="11.25" hidden="1">
      <c r="C1208" s="139"/>
      <c r="D1208" s="139"/>
      <c r="E1208" s="139"/>
      <c r="F1208" s="140"/>
      <c r="G1208" s="140"/>
      <c r="H1208" s="140"/>
      <c r="Y1208" s="121"/>
    </row>
    <row r="1209" spans="3:25" s="119" customFormat="1" ht="11.25" hidden="1">
      <c r="C1209" s="139"/>
      <c r="D1209" s="139"/>
      <c r="E1209" s="139"/>
      <c r="F1209" s="140"/>
      <c r="G1209" s="140"/>
      <c r="H1209" s="140"/>
      <c r="Y1209" s="121"/>
    </row>
    <row r="1210" spans="3:25" s="119" customFormat="1" ht="11.25" hidden="1">
      <c r="C1210" s="139"/>
      <c r="D1210" s="139"/>
      <c r="E1210" s="139"/>
      <c r="F1210" s="140"/>
      <c r="G1210" s="140"/>
      <c r="H1210" s="140"/>
      <c r="Y1210" s="121"/>
    </row>
    <row r="1211" spans="3:25" s="119" customFormat="1" ht="11.25" hidden="1">
      <c r="C1211" s="139"/>
      <c r="D1211" s="139"/>
      <c r="E1211" s="139"/>
      <c r="F1211" s="140"/>
      <c r="G1211" s="140"/>
      <c r="H1211" s="140"/>
      <c r="Y1211" s="121"/>
    </row>
    <row r="1212" spans="3:25" s="119" customFormat="1" ht="11.25" hidden="1">
      <c r="C1212" s="139"/>
      <c r="D1212" s="139"/>
      <c r="E1212" s="139"/>
      <c r="F1212" s="140"/>
      <c r="G1212" s="140"/>
      <c r="H1212" s="140"/>
      <c r="Y1212" s="121"/>
    </row>
    <row r="1213" spans="3:25" s="119" customFormat="1" ht="11.25" hidden="1">
      <c r="C1213" s="139"/>
      <c r="D1213" s="139"/>
      <c r="E1213" s="139"/>
      <c r="F1213" s="140"/>
      <c r="G1213" s="140"/>
      <c r="H1213" s="140"/>
      <c r="Y1213" s="121"/>
    </row>
    <row r="1214" spans="3:25" s="119" customFormat="1" ht="11.25" hidden="1">
      <c r="C1214" s="139"/>
      <c r="D1214" s="139"/>
      <c r="E1214" s="139"/>
      <c r="F1214" s="140"/>
      <c r="G1214" s="140"/>
      <c r="H1214" s="140"/>
      <c r="Y1214" s="121"/>
    </row>
    <row r="1215" spans="3:25" s="119" customFormat="1" ht="11.25" hidden="1">
      <c r="C1215" s="139"/>
      <c r="D1215" s="139"/>
      <c r="E1215" s="139"/>
      <c r="F1215" s="140"/>
      <c r="G1215" s="140"/>
      <c r="H1215" s="140"/>
      <c r="Y1215" s="121"/>
    </row>
    <row r="1216" spans="3:25" s="119" customFormat="1" ht="11.25" hidden="1">
      <c r="C1216" s="139"/>
      <c r="D1216" s="139"/>
      <c r="E1216" s="139"/>
      <c r="F1216" s="140"/>
      <c r="G1216" s="140"/>
      <c r="H1216" s="140"/>
      <c r="Y1216" s="121"/>
    </row>
    <row r="1217" spans="3:25" s="119" customFormat="1" ht="11.25" hidden="1">
      <c r="C1217" s="139"/>
      <c r="D1217" s="139"/>
      <c r="E1217" s="139"/>
      <c r="F1217" s="140"/>
      <c r="G1217" s="140"/>
      <c r="H1217" s="140"/>
      <c r="Y1217" s="121"/>
    </row>
    <row r="1218" spans="3:25" s="119" customFormat="1" ht="11.25" hidden="1">
      <c r="C1218" s="139"/>
      <c r="D1218" s="139"/>
      <c r="E1218" s="139"/>
      <c r="F1218" s="140"/>
      <c r="G1218" s="140"/>
      <c r="H1218" s="140"/>
      <c r="Y1218" s="121"/>
    </row>
    <row r="1219" spans="3:25" s="119" customFormat="1" ht="11.25" hidden="1">
      <c r="C1219" s="139"/>
      <c r="D1219" s="139"/>
      <c r="E1219" s="139"/>
      <c r="F1219" s="140"/>
      <c r="G1219" s="140"/>
      <c r="H1219" s="140"/>
      <c r="Y1219" s="121"/>
    </row>
    <row r="1220" spans="3:25" s="119" customFormat="1" ht="11.25" hidden="1">
      <c r="C1220" s="139"/>
      <c r="D1220" s="139"/>
      <c r="E1220" s="139"/>
      <c r="F1220" s="140"/>
      <c r="G1220" s="140"/>
      <c r="H1220" s="140"/>
      <c r="Y1220" s="121"/>
    </row>
    <row r="1221" spans="3:25" s="119" customFormat="1" ht="11.25" hidden="1">
      <c r="C1221" s="139"/>
      <c r="D1221" s="139"/>
      <c r="E1221" s="139"/>
      <c r="F1221" s="140"/>
      <c r="G1221" s="140"/>
      <c r="H1221" s="140"/>
      <c r="Y1221" s="121"/>
    </row>
    <row r="1222" spans="3:25" s="119" customFormat="1" ht="11.25" hidden="1">
      <c r="C1222" s="139"/>
      <c r="D1222" s="139"/>
      <c r="E1222" s="139"/>
      <c r="F1222" s="140"/>
      <c r="G1222" s="140"/>
      <c r="H1222" s="140"/>
      <c r="Y1222" s="121"/>
    </row>
    <row r="1223" spans="3:25" s="119" customFormat="1" ht="11.25" hidden="1">
      <c r="C1223" s="139"/>
      <c r="D1223" s="139"/>
      <c r="E1223" s="139"/>
      <c r="F1223" s="140"/>
      <c r="G1223" s="140"/>
      <c r="H1223" s="140"/>
      <c r="Y1223" s="121"/>
    </row>
    <row r="1224" spans="3:25" s="119" customFormat="1" ht="11.25" hidden="1">
      <c r="C1224" s="139"/>
      <c r="D1224" s="139"/>
      <c r="E1224" s="139"/>
      <c r="F1224" s="140"/>
      <c r="G1224" s="140"/>
      <c r="H1224" s="140"/>
      <c r="Y1224" s="121"/>
    </row>
    <row r="1225" spans="3:25" s="119" customFormat="1" ht="11.25" hidden="1">
      <c r="C1225" s="139"/>
      <c r="D1225" s="139"/>
      <c r="E1225" s="139"/>
      <c r="F1225" s="140"/>
      <c r="G1225" s="140"/>
      <c r="H1225" s="140"/>
      <c r="Y1225" s="121"/>
    </row>
    <row r="1226" spans="3:25" s="119" customFormat="1" ht="11.25" hidden="1">
      <c r="C1226" s="139"/>
      <c r="D1226" s="139"/>
      <c r="E1226" s="139"/>
      <c r="F1226" s="140"/>
      <c r="G1226" s="140"/>
      <c r="H1226" s="140"/>
      <c r="Y1226" s="121"/>
    </row>
    <row r="1227" spans="3:25" s="119" customFormat="1" ht="11.25" hidden="1">
      <c r="C1227" s="139"/>
      <c r="D1227" s="139"/>
      <c r="E1227" s="139"/>
      <c r="F1227" s="140"/>
      <c r="G1227" s="140"/>
      <c r="H1227" s="140"/>
      <c r="Y1227" s="121"/>
    </row>
    <row r="1228" spans="3:25" s="119" customFormat="1" ht="11.25" hidden="1">
      <c r="C1228" s="139"/>
      <c r="D1228" s="139"/>
      <c r="E1228" s="139"/>
      <c r="F1228" s="140"/>
      <c r="G1228" s="140"/>
      <c r="H1228" s="140"/>
      <c r="Y1228" s="121"/>
    </row>
    <row r="1229" spans="3:25" s="119" customFormat="1" ht="11.25" hidden="1">
      <c r="C1229" s="139"/>
      <c r="D1229" s="139"/>
      <c r="E1229" s="139"/>
      <c r="F1229" s="140"/>
      <c r="G1229" s="140"/>
      <c r="H1229" s="140"/>
      <c r="Y1229" s="121"/>
    </row>
    <row r="1230" spans="3:25" s="119" customFormat="1" ht="11.25" hidden="1">
      <c r="C1230" s="139"/>
      <c r="D1230" s="139"/>
      <c r="E1230" s="139"/>
      <c r="F1230" s="140"/>
      <c r="G1230" s="140"/>
      <c r="H1230" s="140"/>
      <c r="Y1230" s="121"/>
    </row>
    <row r="1231" spans="3:25" s="119" customFormat="1" ht="11.25" hidden="1">
      <c r="C1231" s="139"/>
      <c r="D1231" s="139"/>
      <c r="E1231" s="139"/>
      <c r="F1231" s="140"/>
      <c r="G1231" s="140"/>
      <c r="H1231" s="140"/>
      <c r="Y1231" s="121"/>
    </row>
    <row r="1232" spans="3:25" s="119" customFormat="1" ht="11.25" hidden="1">
      <c r="C1232" s="139"/>
      <c r="D1232" s="139"/>
      <c r="E1232" s="139"/>
      <c r="F1232" s="140"/>
      <c r="G1232" s="140"/>
      <c r="H1232" s="140"/>
      <c r="Y1232" s="121"/>
    </row>
    <row r="1233" spans="3:25" s="119" customFormat="1" ht="11.25" hidden="1">
      <c r="C1233" s="139"/>
      <c r="D1233" s="139"/>
      <c r="E1233" s="139"/>
      <c r="F1233" s="140"/>
      <c r="G1233" s="140"/>
      <c r="H1233" s="140"/>
      <c r="Y1233" s="121"/>
    </row>
    <row r="1234" spans="3:25" s="119" customFormat="1" ht="11.25" hidden="1">
      <c r="C1234" s="139"/>
      <c r="D1234" s="139"/>
      <c r="E1234" s="139"/>
      <c r="F1234" s="140"/>
      <c r="G1234" s="140"/>
      <c r="H1234" s="140"/>
      <c r="Y1234" s="121"/>
    </row>
    <row r="1235" spans="3:25" s="119" customFormat="1" ht="11.25" hidden="1">
      <c r="C1235" s="139"/>
      <c r="D1235" s="139"/>
      <c r="E1235" s="139"/>
      <c r="F1235" s="140"/>
      <c r="G1235" s="140"/>
      <c r="H1235" s="140"/>
      <c r="Y1235" s="121"/>
    </row>
    <row r="1236" spans="3:25" s="119" customFormat="1" ht="11.25" hidden="1">
      <c r="C1236" s="139"/>
      <c r="D1236" s="139"/>
      <c r="E1236" s="139"/>
      <c r="F1236" s="140"/>
      <c r="G1236" s="140"/>
      <c r="H1236" s="140"/>
      <c r="Y1236" s="121"/>
    </row>
    <row r="1237" spans="3:25" s="119" customFormat="1" ht="11.25" hidden="1">
      <c r="C1237" s="139"/>
      <c r="D1237" s="139"/>
      <c r="E1237" s="139"/>
      <c r="F1237" s="140"/>
      <c r="G1237" s="140"/>
      <c r="H1237" s="140"/>
      <c r="Y1237" s="121"/>
    </row>
    <row r="1238" spans="3:25" s="119" customFormat="1" ht="11.25" hidden="1">
      <c r="C1238" s="139"/>
      <c r="D1238" s="139"/>
      <c r="E1238" s="139"/>
      <c r="F1238" s="140"/>
      <c r="G1238" s="140"/>
      <c r="H1238" s="140"/>
      <c r="Y1238" s="121"/>
    </row>
    <row r="1239" spans="3:25" s="119" customFormat="1" ht="11.25" hidden="1">
      <c r="C1239" s="139"/>
      <c r="D1239" s="139"/>
      <c r="E1239" s="139"/>
      <c r="F1239" s="140"/>
      <c r="G1239" s="140"/>
      <c r="H1239" s="140"/>
      <c r="Y1239" s="121"/>
    </row>
    <row r="1240" spans="3:25" s="119" customFormat="1" ht="11.25" hidden="1">
      <c r="C1240" s="139"/>
      <c r="D1240" s="139"/>
      <c r="E1240" s="139"/>
      <c r="F1240" s="140"/>
      <c r="G1240" s="140"/>
      <c r="H1240" s="140"/>
      <c r="Y1240" s="121"/>
    </row>
    <row r="1241" spans="3:25" s="119" customFormat="1" ht="11.25" hidden="1">
      <c r="C1241" s="139"/>
      <c r="D1241" s="139"/>
      <c r="E1241" s="139"/>
      <c r="F1241" s="140"/>
      <c r="G1241" s="140"/>
      <c r="H1241" s="140"/>
      <c r="Y1241" s="121"/>
    </row>
    <row r="1242" spans="3:25" s="119" customFormat="1" ht="11.25" hidden="1">
      <c r="C1242" s="139"/>
      <c r="D1242" s="139"/>
      <c r="E1242" s="139"/>
      <c r="F1242" s="140"/>
      <c r="G1242" s="140"/>
      <c r="H1242" s="140"/>
      <c r="Y1242" s="121"/>
    </row>
    <row r="1243" spans="3:25" s="119" customFormat="1" ht="11.25" hidden="1">
      <c r="C1243" s="139"/>
      <c r="D1243" s="139"/>
      <c r="E1243" s="139"/>
      <c r="F1243" s="140"/>
      <c r="G1243" s="140"/>
      <c r="H1243" s="140"/>
      <c r="Y1243" s="121"/>
    </row>
    <row r="1244" spans="3:25" s="119" customFormat="1" ht="11.25" hidden="1">
      <c r="C1244" s="139"/>
      <c r="D1244" s="139"/>
      <c r="E1244" s="139"/>
      <c r="F1244" s="140"/>
      <c r="G1244" s="140"/>
      <c r="H1244" s="140"/>
      <c r="Y1244" s="121"/>
    </row>
    <row r="1245" spans="3:25" s="119" customFormat="1" ht="11.25" hidden="1">
      <c r="C1245" s="139"/>
      <c r="D1245" s="139"/>
      <c r="E1245" s="139"/>
      <c r="F1245" s="140"/>
      <c r="G1245" s="140"/>
      <c r="H1245" s="140"/>
      <c r="Y1245" s="121"/>
    </row>
    <row r="1246" spans="3:25" s="119" customFormat="1" ht="11.25" hidden="1">
      <c r="C1246" s="139"/>
      <c r="D1246" s="139"/>
      <c r="E1246" s="139"/>
      <c r="F1246" s="140"/>
      <c r="G1246" s="140"/>
      <c r="H1246" s="140"/>
      <c r="Y1246" s="121"/>
    </row>
    <row r="1247" spans="3:25" s="119" customFormat="1" ht="11.25" hidden="1">
      <c r="C1247" s="139"/>
      <c r="D1247" s="139"/>
      <c r="E1247" s="139"/>
      <c r="F1247" s="140"/>
      <c r="G1247" s="140"/>
      <c r="H1247" s="140"/>
      <c r="Y1247" s="121"/>
    </row>
    <row r="1248" spans="3:25" s="119" customFormat="1" ht="11.25" hidden="1">
      <c r="C1248" s="139"/>
      <c r="D1248" s="139"/>
      <c r="E1248" s="139"/>
      <c r="F1248" s="140"/>
      <c r="G1248" s="140"/>
      <c r="H1248" s="140"/>
      <c r="Y1248" s="121"/>
    </row>
    <row r="1249" spans="3:25" s="119" customFormat="1" ht="11.25" hidden="1">
      <c r="C1249" s="139"/>
      <c r="D1249" s="139"/>
      <c r="E1249" s="139"/>
      <c r="F1249" s="140"/>
      <c r="G1249" s="140"/>
      <c r="H1249" s="140"/>
      <c r="Y1249" s="121"/>
    </row>
    <row r="1250" spans="3:25" s="119" customFormat="1" ht="11.25" hidden="1">
      <c r="C1250" s="139"/>
      <c r="D1250" s="139"/>
      <c r="E1250" s="139"/>
      <c r="F1250" s="140"/>
      <c r="G1250" s="140"/>
      <c r="H1250" s="140"/>
      <c r="Y1250" s="121"/>
    </row>
    <row r="1251" spans="3:25" s="119" customFormat="1" ht="11.25" hidden="1">
      <c r="C1251" s="139"/>
      <c r="D1251" s="139"/>
      <c r="E1251" s="139"/>
      <c r="F1251" s="140"/>
      <c r="G1251" s="140"/>
      <c r="H1251" s="140"/>
      <c r="Y1251" s="121"/>
    </row>
    <row r="1252" spans="3:25" s="119" customFormat="1" ht="11.25" hidden="1">
      <c r="C1252" s="139"/>
      <c r="D1252" s="139"/>
      <c r="E1252" s="139"/>
      <c r="F1252" s="140"/>
      <c r="G1252" s="140"/>
      <c r="H1252" s="140"/>
      <c r="Y1252" s="121"/>
    </row>
    <row r="1253" spans="3:25" s="119" customFormat="1" ht="11.25" hidden="1">
      <c r="C1253" s="139"/>
      <c r="D1253" s="139"/>
      <c r="E1253" s="139"/>
      <c r="F1253" s="140"/>
      <c r="G1253" s="140"/>
      <c r="H1253" s="140"/>
      <c r="Y1253" s="121"/>
    </row>
    <row r="1254" spans="3:25" s="119" customFormat="1" ht="11.25" hidden="1">
      <c r="C1254" s="139"/>
      <c r="D1254" s="139"/>
      <c r="E1254" s="139"/>
      <c r="F1254" s="140"/>
      <c r="G1254" s="140"/>
      <c r="H1254" s="140"/>
      <c r="Y1254" s="121"/>
    </row>
    <row r="1255" spans="3:25" s="119" customFormat="1" ht="11.25" hidden="1">
      <c r="C1255" s="139"/>
      <c r="D1255" s="139"/>
      <c r="E1255" s="139"/>
      <c r="F1255" s="140"/>
      <c r="G1255" s="140"/>
      <c r="H1255" s="140"/>
      <c r="Y1255" s="121"/>
    </row>
    <row r="1256" spans="3:25" s="119" customFormat="1" ht="11.25" hidden="1">
      <c r="C1256" s="139"/>
      <c r="D1256" s="139"/>
      <c r="E1256" s="139"/>
      <c r="F1256" s="140"/>
      <c r="G1256" s="140"/>
      <c r="H1256" s="140"/>
      <c r="Y1256" s="121"/>
    </row>
    <row r="1257" spans="3:25" s="119" customFormat="1" ht="11.25" hidden="1">
      <c r="C1257" s="139"/>
      <c r="D1257" s="139"/>
      <c r="E1257" s="139"/>
      <c r="F1257" s="140"/>
      <c r="G1257" s="140"/>
      <c r="H1257" s="140"/>
      <c r="Y1257" s="121"/>
    </row>
    <row r="1258" spans="3:25" s="119" customFormat="1" ht="11.25" hidden="1">
      <c r="C1258" s="139"/>
      <c r="D1258" s="139"/>
      <c r="E1258" s="139"/>
      <c r="F1258" s="140"/>
      <c r="G1258" s="140"/>
      <c r="H1258" s="140"/>
      <c r="Y1258" s="121"/>
    </row>
    <row r="1259" spans="3:25" s="119" customFormat="1" ht="11.25" hidden="1">
      <c r="C1259" s="139"/>
      <c r="D1259" s="139"/>
      <c r="E1259" s="139"/>
      <c r="F1259" s="140"/>
      <c r="G1259" s="140"/>
      <c r="H1259" s="140"/>
      <c r="Y1259" s="121"/>
    </row>
    <row r="1260" spans="3:25" s="119" customFormat="1" ht="11.25" hidden="1">
      <c r="C1260" s="139"/>
      <c r="D1260" s="139"/>
      <c r="E1260" s="139"/>
      <c r="F1260" s="140"/>
      <c r="G1260" s="140"/>
      <c r="H1260" s="140"/>
      <c r="Y1260" s="121"/>
    </row>
    <row r="1261" spans="3:25" s="119" customFormat="1" ht="11.25" hidden="1">
      <c r="C1261" s="139"/>
      <c r="D1261" s="139"/>
      <c r="E1261" s="139"/>
      <c r="F1261" s="140"/>
      <c r="G1261" s="140"/>
      <c r="H1261" s="140"/>
      <c r="Y1261" s="121"/>
    </row>
    <row r="1262" spans="3:25" s="119" customFormat="1" ht="11.25" hidden="1">
      <c r="C1262" s="139"/>
      <c r="D1262" s="139"/>
      <c r="E1262" s="139"/>
      <c r="F1262" s="140"/>
      <c r="G1262" s="140"/>
      <c r="H1262" s="140"/>
      <c r="Y1262" s="121"/>
    </row>
    <row r="1263" spans="3:25" s="119" customFormat="1" ht="11.25" hidden="1">
      <c r="C1263" s="139"/>
      <c r="D1263" s="139"/>
      <c r="E1263" s="139"/>
      <c r="F1263" s="140"/>
      <c r="G1263" s="140"/>
      <c r="H1263" s="140"/>
      <c r="Y1263" s="121"/>
    </row>
    <row r="1264" spans="3:25" s="119" customFormat="1" ht="11.25" hidden="1">
      <c r="C1264" s="139"/>
      <c r="D1264" s="139"/>
      <c r="E1264" s="139"/>
      <c r="F1264" s="140"/>
      <c r="G1264" s="140"/>
      <c r="H1264" s="140"/>
      <c r="Y1264" s="121"/>
    </row>
    <row r="1265" spans="3:25" s="119" customFormat="1" ht="11.25" hidden="1">
      <c r="C1265" s="139"/>
      <c r="D1265" s="139"/>
      <c r="E1265" s="139"/>
      <c r="F1265" s="140"/>
      <c r="G1265" s="140"/>
      <c r="H1265" s="140"/>
      <c r="Y1265" s="121"/>
    </row>
    <row r="1266" spans="3:25" s="119" customFormat="1" ht="11.25" hidden="1">
      <c r="C1266" s="139"/>
      <c r="D1266" s="139"/>
      <c r="E1266" s="139"/>
      <c r="F1266" s="140"/>
      <c r="G1266" s="140"/>
      <c r="H1266" s="140"/>
      <c r="Y1266" s="121"/>
    </row>
    <row r="1267" spans="3:25" ht="11.25" hidden="1"/>
  </sheetData>
  <mergeCells count="19">
    <mergeCell ref="A1:D1"/>
    <mergeCell ref="K1:K518"/>
    <mergeCell ref="A2:D2"/>
    <mergeCell ref="A3:D3"/>
    <mergeCell ref="A4:D4"/>
    <mergeCell ref="A5:E5"/>
    <mergeCell ref="A6:D6"/>
    <mergeCell ref="A7:E7"/>
    <mergeCell ref="A8:D8"/>
    <mergeCell ref="A9:D9"/>
    <mergeCell ref="A16:D16"/>
    <mergeCell ref="A17:E17"/>
    <mergeCell ref="A519:K519"/>
    <mergeCell ref="A10:E10"/>
    <mergeCell ref="A11:E11"/>
    <mergeCell ref="A12:E12"/>
    <mergeCell ref="A13:D13"/>
    <mergeCell ref="A14:E14"/>
    <mergeCell ref="A15:D15"/>
  </mergeCells>
  <dataValidations count="8">
    <dataValidation type="whole" operator="greaterThan" allowBlank="1" showInputMessage="1" showErrorMessage="1" errorTitle="Error!" error="Please enter a positive value" promptTitle="Note!" prompt="Calculations based on this new EMI will be valid from next EMI period" sqref="J19:J518">
      <formula1>0</formula1>
    </dataValidation>
    <dataValidation type="list" allowBlank="1" showInputMessage="1" showErrorMessage="1" errorTitle="Error!" error="Please choose from List" promptTitle="Note!" prompt="Please do not type - choose from drop-down list" sqref="E13">
      <formula1>$R$19:$R$59</formula1>
    </dataValidation>
    <dataValidation type="decimal" allowBlank="1" showInputMessage="1" showErrorMessage="1" errorTitle="Error!" error="Please enter a values between 0 and 100" promptTitle="Note!" prompt="This will be the &quot;new&quot; rate of interest effective from next EMI" sqref="H19:H518">
      <formula1>0</formula1>
      <formula2>1</formula2>
    </dataValidation>
    <dataValidation type="date" operator="greaterThanOrEqual" allowBlank="1" showInputMessage="1" showErrorMessage="1" errorTitle="Error!" error="Please enter a date in MM/DD/YYYY format" sqref="E4">
      <formula1>1</formula1>
    </dataValidation>
    <dataValidation type="decimal" allowBlank="1" showInputMessage="1" showErrorMessage="1" errorTitle="Error!" error="Please enter a values between 0 and 100" sqref="E2">
      <formula1>0</formula1>
      <formula2>1</formula2>
    </dataValidation>
    <dataValidation type="whole" operator="greaterThanOrEqual" allowBlank="1" showInputMessage="1" showErrorMessage="1" errorTitle="Error!" error="Please enter a positive value" sqref="E1">
      <formula1>0</formula1>
    </dataValidation>
    <dataValidation type="whole" operator="greaterThan" allowBlank="1" showInputMessage="1" showErrorMessage="1" errorTitle="Error!" error="Please enter a positive value" promptTitle="Note!" prompt="Calculations based on this pre-payment will be valid from next EMI" sqref="I19:I518">
      <formula1>0</formula1>
    </dataValidation>
    <dataValidation type="whole" allowBlank="1" showInputMessage="1" showErrorMessage="1" errorTitle="Error!" error="Please enter a value between 1 and 25" sqref="E3">
      <formula1>1</formula1>
      <formula2>25</formula2>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7"/>
  <sheetViews>
    <sheetView workbookViewId="0"/>
  </sheetViews>
  <sheetFormatPr defaultRowHeight="11.25"/>
  <cols>
    <col min="3" max="3" width="9.1640625" bestFit="1" customWidth="1"/>
    <col min="4" max="4" width="9.6640625" bestFit="1" customWidth="1"/>
    <col min="5" max="5" width="10.6640625" bestFit="1" customWidth="1"/>
    <col min="6" max="6" width="11.1640625" bestFit="1" customWidth="1"/>
    <col min="7" max="7" width="11.5" style="146" bestFit="1" customWidth="1"/>
    <col min="8" max="8" width="12.83203125" style="146" bestFit="1" customWidth="1"/>
    <col min="9" max="10" width="9.33203125" style="145"/>
    <col min="11" max="11" width="10.1640625" style="145" bestFit="1" customWidth="1"/>
    <col min="12" max="12" width="10.1640625" style="145" customWidth="1"/>
    <col min="13" max="13" width="11.33203125" style="145" bestFit="1" customWidth="1"/>
    <col min="14" max="14" width="9.33203125" style="147"/>
    <col min="15" max="15" width="33" bestFit="1" customWidth="1"/>
    <col min="16" max="16" width="15" bestFit="1" customWidth="1"/>
    <col min="17" max="17" width="9.6640625" bestFit="1" customWidth="1"/>
    <col min="18" max="18" width="10.6640625" bestFit="1" customWidth="1"/>
    <col min="21" max="21" width="9.6640625" bestFit="1" customWidth="1"/>
    <col min="22" max="22" width="10.6640625" bestFit="1" customWidth="1"/>
    <col min="25" max="26" width="10.6640625" bestFit="1" customWidth="1"/>
    <col min="27" max="27" width="8.6640625" bestFit="1" customWidth="1"/>
  </cols>
  <sheetData>
    <row r="1" spans="1:28" ht="12" thickBot="1"/>
    <row r="2" spans="1:28" ht="39" thickBot="1">
      <c r="A2" s="102" t="s">
        <v>43</v>
      </c>
      <c r="B2" s="102" t="s">
        <v>56</v>
      </c>
      <c r="C2" s="102" t="s">
        <v>44</v>
      </c>
      <c r="D2" s="102" t="s">
        <v>296</v>
      </c>
      <c r="E2" s="102" t="s">
        <v>297</v>
      </c>
      <c r="F2" s="102" t="s">
        <v>298</v>
      </c>
      <c r="G2" s="146" t="s">
        <v>306</v>
      </c>
      <c r="H2" s="146" t="s">
        <v>307</v>
      </c>
      <c r="I2" s="145" t="s">
        <v>299</v>
      </c>
      <c r="J2" s="145" t="s">
        <v>302</v>
      </c>
      <c r="K2" s="145" t="s">
        <v>303</v>
      </c>
      <c r="L2" s="145" t="s">
        <v>309</v>
      </c>
      <c r="M2" s="145" t="s">
        <v>304</v>
      </c>
      <c r="N2" s="147" t="s">
        <v>300</v>
      </c>
      <c r="P2" s="102" t="s">
        <v>44</v>
      </c>
      <c r="Q2" s="107" t="s">
        <v>49</v>
      </c>
      <c r="R2" s="106" t="s">
        <v>51</v>
      </c>
      <c r="S2" s="107" t="s">
        <v>52</v>
      </c>
      <c r="T2" s="107"/>
      <c r="U2" s="107" t="s">
        <v>49</v>
      </c>
      <c r="V2" s="106" t="s">
        <v>51</v>
      </c>
      <c r="W2" s="107" t="s">
        <v>52</v>
      </c>
      <c r="X2" s="107" t="s">
        <v>49</v>
      </c>
      <c r="Y2" s="106" t="s">
        <v>51</v>
      </c>
      <c r="Z2" s="107" t="s">
        <v>52</v>
      </c>
      <c r="AA2" t="s">
        <v>20</v>
      </c>
    </row>
    <row r="3" spans="1:28" ht="12" thickBot="1">
      <c r="A3" s="111">
        <v>1</v>
      </c>
      <c r="B3" s="111">
        <f>YEAR(C3)</f>
        <v>2011</v>
      </c>
      <c r="C3" s="153">
        <v>40575</v>
      </c>
      <c r="D3">
        <f>400000+G3</f>
        <v>500000</v>
      </c>
      <c r="E3">
        <f>600000+H3</f>
        <v>700000</v>
      </c>
      <c r="F3">
        <f>2148684.77-I3-1200000</f>
        <v>898684.77</v>
      </c>
      <c r="G3" s="146">
        <v>100000</v>
      </c>
      <c r="H3" s="146">
        <v>100000</v>
      </c>
      <c r="I3" s="145">
        <v>50000</v>
      </c>
      <c r="L3" s="145">
        <v>40000</v>
      </c>
      <c r="N3" s="147">
        <f>D3+E3+F3-J3-K3-L3-M3</f>
        <v>2058684.77</v>
      </c>
      <c r="P3" s="111" t="s">
        <v>65</v>
      </c>
      <c r="Q3" s="115">
        <v>50799.006139433121</v>
      </c>
      <c r="R3" s="117">
        <v>1250000</v>
      </c>
      <c r="S3" s="118">
        <v>38099.26</v>
      </c>
      <c r="T3" s="149"/>
      <c r="U3" s="115">
        <v>50799.006139433121</v>
      </c>
      <c r="V3" s="117">
        <v>1250000</v>
      </c>
      <c r="W3" s="118">
        <v>38099.26</v>
      </c>
      <c r="X3" s="115">
        <v>50799.006139433121</v>
      </c>
      <c r="Y3" s="117">
        <v>1250000</v>
      </c>
      <c r="Z3" s="118">
        <v>38099.26</v>
      </c>
    </row>
    <row r="4" spans="1:28" ht="12" thickBot="1">
      <c r="A4" s="122">
        <v>2</v>
      </c>
      <c r="B4" s="111">
        <f t="shared" ref="B4:B37" si="0">YEAR(C4)</f>
        <v>2011</v>
      </c>
      <c r="C4" s="153">
        <v>40603</v>
      </c>
      <c r="D4">
        <f>D3+G4-J4-M3/2</f>
        <v>600000</v>
      </c>
      <c r="E4">
        <f>600000+H4</f>
        <v>700000</v>
      </c>
      <c r="F4">
        <f>F3-I4</f>
        <v>860684.77</v>
      </c>
      <c r="G4" s="146">
        <v>100000</v>
      </c>
      <c r="H4" s="146">
        <v>100000</v>
      </c>
      <c r="I4" s="145">
        <v>38000</v>
      </c>
      <c r="L4" s="145">
        <v>40000</v>
      </c>
      <c r="N4" s="147">
        <f t="shared" ref="N4:N37" si="1">D4+E4+F4-J4-K4-L4-M4</f>
        <v>2120684.77</v>
      </c>
      <c r="P4" s="111" t="s">
        <v>66</v>
      </c>
      <c r="Q4" s="126">
        <v>38099.26</v>
      </c>
      <c r="R4" s="128"/>
      <c r="S4" s="129"/>
      <c r="T4" s="129"/>
      <c r="U4" s="126">
        <v>38099.26</v>
      </c>
      <c r="V4" s="128"/>
      <c r="W4" s="118">
        <v>38099.26</v>
      </c>
      <c r="X4" s="126">
        <v>38099.26</v>
      </c>
      <c r="Y4" s="128"/>
      <c r="Z4" s="118">
        <v>38099.26</v>
      </c>
      <c r="AB4">
        <v>4572000</v>
      </c>
    </row>
    <row r="5" spans="1:28" ht="12" thickBot="1">
      <c r="A5" s="122">
        <v>3</v>
      </c>
      <c r="B5" s="111">
        <f t="shared" si="0"/>
        <v>2011</v>
      </c>
      <c r="C5" s="153">
        <v>40634</v>
      </c>
      <c r="D5">
        <f t="shared" ref="D5:D7" si="2">D4+G5-J5-M4/2</f>
        <v>700000</v>
      </c>
      <c r="E5">
        <f>E4+H5-K5-M4/2</f>
        <v>800000</v>
      </c>
      <c r="F5">
        <f t="shared" ref="F5:F7" si="3">F4-I5</f>
        <v>822684.77</v>
      </c>
      <c r="G5" s="146">
        <v>100000</v>
      </c>
      <c r="H5" s="146">
        <v>100000</v>
      </c>
      <c r="I5" s="145">
        <v>38000</v>
      </c>
      <c r="L5" s="145">
        <v>40000</v>
      </c>
      <c r="N5" s="147">
        <f t="shared" si="1"/>
        <v>2282684.77</v>
      </c>
      <c r="P5" s="111" t="s">
        <v>67</v>
      </c>
      <c r="Q5" s="126">
        <v>38099.26</v>
      </c>
      <c r="R5" s="128"/>
      <c r="S5" s="129"/>
      <c r="T5" s="129"/>
      <c r="U5" s="126">
        <v>38099.26</v>
      </c>
      <c r="V5" s="128"/>
      <c r="W5" s="118">
        <v>38099.26</v>
      </c>
      <c r="X5" s="126">
        <v>38099.26</v>
      </c>
      <c r="Y5" s="128"/>
      <c r="Z5" s="118">
        <v>38099.26</v>
      </c>
      <c r="AB5">
        <v>757416</v>
      </c>
    </row>
    <row r="6" spans="1:28" ht="12" thickBot="1">
      <c r="A6" s="122">
        <v>4</v>
      </c>
      <c r="B6" s="111">
        <f t="shared" si="0"/>
        <v>2011</v>
      </c>
      <c r="C6" s="153">
        <v>40664</v>
      </c>
      <c r="D6">
        <f t="shared" si="2"/>
        <v>800000</v>
      </c>
      <c r="E6">
        <f>E5+H6-K6-M5/2</f>
        <v>830000</v>
      </c>
      <c r="F6">
        <f t="shared" si="3"/>
        <v>784684.77</v>
      </c>
      <c r="G6" s="146">
        <v>400000</v>
      </c>
      <c r="H6" s="146">
        <v>330000</v>
      </c>
      <c r="I6" s="145">
        <v>38000</v>
      </c>
      <c r="J6" s="145">
        <v>300000</v>
      </c>
      <c r="K6" s="145">
        <v>300000</v>
      </c>
      <c r="L6" s="145">
        <v>40000</v>
      </c>
      <c r="N6" s="147">
        <f t="shared" si="1"/>
        <v>1774684.77</v>
      </c>
      <c r="P6" s="111" t="s">
        <v>68</v>
      </c>
      <c r="Q6" s="126">
        <v>38099.26</v>
      </c>
      <c r="R6" s="128"/>
      <c r="S6" s="129"/>
      <c r="T6" s="129"/>
      <c r="U6" s="126">
        <v>38099.26</v>
      </c>
      <c r="V6" s="128"/>
      <c r="W6" s="118">
        <v>38099.26</v>
      </c>
      <c r="X6" s="126">
        <v>38099.26</v>
      </c>
      <c r="Y6" s="128"/>
      <c r="Z6" s="118">
        <v>38099.26</v>
      </c>
      <c r="AB6">
        <v>125000</v>
      </c>
    </row>
    <row r="7" spans="1:28" ht="12" thickBot="1">
      <c r="A7" s="122">
        <v>5</v>
      </c>
      <c r="B7" s="111">
        <f t="shared" si="0"/>
        <v>2011</v>
      </c>
      <c r="C7" s="153">
        <v>40695</v>
      </c>
      <c r="D7">
        <f t="shared" si="2"/>
        <v>900000</v>
      </c>
      <c r="E7">
        <f>E6+H7-K7-M6/2</f>
        <v>930000</v>
      </c>
      <c r="F7">
        <f t="shared" si="3"/>
        <v>746684.77</v>
      </c>
      <c r="G7" s="146">
        <v>100000</v>
      </c>
      <c r="H7" s="146">
        <v>100000</v>
      </c>
      <c r="I7" s="145">
        <v>38000</v>
      </c>
      <c r="L7" s="145">
        <v>40000</v>
      </c>
      <c r="M7" s="145">
        <f>600000+2%*600000</f>
        <v>612000</v>
      </c>
      <c r="N7" s="147">
        <f t="shared" si="1"/>
        <v>1924684.77</v>
      </c>
      <c r="O7" t="s">
        <v>301</v>
      </c>
      <c r="P7" s="111" t="s">
        <v>69</v>
      </c>
      <c r="Q7" s="126">
        <v>38099.26</v>
      </c>
      <c r="R7" s="128">
        <v>600000</v>
      </c>
      <c r="S7" s="118">
        <v>31668</v>
      </c>
      <c r="T7" s="149"/>
      <c r="U7" s="126">
        <v>38099.26</v>
      </c>
      <c r="V7" s="128">
        <v>700000</v>
      </c>
      <c r="W7" s="118">
        <v>30653</v>
      </c>
      <c r="X7" s="126">
        <v>38099.26</v>
      </c>
      <c r="Y7" s="128">
        <v>800000</v>
      </c>
      <c r="Z7" s="155">
        <v>29636</v>
      </c>
      <c r="AA7">
        <f>2%*Y7</f>
        <v>16000</v>
      </c>
    </row>
    <row r="8" spans="1:28" ht="12" thickBot="1">
      <c r="A8" s="122">
        <v>6</v>
      </c>
      <c r="B8" s="111">
        <f t="shared" si="0"/>
        <v>2011</v>
      </c>
      <c r="C8" s="153">
        <v>40725</v>
      </c>
      <c r="D8">
        <f>D7+G8-J8-M7/2</f>
        <v>694000</v>
      </c>
      <c r="E8">
        <f t="shared" ref="E8:E37" si="4">E7+H8-K8-M7/2</f>
        <v>724000</v>
      </c>
      <c r="F8">
        <f t="shared" ref="F8" si="5">F7-I8</f>
        <v>715013.77</v>
      </c>
      <c r="G8" s="146">
        <v>100000</v>
      </c>
      <c r="H8" s="146">
        <v>100000</v>
      </c>
      <c r="I8" s="145">
        <v>31671</v>
      </c>
      <c r="L8" s="145">
        <v>40000</v>
      </c>
      <c r="M8" s="145">
        <v>600000</v>
      </c>
      <c r="N8" s="147">
        <f t="shared" si="1"/>
        <v>1493013.77</v>
      </c>
      <c r="O8" t="s">
        <v>305</v>
      </c>
      <c r="P8" s="111" t="s">
        <v>70</v>
      </c>
      <c r="Q8" s="126">
        <v>31668</v>
      </c>
      <c r="R8" s="128"/>
      <c r="S8" s="129"/>
      <c r="T8" s="129"/>
      <c r="U8" s="126">
        <v>30653</v>
      </c>
      <c r="V8" s="128"/>
      <c r="W8" s="118">
        <v>30653</v>
      </c>
      <c r="X8" s="126">
        <v>30653</v>
      </c>
      <c r="Y8" s="128"/>
      <c r="Z8" s="155">
        <v>29636</v>
      </c>
    </row>
    <row r="9" spans="1:28" ht="12" thickBot="1">
      <c r="A9" s="122">
        <v>7</v>
      </c>
      <c r="B9" s="111">
        <f t="shared" si="0"/>
        <v>2011</v>
      </c>
      <c r="C9" s="153">
        <v>40756</v>
      </c>
      <c r="D9">
        <f t="shared" ref="D9:D13" si="6">D8+G9-J9-M8/2</f>
        <v>494000</v>
      </c>
      <c r="E9">
        <f t="shared" si="4"/>
        <v>524000</v>
      </c>
      <c r="F9">
        <f t="shared" ref="F9:F13" si="7">F8-I9</f>
        <v>683342.77</v>
      </c>
      <c r="G9" s="146">
        <v>100000</v>
      </c>
      <c r="H9" s="146">
        <v>100000</v>
      </c>
      <c r="I9" s="145">
        <v>31671</v>
      </c>
      <c r="L9" s="145">
        <v>40000</v>
      </c>
      <c r="M9" s="145">
        <v>300000</v>
      </c>
      <c r="N9" s="147">
        <f t="shared" si="1"/>
        <v>1361342.77</v>
      </c>
      <c r="O9" t="s">
        <v>308</v>
      </c>
      <c r="P9" s="111" t="s">
        <v>71</v>
      </c>
      <c r="Q9" s="126">
        <v>31668</v>
      </c>
      <c r="R9" s="128"/>
      <c r="S9" s="129"/>
      <c r="T9" s="129"/>
      <c r="U9" s="126">
        <v>30653</v>
      </c>
      <c r="V9" s="128"/>
      <c r="W9" s="118">
        <v>30653</v>
      </c>
      <c r="X9" s="126">
        <v>30653</v>
      </c>
      <c r="Y9" s="128"/>
      <c r="Z9" s="155">
        <v>29636</v>
      </c>
    </row>
    <row r="10" spans="1:28" ht="12" thickBot="1">
      <c r="A10" s="122">
        <v>8</v>
      </c>
      <c r="B10" s="111">
        <f t="shared" si="0"/>
        <v>2011</v>
      </c>
      <c r="C10" s="153">
        <v>40787</v>
      </c>
      <c r="D10">
        <f t="shared" si="6"/>
        <v>444000</v>
      </c>
      <c r="E10">
        <f t="shared" si="4"/>
        <v>474000</v>
      </c>
      <c r="F10">
        <f t="shared" si="7"/>
        <v>651671.77</v>
      </c>
      <c r="G10" s="146">
        <v>100000</v>
      </c>
      <c r="H10" s="146">
        <v>100000</v>
      </c>
      <c r="I10" s="145">
        <v>31671</v>
      </c>
      <c r="L10" s="145">
        <v>40000</v>
      </c>
      <c r="N10" s="147">
        <f t="shared" si="1"/>
        <v>1529671.77</v>
      </c>
      <c r="P10" s="111" t="s">
        <v>72</v>
      </c>
      <c r="Q10" s="126">
        <v>31668</v>
      </c>
      <c r="R10" s="128"/>
      <c r="S10" s="129"/>
      <c r="T10" s="129"/>
      <c r="U10" s="126">
        <v>30653</v>
      </c>
      <c r="V10" s="128"/>
      <c r="W10" s="118">
        <v>30653</v>
      </c>
      <c r="X10" s="126">
        <v>30653</v>
      </c>
      <c r="Y10" s="128"/>
      <c r="Z10" s="155">
        <v>29636</v>
      </c>
    </row>
    <row r="11" spans="1:28" ht="12" thickBot="1">
      <c r="A11" s="122">
        <v>9</v>
      </c>
      <c r="B11" s="111">
        <f t="shared" si="0"/>
        <v>2011</v>
      </c>
      <c r="C11" s="153">
        <v>40817</v>
      </c>
      <c r="D11">
        <f t="shared" si="6"/>
        <v>544000</v>
      </c>
      <c r="E11">
        <f t="shared" si="4"/>
        <v>574000</v>
      </c>
      <c r="F11">
        <f t="shared" si="7"/>
        <v>620000.77</v>
      </c>
      <c r="G11" s="146">
        <v>100000</v>
      </c>
      <c r="H11" s="146">
        <v>100000</v>
      </c>
      <c r="I11" s="145">
        <v>31671</v>
      </c>
      <c r="L11" s="145">
        <v>40000</v>
      </c>
      <c r="N11" s="147">
        <f t="shared" si="1"/>
        <v>1698000.77</v>
      </c>
      <c r="P11" s="111" t="s">
        <v>73</v>
      </c>
      <c r="Q11" s="126">
        <v>31668</v>
      </c>
      <c r="R11" s="128"/>
      <c r="S11" s="129"/>
      <c r="T11" s="129"/>
      <c r="U11" s="126">
        <v>30653</v>
      </c>
      <c r="V11" s="128"/>
      <c r="W11" s="118">
        <v>30653</v>
      </c>
      <c r="X11" s="126">
        <v>30653</v>
      </c>
      <c r="Y11" s="128"/>
      <c r="Z11" s="155">
        <v>29636</v>
      </c>
    </row>
    <row r="12" spans="1:28" ht="12" thickBot="1">
      <c r="A12" s="122">
        <v>10</v>
      </c>
      <c r="B12" s="111">
        <f t="shared" si="0"/>
        <v>2011</v>
      </c>
      <c r="C12" s="153">
        <v>40848</v>
      </c>
      <c r="D12">
        <f t="shared" si="6"/>
        <v>644000</v>
      </c>
      <c r="E12">
        <f t="shared" si="4"/>
        <v>674000</v>
      </c>
      <c r="F12">
        <f t="shared" si="7"/>
        <v>588329.77</v>
      </c>
      <c r="G12" s="146">
        <v>100000</v>
      </c>
      <c r="H12" s="146">
        <v>100000</v>
      </c>
      <c r="I12" s="145">
        <v>31671</v>
      </c>
      <c r="L12" s="145">
        <v>40000</v>
      </c>
      <c r="N12" s="147">
        <f t="shared" si="1"/>
        <v>1866329.77</v>
      </c>
      <c r="P12" s="111" t="s">
        <v>74</v>
      </c>
      <c r="Q12" s="126">
        <v>31668</v>
      </c>
      <c r="R12" s="128"/>
      <c r="S12" s="129"/>
      <c r="T12" s="129"/>
      <c r="U12" s="126">
        <v>30653</v>
      </c>
      <c r="V12" s="128"/>
      <c r="W12" s="118">
        <v>30653</v>
      </c>
      <c r="X12" s="126">
        <v>30653</v>
      </c>
      <c r="Y12" s="128"/>
      <c r="Z12" s="155">
        <v>29636</v>
      </c>
    </row>
    <row r="13" spans="1:28" ht="12" thickBot="1">
      <c r="A13" s="122">
        <v>11</v>
      </c>
      <c r="B13" s="111">
        <f t="shared" si="0"/>
        <v>2011</v>
      </c>
      <c r="C13" s="153">
        <v>40878</v>
      </c>
      <c r="D13">
        <f t="shared" si="6"/>
        <v>744000</v>
      </c>
      <c r="E13">
        <f t="shared" si="4"/>
        <v>774000</v>
      </c>
      <c r="F13">
        <f t="shared" si="7"/>
        <v>556658.77</v>
      </c>
      <c r="G13" s="146">
        <v>100000</v>
      </c>
      <c r="H13" s="146">
        <v>100000</v>
      </c>
      <c r="I13" s="145">
        <v>31671</v>
      </c>
      <c r="L13" s="145">
        <v>40000</v>
      </c>
      <c r="N13" s="147">
        <f t="shared" si="1"/>
        <v>2034658.77</v>
      </c>
      <c r="P13" s="111" t="s">
        <v>75</v>
      </c>
      <c r="Q13" s="126">
        <v>31668</v>
      </c>
      <c r="R13" s="128"/>
      <c r="S13" s="129"/>
      <c r="T13" s="129"/>
      <c r="U13" s="126">
        <v>30653</v>
      </c>
      <c r="V13" s="128"/>
      <c r="W13" s="118">
        <v>30653</v>
      </c>
      <c r="X13" s="126">
        <v>30653</v>
      </c>
      <c r="Y13" s="128"/>
      <c r="Z13" s="155">
        <v>29636</v>
      </c>
    </row>
    <row r="14" spans="1:28">
      <c r="A14" s="122">
        <v>12</v>
      </c>
      <c r="B14" s="111">
        <f t="shared" si="0"/>
        <v>2012</v>
      </c>
      <c r="C14" s="153">
        <v>40909</v>
      </c>
      <c r="D14">
        <f t="shared" ref="D14" si="8">D13+G14-J14-M13/2</f>
        <v>814000</v>
      </c>
      <c r="E14">
        <f t="shared" si="4"/>
        <v>774000</v>
      </c>
      <c r="F14">
        <f t="shared" ref="F14" si="9">F13-I14</f>
        <v>524987.77</v>
      </c>
      <c r="G14" s="146">
        <v>100000</v>
      </c>
      <c r="H14" s="146">
        <v>100000</v>
      </c>
      <c r="I14" s="145">
        <v>31671</v>
      </c>
      <c r="J14" s="145">
        <v>30000</v>
      </c>
      <c r="K14" s="145">
        <v>100000</v>
      </c>
      <c r="L14" s="145">
        <v>40000</v>
      </c>
      <c r="N14" s="147">
        <f t="shared" si="1"/>
        <v>1942987.77</v>
      </c>
      <c r="P14" s="111" t="s">
        <v>76</v>
      </c>
      <c r="Q14" s="126">
        <v>31668</v>
      </c>
      <c r="R14" s="128"/>
      <c r="S14" s="129"/>
      <c r="T14" s="129"/>
      <c r="U14" s="126">
        <v>30653</v>
      </c>
      <c r="V14" s="128"/>
      <c r="W14" s="118">
        <v>30653</v>
      </c>
      <c r="X14" s="126">
        <v>30653</v>
      </c>
      <c r="Y14" s="128"/>
      <c r="Z14" s="155">
        <v>29636</v>
      </c>
    </row>
    <row r="15" spans="1:28">
      <c r="A15" s="122">
        <v>13</v>
      </c>
      <c r="B15" s="111">
        <f t="shared" si="0"/>
        <v>2012</v>
      </c>
      <c r="C15" s="153">
        <v>40940</v>
      </c>
      <c r="D15">
        <f t="shared" ref="D15" si="10">D14+G15-J15-M14/2</f>
        <v>914000</v>
      </c>
      <c r="E15">
        <f t="shared" si="4"/>
        <v>874000</v>
      </c>
      <c r="F15">
        <f t="shared" ref="F15" si="11">F14-I15</f>
        <v>493316.77</v>
      </c>
      <c r="G15" s="146">
        <v>100000</v>
      </c>
      <c r="H15" s="146">
        <v>100000</v>
      </c>
      <c r="I15" s="145">
        <v>31671</v>
      </c>
      <c r="L15" s="145">
        <v>40000</v>
      </c>
      <c r="M15" s="145">
        <f>600000+2%*600000</f>
        <v>612000</v>
      </c>
      <c r="N15" s="147">
        <f t="shared" si="1"/>
        <v>1629316.77</v>
      </c>
      <c r="O15" t="s">
        <v>301</v>
      </c>
      <c r="P15" s="111" t="s">
        <v>77</v>
      </c>
      <c r="Q15" s="126">
        <v>31668</v>
      </c>
      <c r="R15" s="128">
        <v>600000</v>
      </c>
      <c r="S15" s="129">
        <v>25150</v>
      </c>
      <c r="T15" s="129"/>
      <c r="U15" s="126">
        <v>30653</v>
      </c>
      <c r="V15" s="128">
        <v>700000</v>
      </c>
      <c r="W15" s="129">
        <v>23132</v>
      </c>
      <c r="X15" s="126">
        <v>30653</v>
      </c>
      <c r="Y15" s="128">
        <v>800000</v>
      </c>
      <c r="Z15" s="155">
        <v>21164</v>
      </c>
      <c r="AA15">
        <f>2%*Y15</f>
        <v>16000</v>
      </c>
    </row>
    <row r="16" spans="1:28">
      <c r="A16" s="122">
        <v>14</v>
      </c>
      <c r="B16" s="111">
        <f t="shared" si="0"/>
        <v>2012</v>
      </c>
      <c r="C16" s="153">
        <v>40969</v>
      </c>
      <c r="D16">
        <f t="shared" ref="D16" si="12">D15+G16-J16-M15/2</f>
        <v>708000</v>
      </c>
      <c r="E16">
        <f t="shared" si="4"/>
        <v>668000</v>
      </c>
      <c r="F16">
        <f t="shared" ref="F16" si="13">F15-I16</f>
        <v>468132.77</v>
      </c>
      <c r="G16" s="146">
        <v>100000</v>
      </c>
      <c r="H16" s="146">
        <v>100000</v>
      </c>
      <c r="I16" s="145">
        <v>25184</v>
      </c>
      <c r="L16" s="145">
        <v>40000</v>
      </c>
      <c r="N16" s="147">
        <f t="shared" si="1"/>
        <v>1804132.77</v>
      </c>
      <c r="P16" s="111" t="s">
        <v>78</v>
      </c>
      <c r="Q16" s="126">
        <v>25150</v>
      </c>
      <c r="R16" s="128"/>
      <c r="S16" s="129"/>
      <c r="T16" s="129"/>
      <c r="U16" s="126">
        <v>23132</v>
      </c>
      <c r="V16" s="128"/>
      <c r="W16" s="129">
        <v>23132</v>
      </c>
      <c r="X16" s="126">
        <v>23132</v>
      </c>
      <c r="Y16" s="128"/>
      <c r="Z16" s="155">
        <v>21164</v>
      </c>
    </row>
    <row r="17" spans="1:27">
      <c r="A17" s="122">
        <v>15</v>
      </c>
      <c r="B17" s="111">
        <f t="shared" si="0"/>
        <v>2012</v>
      </c>
      <c r="C17" s="153">
        <v>41000</v>
      </c>
      <c r="D17">
        <f t="shared" ref="D17:D18" si="14">D16+G17-J17-M16/2</f>
        <v>808000</v>
      </c>
      <c r="E17">
        <f t="shared" si="4"/>
        <v>768000</v>
      </c>
      <c r="F17">
        <f t="shared" ref="F17:F18" si="15">F16-I17</f>
        <v>442948.77</v>
      </c>
      <c r="G17" s="146">
        <v>100000</v>
      </c>
      <c r="H17" s="146">
        <v>100000</v>
      </c>
      <c r="I17" s="145">
        <v>25184</v>
      </c>
      <c r="L17" s="145">
        <v>40000</v>
      </c>
      <c r="N17" s="147">
        <f t="shared" si="1"/>
        <v>1978948.77</v>
      </c>
      <c r="P17" s="111" t="s">
        <v>79</v>
      </c>
      <c r="Q17" s="126">
        <v>25150</v>
      </c>
      <c r="R17" s="128"/>
      <c r="S17" s="129"/>
      <c r="T17" s="129"/>
      <c r="U17" s="126">
        <v>23132</v>
      </c>
      <c r="V17" s="128"/>
      <c r="W17" s="129">
        <v>23132</v>
      </c>
      <c r="X17" s="126">
        <v>23132</v>
      </c>
      <c r="Y17" s="128"/>
      <c r="Z17" s="155">
        <v>21164</v>
      </c>
    </row>
    <row r="18" spans="1:27">
      <c r="A18" s="122">
        <v>16</v>
      </c>
      <c r="B18" s="111">
        <f t="shared" si="0"/>
        <v>2012</v>
      </c>
      <c r="C18" s="153">
        <v>41030</v>
      </c>
      <c r="D18">
        <f t="shared" si="14"/>
        <v>908000</v>
      </c>
      <c r="E18">
        <f t="shared" si="4"/>
        <v>868000</v>
      </c>
      <c r="F18">
        <f t="shared" si="15"/>
        <v>417764.77</v>
      </c>
      <c r="G18" s="146">
        <v>400000</v>
      </c>
      <c r="H18" s="146">
        <v>400000</v>
      </c>
      <c r="I18" s="145">
        <v>25184</v>
      </c>
      <c r="J18" s="145">
        <v>300000</v>
      </c>
      <c r="K18" s="145">
        <v>300000</v>
      </c>
      <c r="L18" s="145">
        <v>40000</v>
      </c>
      <c r="N18" s="147">
        <f t="shared" si="1"/>
        <v>1553764.77</v>
      </c>
      <c r="P18" s="111" t="s">
        <v>80</v>
      </c>
      <c r="Q18" s="126">
        <v>25150</v>
      </c>
      <c r="R18" s="128"/>
      <c r="S18" s="129"/>
      <c r="T18" s="129"/>
      <c r="U18" s="126">
        <v>23132</v>
      </c>
      <c r="V18" s="128"/>
      <c r="W18" s="129">
        <v>23132</v>
      </c>
      <c r="X18" s="126">
        <v>23132</v>
      </c>
      <c r="Y18" s="128"/>
      <c r="Z18" s="155">
        <v>21164</v>
      </c>
    </row>
    <row r="19" spans="1:27">
      <c r="A19" s="122">
        <v>17</v>
      </c>
      <c r="B19" s="111">
        <f t="shared" si="0"/>
        <v>2012</v>
      </c>
      <c r="C19" s="153">
        <v>41061</v>
      </c>
      <c r="D19">
        <f t="shared" ref="D19:D30" si="16">D18+G19-J19-M18/2</f>
        <v>1008000</v>
      </c>
      <c r="E19">
        <f t="shared" si="4"/>
        <v>968000</v>
      </c>
      <c r="F19">
        <f t="shared" ref="F19:F30" si="17">F18-I19</f>
        <v>392580.77</v>
      </c>
      <c r="G19" s="146">
        <v>100000</v>
      </c>
      <c r="H19" s="146">
        <v>100000</v>
      </c>
      <c r="I19" s="145">
        <v>25184</v>
      </c>
      <c r="L19" s="145">
        <v>40000</v>
      </c>
      <c r="M19" s="145">
        <f>600000+2%*600000</f>
        <v>612000</v>
      </c>
      <c r="N19" s="147">
        <f t="shared" si="1"/>
        <v>1716580.77</v>
      </c>
      <c r="O19" t="s">
        <v>301</v>
      </c>
      <c r="P19" s="111" t="s">
        <v>81</v>
      </c>
      <c r="Q19" s="126">
        <v>25150</v>
      </c>
      <c r="R19" s="128">
        <v>600000</v>
      </c>
      <c r="S19" s="129">
        <v>18889</v>
      </c>
      <c r="T19" s="129"/>
      <c r="U19" s="126">
        <v>23132</v>
      </c>
      <c r="V19" s="128">
        <v>700000</v>
      </c>
      <c r="W19" s="129">
        <v>15868</v>
      </c>
      <c r="X19" s="126">
        <v>23132</v>
      </c>
      <c r="Y19" s="128">
        <v>800000</v>
      </c>
      <c r="Z19" s="155">
        <v>12862</v>
      </c>
      <c r="AA19">
        <f>2%*Y19</f>
        <v>16000</v>
      </c>
    </row>
    <row r="20" spans="1:27">
      <c r="A20" s="122">
        <v>18</v>
      </c>
      <c r="B20" s="111">
        <f t="shared" si="0"/>
        <v>2012</v>
      </c>
      <c r="C20" s="153">
        <v>41091</v>
      </c>
      <c r="D20">
        <f t="shared" si="16"/>
        <v>802000</v>
      </c>
      <c r="E20">
        <f t="shared" si="4"/>
        <v>762000</v>
      </c>
      <c r="F20">
        <f t="shared" si="17"/>
        <v>373688.77</v>
      </c>
      <c r="G20" s="146">
        <v>100000</v>
      </c>
      <c r="H20" s="146">
        <v>100000</v>
      </c>
      <c r="I20" s="145">
        <v>18892</v>
      </c>
      <c r="L20" s="145">
        <v>40000</v>
      </c>
      <c r="N20" s="147">
        <f t="shared" si="1"/>
        <v>1897688.77</v>
      </c>
      <c r="P20" s="111" t="s">
        <v>82</v>
      </c>
      <c r="Q20" s="126">
        <v>18889</v>
      </c>
      <c r="R20" s="128"/>
      <c r="S20" s="129"/>
      <c r="T20" s="129"/>
      <c r="U20" s="126">
        <v>15868</v>
      </c>
      <c r="V20" s="128"/>
      <c r="W20" s="129">
        <v>15868</v>
      </c>
      <c r="X20" s="126">
        <v>15868</v>
      </c>
      <c r="Y20" s="128"/>
      <c r="Z20" s="155">
        <v>12862</v>
      </c>
    </row>
    <row r="21" spans="1:27">
      <c r="A21" s="122">
        <v>19</v>
      </c>
      <c r="B21" s="111">
        <f t="shared" si="0"/>
        <v>2012</v>
      </c>
      <c r="C21" s="153">
        <v>41122</v>
      </c>
      <c r="D21">
        <f t="shared" si="16"/>
        <v>902000</v>
      </c>
      <c r="E21">
        <f t="shared" si="4"/>
        <v>862000</v>
      </c>
      <c r="F21">
        <f t="shared" si="17"/>
        <v>354796.77</v>
      </c>
      <c r="G21" s="146">
        <v>100000</v>
      </c>
      <c r="H21" s="146">
        <v>100000</v>
      </c>
      <c r="I21" s="145">
        <v>18892</v>
      </c>
      <c r="L21" s="145">
        <v>40000</v>
      </c>
      <c r="N21" s="147">
        <f t="shared" si="1"/>
        <v>2078796.77</v>
      </c>
      <c r="P21" s="111" t="s">
        <v>83</v>
      </c>
      <c r="Q21" s="126">
        <v>18889</v>
      </c>
      <c r="R21" s="128"/>
      <c r="S21" s="129"/>
      <c r="T21" s="129"/>
      <c r="U21" s="126">
        <v>15868</v>
      </c>
      <c r="V21" s="128"/>
      <c r="W21" s="129">
        <v>15868</v>
      </c>
      <c r="X21" s="126">
        <v>15868</v>
      </c>
      <c r="Y21" s="128"/>
      <c r="Z21" s="155">
        <v>12862</v>
      </c>
    </row>
    <row r="22" spans="1:27">
      <c r="A22" s="122">
        <v>20</v>
      </c>
      <c r="B22" s="111">
        <f t="shared" si="0"/>
        <v>2012</v>
      </c>
      <c r="C22" s="153">
        <v>41153</v>
      </c>
      <c r="D22">
        <f t="shared" si="16"/>
        <v>1002000</v>
      </c>
      <c r="E22">
        <f t="shared" si="4"/>
        <v>962000</v>
      </c>
      <c r="F22">
        <f t="shared" si="17"/>
        <v>335904.77</v>
      </c>
      <c r="G22" s="146">
        <v>100000</v>
      </c>
      <c r="H22" s="146">
        <v>100000</v>
      </c>
      <c r="I22" s="145">
        <v>18892</v>
      </c>
      <c r="L22" s="145">
        <v>40000</v>
      </c>
      <c r="N22" s="147">
        <f t="shared" si="1"/>
        <v>2259904.77</v>
      </c>
      <c r="P22" s="111" t="s">
        <v>84</v>
      </c>
      <c r="Q22" s="126">
        <v>18889</v>
      </c>
      <c r="R22" s="128"/>
      <c r="S22" s="129"/>
      <c r="T22" s="129"/>
      <c r="U22" s="126">
        <v>15868</v>
      </c>
      <c r="V22" s="128"/>
      <c r="W22" s="129">
        <v>15868</v>
      </c>
      <c r="X22" s="126">
        <v>15868</v>
      </c>
      <c r="Y22" s="128"/>
      <c r="Z22" s="155">
        <v>12862</v>
      </c>
    </row>
    <row r="23" spans="1:27">
      <c r="A23" s="122">
        <v>21</v>
      </c>
      <c r="B23" s="111">
        <f t="shared" si="0"/>
        <v>2012</v>
      </c>
      <c r="C23" s="153">
        <v>41183</v>
      </c>
      <c r="D23">
        <f t="shared" si="16"/>
        <v>1102000</v>
      </c>
      <c r="E23">
        <f t="shared" si="4"/>
        <v>1062000</v>
      </c>
      <c r="F23">
        <f t="shared" si="17"/>
        <v>317012.77</v>
      </c>
      <c r="G23" s="146">
        <v>100000</v>
      </c>
      <c r="H23" s="146">
        <v>100000</v>
      </c>
      <c r="I23" s="145">
        <v>18892</v>
      </c>
      <c r="L23" s="145">
        <v>40000</v>
      </c>
      <c r="N23" s="147">
        <f t="shared" si="1"/>
        <v>2441012.77</v>
      </c>
      <c r="P23" s="111" t="s">
        <v>85</v>
      </c>
      <c r="Q23" s="126">
        <v>18889</v>
      </c>
      <c r="R23" s="128"/>
      <c r="S23" s="129"/>
      <c r="T23" s="129"/>
      <c r="U23" s="126">
        <v>15868</v>
      </c>
      <c r="V23" s="128"/>
      <c r="W23" s="129">
        <v>15868</v>
      </c>
      <c r="X23" s="126">
        <v>15868</v>
      </c>
      <c r="Y23" s="128"/>
      <c r="Z23" s="155">
        <v>12862</v>
      </c>
    </row>
    <row r="24" spans="1:27">
      <c r="A24" s="122">
        <v>22</v>
      </c>
      <c r="B24" s="111">
        <f t="shared" si="0"/>
        <v>2012</v>
      </c>
      <c r="C24" s="153">
        <v>41214</v>
      </c>
      <c r="D24">
        <f t="shared" si="16"/>
        <v>1202000</v>
      </c>
      <c r="E24">
        <f t="shared" si="4"/>
        <v>1162000</v>
      </c>
      <c r="F24">
        <f t="shared" si="17"/>
        <v>298120.77</v>
      </c>
      <c r="G24" s="146">
        <v>100000</v>
      </c>
      <c r="H24" s="146">
        <v>100000</v>
      </c>
      <c r="I24" s="145">
        <v>18892</v>
      </c>
      <c r="L24" s="145">
        <v>40000</v>
      </c>
      <c r="N24" s="147">
        <f t="shared" si="1"/>
        <v>2622120.77</v>
      </c>
      <c r="P24" s="111" t="s">
        <v>86</v>
      </c>
      <c r="Q24" s="126">
        <v>18889</v>
      </c>
      <c r="R24" s="128"/>
      <c r="S24" s="129"/>
      <c r="T24" s="129"/>
      <c r="U24" s="126">
        <v>15868</v>
      </c>
      <c r="V24" s="128"/>
      <c r="W24" s="129">
        <v>15868</v>
      </c>
      <c r="X24" s="126">
        <v>15868</v>
      </c>
      <c r="Y24" s="128"/>
      <c r="Z24" s="155">
        <v>12862</v>
      </c>
    </row>
    <row r="25" spans="1:27">
      <c r="A25" s="122">
        <v>23</v>
      </c>
      <c r="B25" s="111">
        <f t="shared" si="0"/>
        <v>2012</v>
      </c>
      <c r="C25" s="153">
        <v>41244</v>
      </c>
      <c r="D25">
        <f t="shared" si="16"/>
        <v>1302000</v>
      </c>
      <c r="E25">
        <f t="shared" si="4"/>
        <v>1262000</v>
      </c>
      <c r="F25">
        <f t="shared" si="17"/>
        <v>279228.77</v>
      </c>
      <c r="G25" s="146">
        <v>100000</v>
      </c>
      <c r="H25" s="146">
        <v>100000</v>
      </c>
      <c r="I25" s="145">
        <v>18892</v>
      </c>
      <c r="L25" s="145">
        <v>40000</v>
      </c>
      <c r="N25" s="147">
        <f t="shared" si="1"/>
        <v>2803228.77</v>
      </c>
      <c r="P25" s="111" t="s">
        <v>87</v>
      </c>
      <c r="Q25" s="126">
        <v>18889</v>
      </c>
      <c r="R25" s="128"/>
      <c r="S25" s="129"/>
      <c r="T25" s="129"/>
      <c r="U25" s="126">
        <v>15868</v>
      </c>
      <c r="V25" s="128"/>
      <c r="W25" s="129">
        <v>15868</v>
      </c>
      <c r="X25" s="126">
        <v>15868</v>
      </c>
      <c r="Y25" s="128"/>
      <c r="Z25" s="155">
        <v>12862</v>
      </c>
    </row>
    <row r="26" spans="1:27">
      <c r="A26" s="122">
        <v>24</v>
      </c>
      <c r="B26" s="111">
        <f t="shared" si="0"/>
        <v>2013</v>
      </c>
      <c r="C26" s="153">
        <v>41275</v>
      </c>
      <c r="D26">
        <f t="shared" si="16"/>
        <v>1372000</v>
      </c>
      <c r="E26">
        <f t="shared" si="4"/>
        <v>1262000</v>
      </c>
      <c r="F26">
        <f t="shared" si="17"/>
        <v>260336.77000000002</v>
      </c>
      <c r="G26" s="146">
        <v>100000</v>
      </c>
      <c r="H26" s="146">
        <v>100000</v>
      </c>
      <c r="I26" s="145">
        <v>18892</v>
      </c>
      <c r="J26" s="145">
        <v>30000</v>
      </c>
      <c r="K26" s="145">
        <v>100000</v>
      </c>
      <c r="L26" s="145">
        <v>40000</v>
      </c>
      <c r="N26" s="147">
        <f t="shared" si="1"/>
        <v>2724336.77</v>
      </c>
      <c r="P26" s="111" t="s">
        <v>88</v>
      </c>
      <c r="Q26" s="126">
        <v>18889</v>
      </c>
      <c r="R26" s="128"/>
      <c r="S26" s="129"/>
      <c r="T26" s="129"/>
      <c r="U26" s="126">
        <v>15868</v>
      </c>
      <c r="V26" s="128"/>
      <c r="W26" s="129">
        <v>15868</v>
      </c>
      <c r="X26" s="126">
        <v>15868</v>
      </c>
      <c r="Y26" s="128"/>
      <c r="Z26" s="155">
        <v>12862</v>
      </c>
    </row>
    <row r="27" spans="1:27">
      <c r="A27" s="122">
        <v>25</v>
      </c>
      <c r="B27" s="111">
        <f t="shared" si="0"/>
        <v>2013</v>
      </c>
      <c r="C27" s="153">
        <v>41306</v>
      </c>
      <c r="D27">
        <f t="shared" si="16"/>
        <v>1472000</v>
      </c>
      <c r="E27">
        <f t="shared" si="4"/>
        <v>1362000</v>
      </c>
      <c r="F27">
        <f t="shared" si="17"/>
        <v>241444.77000000002</v>
      </c>
      <c r="G27" s="146">
        <v>100000</v>
      </c>
      <c r="H27" s="146">
        <v>100000</v>
      </c>
      <c r="I27" s="145">
        <v>18892</v>
      </c>
      <c r="L27" s="145">
        <v>40000</v>
      </c>
      <c r="M27" s="145">
        <f>600000+2%*600000</f>
        <v>612000</v>
      </c>
      <c r="N27" s="147">
        <f t="shared" si="1"/>
        <v>2423444.77</v>
      </c>
      <c r="P27" s="111" t="s">
        <v>89</v>
      </c>
      <c r="Q27" s="126">
        <v>18889</v>
      </c>
      <c r="R27" s="128">
        <v>600000</v>
      </c>
      <c r="S27" s="129">
        <v>12542</v>
      </c>
      <c r="T27" s="129"/>
      <c r="U27" s="126">
        <v>15868</v>
      </c>
      <c r="V27" s="128">
        <v>700000</v>
      </c>
      <c r="W27" s="129">
        <v>8545</v>
      </c>
      <c r="X27" s="126">
        <v>15868</v>
      </c>
      <c r="Y27" s="128">
        <v>800000</v>
      </c>
      <c r="Z27" s="155">
        <v>4563</v>
      </c>
      <c r="AA27">
        <f>2%*Y27</f>
        <v>16000</v>
      </c>
    </row>
    <row r="28" spans="1:27">
      <c r="A28" s="122">
        <v>26</v>
      </c>
      <c r="B28" s="111">
        <f t="shared" si="0"/>
        <v>2013</v>
      </c>
      <c r="C28" s="153">
        <v>41334</v>
      </c>
      <c r="D28">
        <f t="shared" si="16"/>
        <v>1266000</v>
      </c>
      <c r="E28">
        <f t="shared" si="4"/>
        <v>1156000</v>
      </c>
      <c r="F28">
        <f t="shared" si="17"/>
        <v>228900.77000000002</v>
      </c>
      <c r="G28" s="146">
        <v>100000</v>
      </c>
      <c r="H28" s="146">
        <v>100000</v>
      </c>
      <c r="I28" s="145">
        <v>12544</v>
      </c>
      <c r="L28" s="145">
        <v>40000</v>
      </c>
      <c r="N28" s="147">
        <f t="shared" si="1"/>
        <v>2610900.77</v>
      </c>
      <c r="P28" s="111" t="s">
        <v>90</v>
      </c>
      <c r="Q28" s="126">
        <v>12542</v>
      </c>
      <c r="R28" s="128"/>
      <c r="S28" s="129"/>
      <c r="T28" s="129"/>
      <c r="U28" s="126">
        <v>8545</v>
      </c>
      <c r="V28" s="128"/>
      <c r="W28" s="129">
        <v>8545</v>
      </c>
      <c r="X28" s="126">
        <v>8545</v>
      </c>
      <c r="Y28" s="128"/>
      <c r="Z28" s="155">
        <v>4563</v>
      </c>
    </row>
    <row r="29" spans="1:27">
      <c r="A29" s="122">
        <v>27</v>
      </c>
      <c r="B29" s="111">
        <f t="shared" si="0"/>
        <v>2013</v>
      </c>
      <c r="C29" s="153">
        <v>41365</v>
      </c>
      <c r="D29">
        <f t="shared" si="16"/>
        <v>1366000</v>
      </c>
      <c r="E29">
        <f t="shared" si="4"/>
        <v>1256000</v>
      </c>
      <c r="F29">
        <f t="shared" si="17"/>
        <v>216356.77000000002</v>
      </c>
      <c r="G29" s="146">
        <v>100000</v>
      </c>
      <c r="H29" s="146">
        <v>100000</v>
      </c>
      <c r="I29" s="145">
        <v>12544</v>
      </c>
      <c r="L29" s="145">
        <v>40000</v>
      </c>
      <c r="N29" s="147">
        <f t="shared" si="1"/>
        <v>2798356.77</v>
      </c>
      <c r="P29" s="111" t="s">
        <v>91</v>
      </c>
      <c r="Q29" s="126">
        <v>12542</v>
      </c>
      <c r="R29" s="128"/>
      <c r="S29" s="129"/>
      <c r="T29" s="129"/>
      <c r="U29" s="126">
        <v>8545</v>
      </c>
      <c r="V29" s="128"/>
      <c r="W29" s="129">
        <v>8545</v>
      </c>
      <c r="X29" s="126">
        <v>8545</v>
      </c>
      <c r="Y29" s="128"/>
      <c r="Z29" s="155">
        <v>4563</v>
      </c>
    </row>
    <row r="30" spans="1:27">
      <c r="A30" s="122">
        <v>28</v>
      </c>
      <c r="B30" s="111">
        <f t="shared" si="0"/>
        <v>2013</v>
      </c>
      <c r="C30" s="153">
        <v>41395</v>
      </c>
      <c r="D30">
        <f t="shared" si="16"/>
        <v>1466000</v>
      </c>
      <c r="E30">
        <f t="shared" si="4"/>
        <v>1356000</v>
      </c>
      <c r="F30">
        <f t="shared" si="17"/>
        <v>203812.77000000002</v>
      </c>
      <c r="G30" s="146">
        <v>400000</v>
      </c>
      <c r="H30" s="146">
        <v>400000</v>
      </c>
      <c r="I30" s="145">
        <v>12544</v>
      </c>
      <c r="J30" s="145">
        <v>300000</v>
      </c>
      <c r="K30" s="145">
        <v>300000</v>
      </c>
      <c r="L30" s="145">
        <v>40000</v>
      </c>
      <c r="N30" s="147">
        <f t="shared" si="1"/>
        <v>2385812.77</v>
      </c>
      <c r="P30" s="111" t="s">
        <v>92</v>
      </c>
      <c r="Q30" s="126">
        <v>12542</v>
      </c>
      <c r="R30" s="128"/>
      <c r="S30" s="129"/>
      <c r="T30" s="129"/>
      <c r="U30" s="126">
        <v>8545</v>
      </c>
      <c r="V30" s="128"/>
      <c r="W30" s="129">
        <v>8545</v>
      </c>
      <c r="X30" s="126">
        <v>8545</v>
      </c>
      <c r="Y30" s="128"/>
      <c r="Z30" s="155">
        <v>4563</v>
      </c>
    </row>
    <row r="31" spans="1:27">
      <c r="A31" s="122">
        <v>29</v>
      </c>
      <c r="B31" s="111">
        <f t="shared" si="0"/>
        <v>2013</v>
      </c>
      <c r="C31" s="153">
        <v>41426</v>
      </c>
      <c r="D31">
        <f t="shared" ref="D31:D37" si="18">D30+G31-J31-M30/2</f>
        <v>1566000</v>
      </c>
      <c r="E31">
        <f t="shared" si="4"/>
        <v>1456000</v>
      </c>
      <c r="F31">
        <f t="shared" ref="F31:F37" si="19">F30-I31</f>
        <v>191268.77000000002</v>
      </c>
      <c r="G31" s="146">
        <v>100000</v>
      </c>
      <c r="H31" s="146">
        <v>100000</v>
      </c>
      <c r="I31" s="145">
        <v>12544</v>
      </c>
      <c r="L31" s="145">
        <v>40000</v>
      </c>
      <c r="M31" s="148">
        <v>1224000</v>
      </c>
      <c r="N31" s="147">
        <f t="shared" si="1"/>
        <v>1949268.77</v>
      </c>
      <c r="P31" s="111" t="s">
        <v>93</v>
      </c>
      <c r="Q31" s="126">
        <v>12542</v>
      </c>
      <c r="R31" s="128">
        <v>1226354</v>
      </c>
      <c r="S31" s="129"/>
      <c r="T31" s="129"/>
      <c r="U31" s="126">
        <v>8545</v>
      </c>
      <c r="V31" s="128">
        <v>835524</v>
      </c>
      <c r="W31" s="129">
        <v>8545</v>
      </c>
      <c r="X31" s="126">
        <v>8545</v>
      </c>
      <c r="Y31" s="128">
        <v>446178</v>
      </c>
      <c r="Z31" s="155"/>
      <c r="AA31">
        <f>2%*Y31</f>
        <v>8923.56</v>
      </c>
    </row>
    <row r="32" spans="1:27">
      <c r="B32">
        <f t="shared" si="0"/>
        <v>2013</v>
      </c>
      <c r="C32" s="144">
        <v>41456</v>
      </c>
      <c r="D32">
        <f t="shared" si="18"/>
        <v>1054000</v>
      </c>
      <c r="E32">
        <f t="shared" si="4"/>
        <v>944000</v>
      </c>
      <c r="F32">
        <f t="shared" si="19"/>
        <v>184820.77000000002</v>
      </c>
      <c r="G32" s="146">
        <v>100000</v>
      </c>
      <c r="H32" s="146">
        <v>100000</v>
      </c>
      <c r="I32" s="145">
        <v>6448</v>
      </c>
      <c r="L32" s="145">
        <v>40000</v>
      </c>
      <c r="N32" s="147">
        <f t="shared" si="1"/>
        <v>2142820.77</v>
      </c>
      <c r="Q32" s="152">
        <f>SUM(Q3:Q31)</f>
        <v>758420.04613943317</v>
      </c>
      <c r="R32" s="152">
        <f>SUM(R3:R31)</f>
        <v>4876354</v>
      </c>
      <c r="U32" s="152">
        <f>SUM(U3:U31)</f>
        <v>702072.04613943317</v>
      </c>
      <c r="V32" s="152">
        <f>SUM(V3:V31)</f>
        <v>4885524</v>
      </c>
      <c r="Y32" s="152">
        <f>SUM(Y3:Y31)</f>
        <v>4896178</v>
      </c>
      <c r="Z32" s="152">
        <f>SUM(Z3:Z31)</f>
        <v>595289.04</v>
      </c>
      <c r="AA32" s="152">
        <f>SUM(AA3:AA31)</f>
        <v>72923.56</v>
      </c>
    </row>
    <row r="33" spans="2:26">
      <c r="B33">
        <f t="shared" si="0"/>
        <v>2013</v>
      </c>
      <c r="C33" s="144">
        <v>41487</v>
      </c>
      <c r="D33">
        <f t="shared" si="18"/>
        <v>1154000</v>
      </c>
      <c r="E33">
        <f t="shared" si="4"/>
        <v>1044000</v>
      </c>
      <c r="F33">
        <f t="shared" si="19"/>
        <v>178372.77000000002</v>
      </c>
      <c r="G33" s="146">
        <v>100000</v>
      </c>
      <c r="H33" s="146">
        <v>100000</v>
      </c>
      <c r="I33" s="145">
        <v>6448</v>
      </c>
      <c r="L33" s="145">
        <v>40000</v>
      </c>
      <c r="N33" s="147">
        <f t="shared" si="1"/>
        <v>2336372.77</v>
      </c>
      <c r="Q33" s="147"/>
      <c r="R33" s="152">
        <f>Q32+R32</f>
        <v>5634774.046139433</v>
      </c>
      <c r="U33" s="147"/>
      <c r="V33" s="152">
        <f>U32+V32</f>
        <v>5587596.046139433</v>
      </c>
      <c r="Y33" s="147"/>
      <c r="Z33" s="152">
        <f>Y32+Z32+AA32</f>
        <v>5564390.5999999996</v>
      </c>
    </row>
    <row r="34" spans="2:26">
      <c r="B34">
        <f t="shared" si="0"/>
        <v>2013</v>
      </c>
      <c r="C34" s="144">
        <v>41518</v>
      </c>
      <c r="D34">
        <f t="shared" si="18"/>
        <v>1254000</v>
      </c>
      <c r="E34">
        <f t="shared" si="4"/>
        <v>1144000</v>
      </c>
      <c r="F34">
        <f t="shared" si="19"/>
        <v>171924.77000000002</v>
      </c>
      <c r="G34" s="146">
        <v>100000</v>
      </c>
      <c r="H34" s="146">
        <v>100000</v>
      </c>
      <c r="I34" s="145">
        <v>6448</v>
      </c>
      <c r="L34" s="145">
        <v>40000</v>
      </c>
      <c r="N34" s="147">
        <f t="shared" si="1"/>
        <v>2529924.77</v>
      </c>
    </row>
    <row r="35" spans="2:26">
      <c r="B35">
        <f t="shared" si="0"/>
        <v>2013</v>
      </c>
      <c r="C35" s="144">
        <v>41548</v>
      </c>
      <c r="D35">
        <f t="shared" si="18"/>
        <v>1354000</v>
      </c>
      <c r="E35">
        <f t="shared" si="4"/>
        <v>1244000</v>
      </c>
      <c r="F35">
        <f t="shared" si="19"/>
        <v>165476.77000000002</v>
      </c>
      <c r="G35" s="146">
        <v>100000</v>
      </c>
      <c r="H35" s="146">
        <v>100000</v>
      </c>
      <c r="I35" s="145">
        <v>6448</v>
      </c>
      <c r="L35" s="145">
        <v>40000</v>
      </c>
      <c r="N35" s="147">
        <f t="shared" si="1"/>
        <v>2723476.77</v>
      </c>
    </row>
    <row r="36" spans="2:26">
      <c r="B36">
        <f t="shared" si="0"/>
        <v>2013</v>
      </c>
      <c r="C36" s="144">
        <v>41579</v>
      </c>
      <c r="D36">
        <f t="shared" si="18"/>
        <v>1454000</v>
      </c>
      <c r="E36">
        <f t="shared" si="4"/>
        <v>1344000</v>
      </c>
      <c r="F36">
        <f t="shared" si="19"/>
        <v>159028.77000000002</v>
      </c>
      <c r="G36" s="146">
        <v>100000</v>
      </c>
      <c r="H36" s="146">
        <v>100000</v>
      </c>
      <c r="I36" s="145">
        <v>6448</v>
      </c>
      <c r="L36" s="145">
        <v>40000</v>
      </c>
      <c r="N36" s="147">
        <f t="shared" si="1"/>
        <v>2917028.77</v>
      </c>
    </row>
    <row r="37" spans="2:26">
      <c r="B37">
        <f t="shared" si="0"/>
        <v>2013</v>
      </c>
      <c r="C37" s="144">
        <v>41609</v>
      </c>
      <c r="D37">
        <f t="shared" si="18"/>
        <v>1554000</v>
      </c>
      <c r="E37">
        <f t="shared" si="4"/>
        <v>1444000</v>
      </c>
      <c r="F37">
        <f t="shared" si="19"/>
        <v>152580.77000000002</v>
      </c>
      <c r="G37" s="146">
        <v>100000</v>
      </c>
      <c r="H37" s="146">
        <v>100000</v>
      </c>
      <c r="I37" s="145">
        <v>6448</v>
      </c>
      <c r="L37" s="145">
        <v>40000</v>
      </c>
      <c r="N37" s="147">
        <f t="shared" si="1"/>
        <v>3110580.77</v>
      </c>
    </row>
  </sheetData>
  <dataValidations count="2">
    <dataValidation type="whole" operator="greaterThan" allowBlank="1" showInputMessage="1" showErrorMessage="1" errorTitle="Error!" error="Please enter a positive value" promptTitle="Note!" prompt="Calculations based on this pre-payment will be valid from next EMI" sqref="R3:R31 V3:V31 Y3:Y31">
      <formula1>0</formula1>
    </dataValidation>
    <dataValidation type="whole" operator="greaterThan" allowBlank="1" showInputMessage="1" showErrorMessage="1" errorTitle="Error!" error="Please enter a positive value" promptTitle="Note!" prompt="Calculations based on this new EMI will be valid from next EMI period" sqref="S3:T31 W3:W31 Z3:Z31">
      <formula1>0</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7"/>
  <sheetViews>
    <sheetView topLeftCell="L2" workbookViewId="0">
      <selection activeCell="AB6" sqref="AB6"/>
    </sheetView>
  </sheetViews>
  <sheetFormatPr defaultRowHeight="11.25"/>
  <cols>
    <col min="3" max="3" width="9.1640625" bestFit="1" customWidth="1"/>
    <col min="4" max="4" width="9.6640625" bestFit="1" customWidth="1"/>
    <col min="5" max="5" width="10.6640625" bestFit="1" customWidth="1"/>
    <col min="6" max="6" width="11.1640625" bestFit="1" customWidth="1"/>
    <col min="7" max="7" width="11.5" style="146" bestFit="1" customWidth="1"/>
    <col min="8" max="8" width="12.83203125" style="146" bestFit="1" customWidth="1"/>
    <col min="9" max="10" width="9.33203125" style="145"/>
    <col min="11" max="11" width="10.1640625" style="145" bestFit="1" customWidth="1"/>
    <col min="12" max="12" width="10.1640625" style="145" customWidth="1"/>
    <col min="13" max="13" width="11.33203125" style="145" bestFit="1" customWidth="1"/>
    <col min="14" max="14" width="9.33203125" style="147"/>
    <col min="15" max="15" width="33" bestFit="1" customWidth="1"/>
    <col min="16" max="16" width="15" bestFit="1" customWidth="1"/>
    <col min="17" max="17" width="9.6640625" bestFit="1" customWidth="1"/>
    <col min="18" max="18" width="10.6640625" bestFit="1" customWidth="1"/>
    <col min="21" max="21" width="9.6640625" bestFit="1" customWidth="1"/>
    <col min="22" max="22" width="10.6640625" bestFit="1" customWidth="1"/>
    <col min="25" max="26" width="10.6640625" bestFit="1" customWidth="1"/>
    <col min="27" max="27" width="8.6640625" bestFit="1" customWidth="1"/>
  </cols>
  <sheetData>
    <row r="1" spans="1:28" ht="12" thickBot="1"/>
    <row r="2" spans="1:28" ht="39" thickBot="1">
      <c r="A2" s="102" t="s">
        <v>43</v>
      </c>
      <c r="B2" s="102" t="s">
        <v>56</v>
      </c>
      <c r="C2" s="102" t="s">
        <v>44</v>
      </c>
      <c r="D2" s="102" t="s">
        <v>296</v>
      </c>
      <c r="E2" s="102" t="s">
        <v>297</v>
      </c>
      <c r="F2" s="102" t="s">
        <v>298</v>
      </c>
      <c r="G2" s="146" t="s">
        <v>306</v>
      </c>
      <c r="H2" s="146" t="s">
        <v>307</v>
      </c>
      <c r="I2" s="145" t="s">
        <v>299</v>
      </c>
      <c r="J2" s="145" t="s">
        <v>302</v>
      </c>
      <c r="K2" s="145" t="s">
        <v>303</v>
      </c>
      <c r="L2" s="145" t="s">
        <v>309</v>
      </c>
      <c r="M2" s="145" t="s">
        <v>304</v>
      </c>
      <c r="N2" s="147" t="s">
        <v>300</v>
      </c>
      <c r="P2" s="102" t="s">
        <v>44</v>
      </c>
      <c r="Q2" s="107" t="s">
        <v>49</v>
      </c>
      <c r="R2" s="106" t="s">
        <v>51</v>
      </c>
      <c r="S2" s="107" t="s">
        <v>52</v>
      </c>
      <c r="T2" s="107"/>
      <c r="U2" s="107" t="s">
        <v>49</v>
      </c>
      <c r="V2" s="106" t="s">
        <v>51</v>
      </c>
      <c r="W2" s="107" t="s">
        <v>52</v>
      </c>
      <c r="X2" s="107" t="s">
        <v>49</v>
      </c>
      <c r="Y2" s="106" t="s">
        <v>51</v>
      </c>
      <c r="Z2" s="107" t="s">
        <v>52</v>
      </c>
      <c r="AA2" t="s">
        <v>20</v>
      </c>
    </row>
    <row r="3" spans="1:28" ht="12" thickBot="1">
      <c r="A3" s="111">
        <v>1</v>
      </c>
      <c r="B3" s="111">
        <f>YEAR(C3)</f>
        <v>2011</v>
      </c>
      <c r="C3" s="153">
        <v>40575</v>
      </c>
      <c r="D3">
        <f>400000+G3</f>
        <v>500000</v>
      </c>
      <c r="E3">
        <f>600000+H3</f>
        <v>700000</v>
      </c>
      <c r="F3">
        <f>2148684.77-I3-1200000</f>
        <v>910585.51000000024</v>
      </c>
      <c r="G3" s="146">
        <v>100000</v>
      </c>
      <c r="H3" s="146">
        <v>100000</v>
      </c>
      <c r="I3" s="145">
        <f>Z3</f>
        <v>38099.26</v>
      </c>
      <c r="L3" s="145">
        <v>40000</v>
      </c>
      <c r="N3" s="147">
        <f>D3+E3+F3-J3-K3-L3-M3</f>
        <v>2070585.5100000002</v>
      </c>
      <c r="P3" s="111" t="s">
        <v>65</v>
      </c>
      <c r="Q3" s="115">
        <v>50799.006139433121</v>
      </c>
      <c r="R3" s="117">
        <v>1250000</v>
      </c>
      <c r="S3" s="118">
        <v>38099.26</v>
      </c>
      <c r="T3" s="149"/>
      <c r="U3" s="115">
        <v>50799.006139433121</v>
      </c>
      <c r="V3" s="117">
        <v>1250000</v>
      </c>
      <c r="W3" s="118">
        <v>38099.26</v>
      </c>
      <c r="X3" s="115">
        <v>50799.006139433121</v>
      </c>
      <c r="Y3" s="117">
        <v>1250000</v>
      </c>
      <c r="Z3" s="118">
        <v>38099.26</v>
      </c>
    </row>
    <row r="4" spans="1:28" ht="12" thickBot="1">
      <c r="A4" s="122">
        <v>2</v>
      </c>
      <c r="B4" s="111">
        <f t="shared" ref="B4:B37" si="0">YEAR(C4)</f>
        <v>2011</v>
      </c>
      <c r="C4" s="153">
        <v>40603</v>
      </c>
      <c r="D4">
        <f>D3+G4-J4-M3/2</f>
        <v>600000</v>
      </c>
      <c r="E4">
        <f>600000+H4</f>
        <v>700000</v>
      </c>
      <c r="F4">
        <f>F3-I4</f>
        <v>872486.25000000023</v>
      </c>
      <c r="G4" s="146">
        <v>100000</v>
      </c>
      <c r="H4" s="146">
        <v>100000</v>
      </c>
      <c r="I4" s="145">
        <f t="shared" ref="I4:I31" si="1">Z4</f>
        <v>38099.26</v>
      </c>
      <c r="L4" s="145">
        <v>40000</v>
      </c>
      <c r="N4" s="147">
        <f t="shared" ref="N4:N37" si="2">D4+E4+F4-J4-K4-L4-M4</f>
        <v>2132486.25</v>
      </c>
      <c r="P4" s="111" t="s">
        <v>66</v>
      </c>
      <c r="Q4" s="126">
        <v>38099.26</v>
      </c>
      <c r="R4" s="128"/>
      <c r="S4" s="129"/>
      <c r="T4" s="129"/>
      <c r="U4" s="126">
        <v>38099.26</v>
      </c>
      <c r="V4" s="128"/>
      <c r="W4" s="118">
        <v>38099.26</v>
      </c>
      <c r="X4" s="126">
        <v>38099.26</v>
      </c>
      <c r="Y4" s="128"/>
      <c r="Z4" s="118">
        <v>38099.26</v>
      </c>
      <c r="AB4">
        <v>4572000</v>
      </c>
    </row>
    <row r="5" spans="1:28" ht="12" thickBot="1">
      <c r="A5" s="122">
        <v>3</v>
      </c>
      <c r="B5" s="111">
        <f t="shared" si="0"/>
        <v>2011</v>
      </c>
      <c r="C5" s="153">
        <v>40634</v>
      </c>
      <c r="D5">
        <f t="shared" ref="D5:D7" si="3">D4+G5-J5-M4/2</f>
        <v>700000</v>
      </c>
      <c r="E5">
        <f>E4+H5-K5-M4/2</f>
        <v>800000</v>
      </c>
      <c r="F5">
        <f t="shared" ref="F5:F37" si="4">F4-I5</f>
        <v>834386.99000000022</v>
      </c>
      <c r="G5" s="146">
        <v>100000</v>
      </c>
      <c r="H5" s="146">
        <v>100000</v>
      </c>
      <c r="I5" s="145">
        <f t="shared" si="1"/>
        <v>38099.26</v>
      </c>
      <c r="L5" s="145">
        <v>40000</v>
      </c>
      <c r="N5" s="147">
        <f t="shared" si="2"/>
        <v>2294386.9900000002</v>
      </c>
      <c r="P5" s="111" t="s">
        <v>67</v>
      </c>
      <c r="Q5" s="126">
        <v>38099.26</v>
      </c>
      <c r="R5" s="128"/>
      <c r="S5" s="129"/>
      <c r="T5" s="129"/>
      <c r="U5" s="126">
        <v>38099.26</v>
      </c>
      <c r="V5" s="128"/>
      <c r="W5" s="118">
        <v>38099.26</v>
      </c>
      <c r="X5" s="126">
        <v>38099.26</v>
      </c>
      <c r="Y5" s="128"/>
      <c r="Z5" s="118">
        <v>38099.26</v>
      </c>
      <c r="AB5">
        <v>757416</v>
      </c>
    </row>
    <row r="6" spans="1:28" ht="12" thickBot="1">
      <c r="A6" s="122">
        <v>4</v>
      </c>
      <c r="B6" s="111">
        <f t="shared" si="0"/>
        <v>2011</v>
      </c>
      <c r="C6" s="153">
        <v>40664</v>
      </c>
      <c r="D6">
        <f t="shared" si="3"/>
        <v>800000</v>
      </c>
      <c r="E6">
        <f>E5+H6-K6-M5/2</f>
        <v>830000</v>
      </c>
      <c r="F6">
        <f t="shared" si="4"/>
        <v>796287.73000000021</v>
      </c>
      <c r="G6" s="146">
        <v>400000</v>
      </c>
      <c r="H6" s="146">
        <v>330000</v>
      </c>
      <c r="I6" s="145">
        <f t="shared" si="1"/>
        <v>38099.26</v>
      </c>
      <c r="J6" s="145">
        <v>300000</v>
      </c>
      <c r="K6" s="145">
        <v>300000</v>
      </c>
      <c r="L6" s="145">
        <v>40000</v>
      </c>
      <c r="N6" s="147">
        <f t="shared" si="2"/>
        <v>1786287.7300000004</v>
      </c>
      <c r="P6" s="111" t="s">
        <v>68</v>
      </c>
      <c r="Q6" s="126">
        <v>38099.26</v>
      </c>
      <c r="R6" s="128"/>
      <c r="S6" s="129"/>
      <c r="T6" s="129"/>
      <c r="U6" s="126">
        <v>38099.26</v>
      </c>
      <c r="V6" s="128"/>
      <c r="W6" s="118">
        <v>38099.26</v>
      </c>
      <c r="X6" s="126">
        <v>38099.26</v>
      </c>
      <c r="Y6" s="128"/>
      <c r="Z6" s="118">
        <v>38099.26</v>
      </c>
      <c r="AB6">
        <v>125000</v>
      </c>
    </row>
    <row r="7" spans="1:28" ht="12" thickBot="1">
      <c r="A7" s="122">
        <v>5</v>
      </c>
      <c r="B7" s="111">
        <f t="shared" si="0"/>
        <v>2011</v>
      </c>
      <c r="C7" s="153">
        <v>40695</v>
      </c>
      <c r="D7">
        <f t="shared" si="3"/>
        <v>910000</v>
      </c>
      <c r="E7">
        <f>E6+H7-K7-M6/2</f>
        <v>940000</v>
      </c>
      <c r="F7">
        <f t="shared" si="4"/>
        <v>766651.73000000021</v>
      </c>
      <c r="G7" s="146">
        <v>110000</v>
      </c>
      <c r="H7" s="146">
        <v>110000</v>
      </c>
      <c r="I7" s="145">
        <f t="shared" si="1"/>
        <v>29636</v>
      </c>
      <c r="L7" s="145">
        <v>40000</v>
      </c>
      <c r="M7" s="145">
        <f>800000+2%*800000</f>
        <v>816000</v>
      </c>
      <c r="N7" s="147">
        <f t="shared" si="2"/>
        <v>1760651.7300000004</v>
      </c>
      <c r="O7" t="s">
        <v>301</v>
      </c>
      <c r="P7" s="111" t="s">
        <v>69</v>
      </c>
      <c r="Q7" s="126">
        <v>38099.26</v>
      </c>
      <c r="R7" s="128">
        <v>600000</v>
      </c>
      <c r="S7" s="118">
        <v>31668</v>
      </c>
      <c r="T7" s="149"/>
      <c r="U7" s="126">
        <v>38099.26</v>
      </c>
      <c r="V7" s="128">
        <v>700000</v>
      </c>
      <c r="W7" s="118">
        <v>30653</v>
      </c>
      <c r="X7" s="126">
        <v>38099.26</v>
      </c>
      <c r="Y7" s="128">
        <v>800000</v>
      </c>
      <c r="Z7" s="155">
        <v>29636</v>
      </c>
      <c r="AA7">
        <f>2%*Y7</f>
        <v>16000</v>
      </c>
    </row>
    <row r="8" spans="1:28" ht="12" thickBot="1">
      <c r="A8" s="122">
        <v>6</v>
      </c>
      <c r="B8" s="111">
        <f t="shared" si="0"/>
        <v>2011</v>
      </c>
      <c r="C8" s="153">
        <v>40725</v>
      </c>
      <c r="D8">
        <f>D7+G8-J8-M7/2</f>
        <v>612000</v>
      </c>
      <c r="E8">
        <f t="shared" ref="E8:E37" si="5">E7+H8-K8-M7/2</f>
        <v>642000</v>
      </c>
      <c r="F8">
        <f t="shared" si="4"/>
        <v>737015.73000000021</v>
      </c>
      <c r="G8" s="146">
        <v>110000</v>
      </c>
      <c r="H8" s="146">
        <v>110000</v>
      </c>
      <c r="I8" s="145">
        <f t="shared" si="1"/>
        <v>29636</v>
      </c>
      <c r="L8" s="145">
        <v>40000</v>
      </c>
      <c r="M8" s="145">
        <v>600000</v>
      </c>
      <c r="N8" s="147">
        <f t="shared" si="2"/>
        <v>1351015.7300000002</v>
      </c>
      <c r="O8" t="s">
        <v>305</v>
      </c>
      <c r="P8" s="111" t="s">
        <v>70</v>
      </c>
      <c r="Q8" s="126">
        <v>31668</v>
      </c>
      <c r="R8" s="128"/>
      <c r="S8" s="129"/>
      <c r="T8" s="129"/>
      <c r="U8" s="126">
        <v>30653</v>
      </c>
      <c r="V8" s="128"/>
      <c r="W8" s="118">
        <v>30653</v>
      </c>
      <c r="X8" s="126">
        <v>30653</v>
      </c>
      <c r="Y8" s="128"/>
      <c r="Z8" s="155">
        <v>29636</v>
      </c>
    </row>
    <row r="9" spans="1:28" ht="12" thickBot="1">
      <c r="A9" s="122">
        <v>7</v>
      </c>
      <c r="B9" s="111">
        <f t="shared" si="0"/>
        <v>2011</v>
      </c>
      <c r="C9" s="153">
        <v>40756</v>
      </c>
      <c r="D9">
        <f t="shared" ref="D9:D37" si="6">D8+G9-J9-M8/2</f>
        <v>422000</v>
      </c>
      <c r="E9">
        <f t="shared" si="5"/>
        <v>452000</v>
      </c>
      <c r="F9">
        <f t="shared" si="4"/>
        <v>707379.73000000021</v>
      </c>
      <c r="G9" s="146">
        <v>110000</v>
      </c>
      <c r="H9" s="146">
        <v>110000</v>
      </c>
      <c r="I9" s="145">
        <f t="shared" si="1"/>
        <v>29636</v>
      </c>
      <c r="L9" s="145">
        <v>40000</v>
      </c>
      <c r="M9" s="145">
        <v>300000</v>
      </c>
      <c r="N9" s="147">
        <f t="shared" si="2"/>
        <v>1241379.7300000002</v>
      </c>
      <c r="O9" t="s">
        <v>308</v>
      </c>
      <c r="P9" s="111" t="s">
        <v>71</v>
      </c>
      <c r="Q9" s="126">
        <v>31668</v>
      </c>
      <c r="R9" s="128"/>
      <c r="S9" s="129"/>
      <c r="T9" s="129"/>
      <c r="U9" s="126">
        <v>30653</v>
      </c>
      <c r="V9" s="128"/>
      <c r="W9" s="118">
        <v>30653</v>
      </c>
      <c r="X9" s="126">
        <v>30653</v>
      </c>
      <c r="Y9" s="128"/>
      <c r="Z9" s="155">
        <v>29636</v>
      </c>
    </row>
    <row r="10" spans="1:28" ht="12" thickBot="1">
      <c r="A10" s="122">
        <v>8</v>
      </c>
      <c r="B10" s="111">
        <f t="shared" si="0"/>
        <v>2011</v>
      </c>
      <c r="C10" s="153">
        <v>40787</v>
      </c>
      <c r="D10">
        <f t="shared" si="6"/>
        <v>382000</v>
      </c>
      <c r="E10">
        <f t="shared" si="5"/>
        <v>412000</v>
      </c>
      <c r="F10">
        <f t="shared" si="4"/>
        <v>677743.73000000021</v>
      </c>
      <c r="G10" s="146">
        <v>110000</v>
      </c>
      <c r="H10" s="146">
        <v>110000</v>
      </c>
      <c r="I10" s="145">
        <f t="shared" si="1"/>
        <v>29636</v>
      </c>
      <c r="L10" s="145">
        <v>40000</v>
      </c>
      <c r="N10" s="147">
        <f t="shared" si="2"/>
        <v>1431743.7300000002</v>
      </c>
      <c r="P10" s="111" t="s">
        <v>72</v>
      </c>
      <c r="Q10" s="126">
        <v>31668</v>
      </c>
      <c r="R10" s="128"/>
      <c r="S10" s="129"/>
      <c r="T10" s="129"/>
      <c r="U10" s="126">
        <v>30653</v>
      </c>
      <c r="V10" s="128"/>
      <c r="W10" s="118">
        <v>30653</v>
      </c>
      <c r="X10" s="126">
        <v>30653</v>
      </c>
      <c r="Y10" s="128"/>
      <c r="Z10" s="155">
        <v>29636</v>
      </c>
    </row>
    <row r="11" spans="1:28" ht="12" thickBot="1">
      <c r="A11" s="122">
        <v>9</v>
      </c>
      <c r="B11" s="111">
        <f t="shared" si="0"/>
        <v>2011</v>
      </c>
      <c r="C11" s="153">
        <v>40817</v>
      </c>
      <c r="D11">
        <f t="shared" si="6"/>
        <v>492000</v>
      </c>
      <c r="E11">
        <f t="shared" si="5"/>
        <v>522000</v>
      </c>
      <c r="F11">
        <f t="shared" si="4"/>
        <v>648107.73000000021</v>
      </c>
      <c r="G11" s="146">
        <v>110000</v>
      </c>
      <c r="H11" s="146">
        <v>110000</v>
      </c>
      <c r="I11" s="145">
        <f t="shared" si="1"/>
        <v>29636</v>
      </c>
      <c r="L11" s="145">
        <v>40000</v>
      </c>
      <c r="N11" s="147">
        <f t="shared" si="2"/>
        <v>1622107.7300000002</v>
      </c>
      <c r="P11" s="111" t="s">
        <v>73</v>
      </c>
      <c r="Q11" s="126">
        <v>31668</v>
      </c>
      <c r="R11" s="128"/>
      <c r="S11" s="129"/>
      <c r="T11" s="129"/>
      <c r="U11" s="126">
        <v>30653</v>
      </c>
      <c r="V11" s="128"/>
      <c r="W11" s="118">
        <v>30653</v>
      </c>
      <c r="X11" s="126">
        <v>30653</v>
      </c>
      <c r="Y11" s="128"/>
      <c r="Z11" s="155">
        <v>29636</v>
      </c>
    </row>
    <row r="12" spans="1:28" ht="12" thickBot="1">
      <c r="A12" s="122">
        <v>10</v>
      </c>
      <c r="B12" s="111">
        <f t="shared" si="0"/>
        <v>2011</v>
      </c>
      <c r="C12" s="153">
        <v>40848</v>
      </c>
      <c r="D12">
        <f t="shared" si="6"/>
        <v>602000</v>
      </c>
      <c r="E12">
        <f t="shared" si="5"/>
        <v>632000</v>
      </c>
      <c r="F12">
        <f t="shared" si="4"/>
        <v>618471.73000000021</v>
      </c>
      <c r="G12" s="146">
        <v>110000</v>
      </c>
      <c r="H12" s="146">
        <v>110000</v>
      </c>
      <c r="I12" s="145">
        <f t="shared" si="1"/>
        <v>29636</v>
      </c>
      <c r="L12" s="145">
        <v>40000</v>
      </c>
      <c r="N12" s="147">
        <f t="shared" si="2"/>
        <v>1812471.7300000002</v>
      </c>
      <c r="P12" s="111" t="s">
        <v>74</v>
      </c>
      <c r="Q12" s="126">
        <v>31668</v>
      </c>
      <c r="R12" s="128"/>
      <c r="S12" s="129"/>
      <c r="T12" s="129"/>
      <c r="U12" s="126">
        <v>30653</v>
      </c>
      <c r="V12" s="128"/>
      <c r="W12" s="118">
        <v>30653</v>
      </c>
      <c r="X12" s="126">
        <v>30653</v>
      </c>
      <c r="Y12" s="128"/>
      <c r="Z12" s="155">
        <v>29636</v>
      </c>
    </row>
    <row r="13" spans="1:28" ht="12" thickBot="1">
      <c r="A13" s="122">
        <v>11</v>
      </c>
      <c r="B13" s="111">
        <f t="shared" si="0"/>
        <v>2011</v>
      </c>
      <c r="C13" s="153">
        <v>40878</v>
      </c>
      <c r="D13">
        <f t="shared" si="6"/>
        <v>712000</v>
      </c>
      <c r="E13">
        <f t="shared" si="5"/>
        <v>742000</v>
      </c>
      <c r="F13">
        <f t="shared" si="4"/>
        <v>588835.73000000021</v>
      </c>
      <c r="G13" s="146">
        <v>110000</v>
      </c>
      <c r="H13" s="146">
        <v>110000</v>
      </c>
      <c r="I13" s="145">
        <f t="shared" si="1"/>
        <v>29636</v>
      </c>
      <c r="L13" s="145">
        <v>40000</v>
      </c>
      <c r="N13" s="147">
        <f t="shared" si="2"/>
        <v>2002835.7300000002</v>
      </c>
      <c r="P13" s="111" t="s">
        <v>75</v>
      </c>
      <c r="Q13" s="126">
        <v>31668</v>
      </c>
      <c r="R13" s="128"/>
      <c r="S13" s="129"/>
      <c r="T13" s="129"/>
      <c r="U13" s="126">
        <v>30653</v>
      </c>
      <c r="V13" s="128"/>
      <c r="W13" s="118">
        <v>30653</v>
      </c>
      <c r="X13" s="126">
        <v>30653</v>
      </c>
      <c r="Y13" s="128"/>
      <c r="Z13" s="155">
        <v>29636</v>
      </c>
    </row>
    <row r="14" spans="1:28">
      <c r="A14" s="122">
        <v>12</v>
      </c>
      <c r="B14" s="111">
        <f t="shared" si="0"/>
        <v>2012</v>
      </c>
      <c r="C14" s="153">
        <v>40909</v>
      </c>
      <c r="D14">
        <f t="shared" si="6"/>
        <v>792000</v>
      </c>
      <c r="E14">
        <f t="shared" si="5"/>
        <v>752000</v>
      </c>
      <c r="F14">
        <f t="shared" si="4"/>
        <v>559199.73000000021</v>
      </c>
      <c r="G14" s="146">
        <v>110000</v>
      </c>
      <c r="H14" s="146">
        <v>110000</v>
      </c>
      <c r="I14" s="145">
        <f t="shared" si="1"/>
        <v>29636</v>
      </c>
      <c r="J14" s="145">
        <v>30000</v>
      </c>
      <c r="K14" s="145">
        <v>100000</v>
      </c>
      <c r="L14" s="145">
        <v>40000</v>
      </c>
      <c r="N14" s="147">
        <f t="shared" si="2"/>
        <v>1933199.7300000004</v>
      </c>
      <c r="P14" s="111" t="s">
        <v>76</v>
      </c>
      <c r="Q14" s="126">
        <v>31668</v>
      </c>
      <c r="R14" s="128"/>
      <c r="S14" s="129"/>
      <c r="T14" s="129"/>
      <c r="U14" s="126">
        <v>30653</v>
      </c>
      <c r="V14" s="128"/>
      <c r="W14" s="118">
        <v>30653</v>
      </c>
      <c r="X14" s="126">
        <v>30653</v>
      </c>
      <c r="Y14" s="128"/>
      <c r="Z14" s="155">
        <v>29636</v>
      </c>
    </row>
    <row r="15" spans="1:28">
      <c r="A15" s="122">
        <v>13</v>
      </c>
      <c r="B15" s="111">
        <f t="shared" si="0"/>
        <v>2012</v>
      </c>
      <c r="C15" s="153">
        <v>40940</v>
      </c>
      <c r="D15">
        <f t="shared" si="6"/>
        <v>902000</v>
      </c>
      <c r="E15">
        <f t="shared" si="5"/>
        <v>862000</v>
      </c>
      <c r="F15">
        <f t="shared" si="4"/>
        <v>538035.73000000021</v>
      </c>
      <c r="G15" s="146">
        <v>110000</v>
      </c>
      <c r="H15" s="146">
        <v>110000</v>
      </c>
      <c r="I15" s="145">
        <f t="shared" si="1"/>
        <v>21164</v>
      </c>
      <c r="L15" s="145">
        <v>40000</v>
      </c>
      <c r="M15" s="145">
        <f>800000+2%*800000</f>
        <v>816000</v>
      </c>
      <c r="N15" s="147">
        <f t="shared" si="2"/>
        <v>1446035.7300000004</v>
      </c>
      <c r="O15" t="s">
        <v>301</v>
      </c>
      <c r="P15" s="111" t="s">
        <v>77</v>
      </c>
      <c r="Q15" s="126">
        <v>31668</v>
      </c>
      <c r="R15" s="128">
        <v>600000</v>
      </c>
      <c r="S15" s="129">
        <v>25150</v>
      </c>
      <c r="T15" s="129"/>
      <c r="U15" s="126">
        <v>30653</v>
      </c>
      <c r="V15" s="128">
        <v>700000</v>
      </c>
      <c r="W15" s="129">
        <v>23132</v>
      </c>
      <c r="X15" s="126">
        <v>30653</v>
      </c>
      <c r="Y15" s="128">
        <v>800000</v>
      </c>
      <c r="Z15" s="155">
        <v>21164</v>
      </c>
      <c r="AA15">
        <f>2%*Y15</f>
        <v>16000</v>
      </c>
    </row>
    <row r="16" spans="1:28">
      <c r="A16" s="122">
        <v>14</v>
      </c>
      <c r="B16" s="111">
        <f t="shared" si="0"/>
        <v>2012</v>
      </c>
      <c r="C16" s="153">
        <v>40969</v>
      </c>
      <c r="D16">
        <f t="shared" si="6"/>
        <v>604000</v>
      </c>
      <c r="E16">
        <f t="shared" si="5"/>
        <v>564000</v>
      </c>
      <c r="F16">
        <f t="shared" si="4"/>
        <v>516871.73000000021</v>
      </c>
      <c r="G16" s="146">
        <v>110000</v>
      </c>
      <c r="H16" s="146">
        <v>110000</v>
      </c>
      <c r="I16" s="145">
        <f t="shared" si="1"/>
        <v>21164</v>
      </c>
      <c r="L16" s="145">
        <v>40000</v>
      </c>
      <c r="N16" s="147">
        <f t="shared" si="2"/>
        <v>1644871.7300000002</v>
      </c>
      <c r="P16" s="111" t="s">
        <v>78</v>
      </c>
      <c r="Q16" s="126">
        <v>25150</v>
      </c>
      <c r="R16" s="128"/>
      <c r="S16" s="129"/>
      <c r="T16" s="129"/>
      <c r="U16" s="126">
        <v>23132</v>
      </c>
      <c r="V16" s="128"/>
      <c r="W16" s="129">
        <v>23132</v>
      </c>
      <c r="X16" s="126">
        <v>23132</v>
      </c>
      <c r="Y16" s="128"/>
      <c r="Z16" s="155">
        <v>21164</v>
      </c>
    </row>
    <row r="17" spans="1:27">
      <c r="A17" s="122">
        <v>15</v>
      </c>
      <c r="B17" s="111">
        <f t="shared" si="0"/>
        <v>2012</v>
      </c>
      <c r="C17" s="153">
        <v>41000</v>
      </c>
      <c r="D17">
        <f t="shared" si="6"/>
        <v>714000</v>
      </c>
      <c r="E17">
        <f t="shared" si="5"/>
        <v>674000</v>
      </c>
      <c r="F17">
        <f t="shared" si="4"/>
        <v>495707.73000000021</v>
      </c>
      <c r="G17" s="146">
        <v>110000</v>
      </c>
      <c r="H17" s="146">
        <v>110000</v>
      </c>
      <c r="I17" s="145">
        <f t="shared" si="1"/>
        <v>21164</v>
      </c>
      <c r="L17" s="145">
        <v>40000</v>
      </c>
      <c r="N17" s="147">
        <f t="shared" si="2"/>
        <v>1843707.7300000002</v>
      </c>
      <c r="P17" s="111" t="s">
        <v>79</v>
      </c>
      <c r="Q17" s="126">
        <v>25150</v>
      </c>
      <c r="R17" s="128"/>
      <c r="S17" s="129"/>
      <c r="T17" s="129"/>
      <c r="U17" s="126">
        <v>23132</v>
      </c>
      <c r="V17" s="128"/>
      <c r="W17" s="129">
        <v>23132</v>
      </c>
      <c r="X17" s="126">
        <v>23132</v>
      </c>
      <c r="Y17" s="128"/>
      <c r="Z17" s="155">
        <v>21164</v>
      </c>
    </row>
    <row r="18" spans="1:27">
      <c r="A18" s="122">
        <v>16</v>
      </c>
      <c r="B18" s="111">
        <f t="shared" si="0"/>
        <v>2012</v>
      </c>
      <c r="C18" s="153">
        <v>41030</v>
      </c>
      <c r="D18">
        <f t="shared" si="6"/>
        <v>814000</v>
      </c>
      <c r="E18">
        <f t="shared" si="5"/>
        <v>774000</v>
      </c>
      <c r="F18">
        <f t="shared" si="4"/>
        <v>474543.73000000021</v>
      </c>
      <c r="G18" s="146">
        <v>400000</v>
      </c>
      <c r="H18" s="146">
        <v>400000</v>
      </c>
      <c r="I18" s="145">
        <f t="shared" si="1"/>
        <v>21164</v>
      </c>
      <c r="J18" s="145">
        <v>300000</v>
      </c>
      <c r="K18" s="145">
        <v>300000</v>
      </c>
      <c r="L18" s="145">
        <v>40000</v>
      </c>
      <c r="N18" s="147">
        <f t="shared" si="2"/>
        <v>1422543.7300000002</v>
      </c>
      <c r="P18" s="111" t="s">
        <v>80</v>
      </c>
      <c r="Q18" s="126">
        <v>25150</v>
      </c>
      <c r="R18" s="128"/>
      <c r="S18" s="129"/>
      <c r="T18" s="129"/>
      <c r="U18" s="126">
        <v>23132</v>
      </c>
      <c r="V18" s="128"/>
      <c r="W18" s="129">
        <v>23132</v>
      </c>
      <c r="X18" s="126">
        <v>23132</v>
      </c>
      <c r="Y18" s="128"/>
      <c r="Z18" s="155">
        <v>21164</v>
      </c>
    </row>
    <row r="19" spans="1:27">
      <c r="A19" s="122">
        <v>17</v>
      </c>
      <c r="B19" s="111">
        <f t="shared" si="0"/>
        <v>2012</v>
      </c>
      <c r="C19" s="153">
        <v>41061</v>
      </c>
      <c r="D19">
        <f t="shared" si="6"/>
        <v>934000</v>
      </c>
      <c r="E19">
        <f t="shared" si="5"/>
        <v>894000</v>
      </c>
      <c r="F19">
        <f t="shared" si="4"/>
        <v>461681.73000000021</v>
      </c>
      <c r="G19" s="146">
        <v>120000</v>
      </c>
      <c r="H19" s="146">
        <v>120000</v>
      </c>
      <c r="I19" s="145">
        <f t="shared" si="1"/>
        <v>12862</v>
      </c>
      <c r="L19" s="145">
        <v>40000</v>
      </c>
      <c r="M19" s="145">
        <f>800000+2%*800000</f>
        <v>816000</v>
      </c>
      <c r="N19" s="147">
        <f t="shared" si="2"/>
        <v>1433681.7300000004</v>
      </c>
      <c r="O19" t="s">
        <v>301</v>
      </c>
      <c r="P19" s="111" t="s">
        <v>81</v>
      </c>
      <c r="Q19" s="126">
        <v>25150</v>
      </c>
      <c r="R19" s="128">
        <v>600000</v>
      </c>
      <c r="S19" s="129">
        <v>18889</v>
      </c>
      <c r="T19" s="129"/>
      <c r="U19" s="126">
        <v>23132</v>
      </c>
      <c r="V19" s="128">
        <v>700000</v>
      </c>
      <c r="W19" s="129">
        <v>15868</v>
      </c>
      <c r="X19" s="126">
        <v>23132</v>
      </c>
      <c r="Y19" s="128">
        <v>800000</v>
      </c>
      <c r="Z19" s="155">
        <v>12862</v>
      </c>
      <c r="AA19">
        <f>2%*Y19</f>
        <v>16000</v>
      </c>
    </row>
    <row r="20" spans="1:27">
      <c r="A20" s="122">
        <v>18</v>
      </c>
      <c r="B20" s="111">
        <f t="shared" si="0"/>
        <v>2012</v>
      </c>
      <c r="C20" s="153">
        <v>41091</v>
      </c>
      <c r="D20">
        <f t="shared" si="6"/>
        <v>646000</v>
      </c>
      <c r="E20">
        <f t="shared" si="5"/>
        <v>606000</v>
      </c>
      <c r="F20">
        <f t="shared" si="4"/>
        <v>448819.73000000021</v>
      </c>
      <c r="G20" s="146">
        <v>120000</v>
      </c>
      <c r="H20" s="146">
        <v>120000</v>
      </c>
      <c r="I20" s="145">
        <f t="shared" si="1"/>
        <v>12862</v>
      </c>
      <c r="L20" s="145">
        <v>40000</v>
      </c>
      <c r="N20" s="147">
        <f t="shared" si="2"/>
        <v>1660819.7300000002</v>
      </c>
      <c r="P20" s="111" t="s">
        <v>82</v>
      </c>
      <c r="Q20" s="126">
        <v>18889</v>
      </c>
      <c r="R20" s="128"/>
      <c r="S20" s="129"/>
      <c r="T20" s="129"/>
      <c r="U20" s="126">
        <v>15868</v>
      </c>
      <c r="V20" s="128"/>
      <c r="W20" s="129">
        <v>15868</v>
      </c>
      <c r="X20" s="126">
        <v>15868</v>
      </c>
      <c r="Y20" s="128"/>
      <c r="Z20" s="155">
        <v>12862</v>
      </c>
    </row>
    <row r="21" spans="1:27">
      <c r="A21" s="122">
        <v>19</v>
      </c>
      <c r="B21" s="111">
        <f t="shared" si="0"/>
        <v>2012</v>
      </c>
      <c r="C21" s="153">
        <v>41122</v>
      </c>
      <c r="D21">
        <f t="shared" si="6"/>
        <v>766000</v>
      </c>
      <c r="E21">
        <f t="shared" si="5"/>
        <v>726000</v>
      </c>
      <c r="F21">
        <f t="shared" si="4"/>
        <v>435957.73000000021</v>
      </c>
      <c r="G21" s="146">
        <v>120000</v>
      </c>
      <c r="H21" s="146">
        <v>120000</v>
      </c>
      <c r="I21" s="145">
        <f t="shared" si="1"/>
        <v>12862</v>
      </c>
      <c r="L21" s="145">
        <v>40000</v>
      </c>
      <c r="N21" s="147">
        <f t="shared" si="2"/>
        <v>1887957.7300000002</v>
      </c>
      <c r="P21" s="111" t="s">
        <v>83</v>
      </c>
      <c r="Q21" s="126">
        <v>18889</v>
      </c>
      <c r="R21" s="128"/>
      <c r="S21" s="129"/>
      <c r="T21" s="129"/>
      <c r="U21" s="126">
        <v>15868</v>
      </c>
      <c r="V21" s="128"/>
      <c r="W21" s="129">
        <v>15868</v>
      </c>
      <c r="X21" s="126">
        <v>15868</v>
      </c>
      <c r="Y21" s="128"/>
      <c r="Z21" s="155">
        <v>12862</v>
      </c>
    </row>
    <row r="22" spans="1:27">
      <c r="A22" s="122">
        <v>20</v>
      </c>
      <c r="B22" s="111">
        <f t="shared" si="0"/>
        <v>2012</v>
      </c>
      <c r="C22" s="153">
        <v>41153</v>
      </c>
      <c r="D22">
        <f t="shared" si="6"/>
        <v>886000</v>
      </c>
      <c r="E22">
        <f t="shared" si="5"/>
        <v>846000</v>
      </c>
      <c r="F22">
        <f t="shared" si="4"/>
        <v>423095.73000000021</v>
      </c>
      <c r="G22" s="146">
        <v>120000</v>
      </c>
      <c r="H22" s="146">
        <v>120000</v>
      </c>
      <c r="I22" s="145">
        <f t="shared" si="1"/>
        <v>12862</v>
      </c>
      <c r="L22" s="145">
        <v>40000</v>
      </c>
      <c r="N22" s="147">
        <f t="shared" si="2"/>
        <v>2115095.7300000004</v>
      </c>
      <c r="P22" s="111" t="s">
        <v>84</v>
      </c>
      <c r="Q22" s="126">
        <v>18889</v>
      </c>
      <c r="R22" s="128"/>
      <c r="S22" s="129"/>
      <c r="T22" s="129"/>
      <c r="U22" s="126">
        <v>15868</v>
      </c>
      <c r="V22" s="128"/>
      <c r="W22" s="129">
        <v>15868</v>
      </c>
      <c r="X22" s="126">
        <v>15868</v>
      </c>
      <c r="Y22" s="128"/>
      <c r="Z22" s="155">
        <v>12862</v>
      </c>
    </row>
    <row r="23" spans="1:27">
      <c r="A23" s="122">
        <v>21</v>
      </c>
      <c r="B23" s="111">
        <f t="shared" si="0"/>
        <v>2012</v>
      </c>
      <c r="C23" s="153">
        <v>41183</v>
      </c>
      <c r="D23">
        <f t="shared" si="6"/>
        <v>1006000</v>
      </c>
      <c r="E23">
        <f t="shared" si="5"/>
        <v>966000</v>
      </c>
      <c r="F23">
        <f t="shared" si="4"/>
        <v>410233.73000000021</v>
      </c>
      <c r="G23" s="146">
        <v>120000</v>
      </c>
      <c r="H23" s="146">
        <v>120000</v>
      </c>
      <c r="I23" s="145">
        <f t="shared" si="1"/>
        <v>12862</v>
      </c>
      <c r="L23" s="145">
        <v>40000</v>
      </c>
      <c r="N23" s="147">
        <f t="shared" si="2"/>
        <v>2342233.7300000004</v>
      </c>
      <c r="P23" s="111" t="s">
        <v>85</v>
      </c>
      <c r="Q23" s="126">
        <v>18889</v>
      </c>
      <c r="R23" s="128"/>
      <c r="S23" s="129"/>
      <c r="T23" s="129"/>
      <c r="U23" s="126">
        <v>15868</v>
      </c>
      <c r="V23" s="128"/>
      <c r="W23" s="129">
        <v>15868</v>
      </c>
      <c r="X23" s="126">
        <v>15868</v>
      </c>
      <c r="Y23" s="128"/>
      <c r="Z23" s="155">
        <v>12862</v>
      </c>
    </row>
    <row r="24" spans="1:27">
      <c r="A24" s="122">
        <v>22</v>
      </c>
      <c r="B24" s="111">
        <f t="shared" si="0"/>
        <v>2012</v>
      </c>
      <c r="C24" s="153">
        <v>41214</v>
      </c>
      <c r="D24">
        <f t="shared" si="6"/>
        <v>1126000</v>
      </c>
      <c r="E24">
        <f t="shared" si="5"/>
        <v>1086000</v>
      </c>
      <c r="F24">
        <f t="shared" si="4"/>
        <v>397371.73000000021</v>
      </c>
      <c r="G24" s="146">
        <v>120000</v>
      </c>
      <c r="H24" s="146">
        <v>120000</v>
      </c>
      <c r="I24" s="145">
        <f t="shared" si="1"/>
        <v>12862</v>
      </c>
      <c r="L24" s="145">
        <v>40000</v>
      </c>
      <c r="N24" s="147">
        <f t="shared" si="2"/>
        <v>2569371.7300000004</v>
      </c>
      <c r="P24" s="111" t="s">
        <v>86</v>
      </c>
      <c r="Q24" s="126">
        <v>18889</v>
      </c>
      <c r="R24" s="128"/>
      <c r="S24" s="129"/>
      <c r="T24" s="129"/>
      <c r="U24" s="126">
        <v>15868</v>
      </c>
      <c r="V24" s="128"/>
      <c r="W24" s="129">
        <v>15868</v>
      </c>
      <c r="X24" s="126">
        <v>15868</v>
      </c>
      <c r="Y24" s="128"/>
      <c r="Z24" s="155">
        <v>12862</v>
      </c>
    </row>
    <row r="25" spans="1:27">
      <c r="A25" s="122">
        <v>23</v>
      </c>
      <c r="B25" s="111">
        <f t="shared" si="0"/>
        <v>2012</v>
      </c>
      <c r="C25" s="153">
        <v>41244</v>
      </c>
      <c r="D25">
        <f t="shared" si="6"/>
        <v>1246000</v>
      </c>
      <c r="E25">
        <f t="shared" si="5"/>
        <v>1206000</v>
      </c>
      <c r="F25">
        <f t="shared" si="4"/>
        <v>384509.73000000021</v>
      </c>
      <c r="G25" s="146">
        <v>120000</v>
      </c>
      <c r="H25" s="146">
        <v>120000</v>
      </c>
      <c r="I25" s="145">
        <f t="shared" si="1"/>
        <v>12862</v>
      </c>
      <c r="L25" s="145">
        <v>40000</v>
      </c>
      <c r="N25" s="147">
        <f t="shared" si="2"/>
        <v>2796509.7300000004</v>
      </c>
      <c r="P25" s="111" t="s">
        <v>87</v>
      </c>
      <c r="Q25" s="126">
        <v>18889</v>
      </c>
      <c r="R25" s="128"/>
      <c r="S25" s="129"/>
      <c r="T25" s="129"/>
      <c r="U25" s="126">
        <v>15868</v>
      </c>
      <c r="V25" s="128"/>
      <c r="W25" s="129">
        <v>15868</v>
      </c>
      <c r="X25" s="126">
        <v>15868</v>
      </c>
      <c r="Y25" s="128"/>
      <c r="Z25" s="155">
        <v>12862</v>
      </c>
    </row>
    <row r="26" spans="1:27">
      <c r="A26" s="122">
        <v>24</v>
      </c>
      <c r="B26" s="111">
        <f t="shared" si="0"/>
        <v>2013</v>
      </c>
      <c r="C26" s="153">
        <v>41275</v>
      </c>
      <c r="D26">
        <f t="shared" si="6"/>
        <v>1336000</v>
      </c>
      <c r="E26">
        <f t="shared" si="5"/>
        <v>1226000</v>
      </c>
      <c r="F26">
        <f t="shared" si="4"/>
        <v>371647.73000000021</v>
      </c>
      <c r="G26" s="146">
        <v>120000</v>
      </c>
      <c r="H26" s="146">
        <v>120000</v>
      </c>
      <c r="I26" s="145">
        <f t="shared" si="1"/>
        <v>12862</v>
      </c>
      <c r="J26" s="145">
        <v>30000</v>
      </c>
      <c r="K26" s="145">
        <v>100000</v>
      </c>
      <c r="L26" s="145">
        <v>40000</v>
      </c>
      <c r="N26" s="147">
        <f t="shared" si="2"/>
        <v>2763647.7300000004</v>
      </c>
      <c r="P26" s="111" t="s">
        <v>88</v>
      </c>
      <c r="Q26" s="126">
        <v>18889</v>
      </c>
      <c r="R26" s="128"/>
      <c r="S26" s="129"/>
      <c r="T26" s="129"/>
      <c r="U26" s="126">
        <v>15868</v>
      </c>
      <c r="V26" s="128"/>
      <c r="W26" s="129">
        <v>15868</v>
      </c>
      <c r="X26" s="126">
        <v>15868</v>
      </c>
      <c r="Y26" s="128"/>
      <c r="Z26" s="155">
        <v>12862</v>
      </c>
    </row>
    <row r="27" spans="1:27">
      <c r="A27" s="122">
        <v>25</v>
      </c>
      <c r="B27" s="111">
        <f t="shared" si="0"/>
        <v>2013</v>
      </c>
      <c r="C27" s="153">
        <v>41306</v>
      </c>
      <c r="D27">
        <f t="shared" si="6"/>
        <v>1456000</v>
      </c>
      <c r="E27">
        <f t="shared" si="5"/>
        <v>1346000</v>
      </c>
      <c r="F27">
        <f t="shared" si="4"/>
        <v>367084.73000000021</v>
      </c>
      <c r="G27" s="146">
        <v>120000</v>
      </c>
      <c r="H27" s="146">
        <v>120000</v>
      </c>
      <c r="I27" s="145">
        <f t="shared" si="1"/>
        <v>4563</v>
      </c>
      <c r="L27" s="145">
        <v>40000</v>
      </c>
      <c r="M27" s="145">
        <f>800000+2%*800000</f>
        <v>816000</v>
      </c>
      <c r="N27" s="147">
        <f t="shared" si="2"/>
        <v>2313084.7300000004</v>
      </c>
      <c r="P27" s="111" t="s">
        <v>89</v>
      </c>
      <c r="Q27" s="126">
        <v>18889</v>
      </c>
      <c r="R27" s="128">
        <v>600000</v>
      </c>
      <c r="S27" s="129">
        <v>12542</v>
      </c>
      <c r="T27" s="129"/>
      <c r="U27" s="126">
        <v>15868</v>
      </c>
      <c r="V27" s="128">
        <v>700000</v>
      </c>
      <c r="W27" s="129">
        <v>8545</v>
      </c>
      <c r="X27" s="126">
        <v>15868</v>
      </c>
      <c r="Y27" s="128">
        <v>800000</v>
      </c>
      <c r="Z27" s="155">
        <v>4563</v>
      </c>
      <c r="AA27">
        <f>2%*Y27</f>
        <v>16000</v>
      </c>
    </row>
    <row r="28" spans="1:27">
      <c r="A28" s="122">
        <v>26</v>
      </c>
      <c r="B28" s="111">
        <f t="shared" si="0"/>
        <v>2013</v>
      </c>
      <c r="C28" s="153">
        <v>41334</v>
      </c>
      <c r="D28">
        <f t="shared" si="6"/>
        <v>1168000</v>
      </c>
      <c r="E28">
        <f t="shared" si="5"/>
        <v>1058000</v>
      </c>
      <c r="F28">
        <f t="shared" si="4"/>
        <v>362521.73000000021</v>
      </c>
      <c r="G28" s="146">
        <v>120000</v>
      </c>
      <c r="H28" s="146">
        <v>120000</v>
      </c>
      <c r="I28" s="145">
        <f t="shared" si="1"/>
        <v>4563</v>
      </c>
      <c r="L28" s="145">
        <v>40000</v>
      </c>
      <c r="N28" s="147">
        <f t="shared" si="2"/>
        <v>2548521.7300000004</v>
      </c>
      <c r="P28" s="111" t="s">
        <v>90</v>
      </c>
      <c r="Q28" s="126">
        <v>12542</v>
      </c>
      <c r="R28" s="128"/>
      <c r="S28" s="129"/>
      <c r="T28" s="129"/>
      <c r="U28" s="126">
        <v>8545</v>
      </c>
      <c r="V28" s="128"/>
      <c r="W28" s="129">
        <v>8545</v>
      </c>
      <c r="X28" s="126">
        <v>8545</v>
      </c>
      <c r="Y28" s="128"/>
      <c r="Z28" s="155">
        <v>4563</v>
      </c>
    </row>
    <row r="29" spans="1:27">
      <c r="A29" s="122">
        <v>27</v>
      </c>
      <c r="B29" s="111">
        <f t="shared" si="0"/>
        <v>2013</v>
      </c>
      <c r="C29" s="153">
        <v>41365</v>
      </c>
      <c r="D29">
        <f t="shared" si="6"/>
        <v>1288000</v>
      </c>
      <c r="E29">
        <f t="shared" si="5"/>
        <v>1178000</v>
      </c>
      <c r="F29">
        <f t="shared" si="4"/>
        <v>357958.73000000021</v>
      </c>
      <c r="G29" s="146">
        <v>120000</v>
      </c>
      <c r="H29" s="146">
        <v>120000</v>
      </c>
      <c r="I29" s="145">
        <f t="shared" si="1"/>
        <v>4563</v>
      </c>
      <c r="L29" s="145">
        <v>40000</v>
      </c>
      <c r="N29" s="147">
        <f t="shared" si="2"/>
        <v>2783958.7300000004</v>
      </c>
      <c r="P29" s="111" t="s">
        <v>91</v>
      </c>
      <c r="Q29" s="126">
        <v>12542</v>
      </c>
      <c r="R29" s="128"/>
      <c r="S29" s="129"/>
      <c r="T29" s="129"/>
      <c r="U29" s="126">
        <v>8545</v>
      </c>
      <c r="V29" s="128"/>
      <c r="W29" s="129">
        <v>8545</v>
      </c>
      <c r="X29" s="126">
        <v>8545</v>
      </c>
      <c r="Y29" s="128"/>
      <c r="Z29" s="155">
        <v>4563</v>
      </c>
    </row>
    <row r="30" spans="1:27">
      <c r="A30" s="122">
        <v>28</v>
      </c>
      <c r="B30" s="111">
        <f t="shared" si="0"/>
        <v>2013</v>
      </c>
      <c r="C30" s="153">
        <v>41395</v>
      </c>
      <c r="D30">
        <f t="shared" si="6"/>
        <v>1388000</v>
      </c>
      <c r="E30">
        <f t="shared" si="5"/>
        <v>1278000</v>
      </c>
      <c r="F30">
        <f t="shared" si="4"/>
        <v>353395.73000000021</v>
      </c>
      <c r="G30" s="146">
        <v>400000</v>
      </c>
      <c r="H30" s="146">
        <v>400000</v>
      </c>
      <c r="I30" s="145">
        <f t="shared" si="1"/>
        <v>4563</v>
      </c>
      <c r="J30" s="145">
        <v>300000</v>
      </c>
      <c r="K30" s="145">
        <v>300000</v>
      </c>
      <c r="L30" s="145">
        <v>40000</v>
      </c>
      <c r="N30" s="147">
        <f t="shared" si="2"/>
        <v>2379395.7300000004</v>
      </c>
      <c r="P30" s="111" t="s">
        <v>92</v>
      </c>
      <c r="Q30" s="126">
        <v>12542</v>
      </c>
      <c r="R30" s="128"/>
      <c r="S30" s="129"/>
      <c r="T30" s="129"/>
      <c r="U30" s="126">
        <v>8545</v>
      </c>
      <c r="V30" s="128"/>
      <c r="W30" s="129">
        <v>8545</v>
      </c>
      <c r="X30" s="126">
        <v>8545</v>
      </c>
      <c r="Y30" s="128"/>
      <c r="Z30" s="155">
        <v>4563</v>
      </c>
    </row>
    <row r="31" spans="1:27">
      <c r="A31" s="122">
        <v>29</v>
      </c>
      <c r="B31" s="111">
        <f t="shared" si="0"/>
        <v>2013</v>
      </c>
      <c r="C31" s="153">
        <v>41426</v>
      </c>
      <c r="D31">
        <f t="shared" si="6"/>
        <v>1518000</v>
      </c>
      <c r="E31">
        <f t="shared" si="5"/>
        <v>1408000</v>
      </c>
      <c r="F31">
        <f t="shared" si="4"/>
        <v>353395.73000000021</v>
      </c>
      <c r="G31" s="146">
        <v>130000</v>
      </c>
      <c r="H31" s="146">
        <v>130000</v>
      </c>
      <c r="I31" s="145">
        <f t="shared" si="1"/>
        <v>0</v>
      </c>
      <c r="L31" s="145">
        <v>40000</v>
      </c>
      <c r="M31" s="148">
        <f>446178</f>
        <v>446178</v>
      </c>
      <c r="N31" s="147">
        <f>D31+E31+F31-J31-K31-L31-M31</f>
        <v>2793217.7300000004</v>
      </c>
      <c r="P31" s="111" t="s">
        <v>93</v>
      </c>
      <c r="Q31" s="126">
        <v>12542</v>
      </c>
      <c r="R31" s="128">
        <v>1226354</v>
      </c>
      <c r="S31" s="129"/>
      <c r="T31" s="129"/>
      <c r="U31" s="126">
        <v>8545</v>
      </c>
      <c r="V31" s="128">
        <v>835524</v>
      </c>
      <c r="W31" s="129">
        <v>8545</v>
      </c>
      <c r="X31" s="126">
        <v>8545</v>
      </c>
      <c r="Y31" s="128">
        <v>446178</v>
      </c>
      <c r="Z31" s="155"/>
      <c r="AA31">
        <f>2%*Y31</f>
        <v>8923.56</v>
      </c>
    </row>
    <row r="32" spans="1:27">
      <c r="B32">
        <f t="shared" si="0"/>
        <v>2013</v>
      </c>
      <c r="C32" s="144">
        <v>41456</v>
      </c>
      <c r="D32">
        <f t="shared" si="6"/>
        <v>1394911</v>
      </c>
      <c r="E32">
        <f t="shared" si="5"/>
        <v>1284911</v>
      </c>
      <c r="F32">
        <f t="shared" si="4"/>
        <v>346947.73000000021</v>
      </c>
      <c r="G32" s="146">
        <v>100000</v>
      </c>
      <c r="H32" s="146">
        <v>100000</v>
      </c>
      <c r="I32" s="145">
        <v>6448</v>
      </c>
      <c r="L32" s="145">
        <v>40000</v>
      </c>
      <c r="N32" s="147">
        <f t="shared" si="2"/>
        <v>2986769.7300000004</v>
      </c>
      <c r="Q32" s="152">
        <f>SUM(Q3:Q31)</f>
        <v>758420.04613943317</v>
      </c>
      <c r="R32" s="152">
        <f>SUM(R3:R31)</f>
        <v>4876354</v>
      </c>
      <c r="U32" s="152">
        <f>SUM(U3:U31)</f>
        <v>702072.04613943317</v>
      </c>
      <c r="V32" s="152">
        <f>SUM(V3:V31)</f>
        <v>4885524</v>
      </c>
      <c r="Y32" s="152">
        <f>SUM(Y3:Y31)</f>
        <v>4896178</v>
      </c>
      <c r="Z32" s="152">
        <f>SUM(Z3:Z31)</f>
        <v>595289.04</v>
      </c>
      <c r="AA32" s="152">
        <f>SUM(AA3:AA31)</f>
        <v>72923.56</v>
      </c>
    </row>
    <row r="33" spans="2:26">
      <c r="B33">
        <f t="shared" si="0"/>
        <v>2013</v>
      </c>
      <c r="C33" s="144">
        <v>41487</v>
      </c>
      <c r="D33">
        <f t="shared" si="6"/>
        <v>1494911</v>
      </c>
      <c r="E33">
        <f t="shared" si="5"/>
        <v>1384911</v>
      </c>
      <c r="F33">
        <f t="shared" si="4"/>
        <v>340499.73000000021</v>
      </c>
      <c r="G33" s="146">
        <v>100000</v>
      </c>
      <c r="H33" s="146">
        <v>100000</v>
      </c>
      <c r="I33" s="145">
        <v>6448</v>
      </c>
      <c r="L33" s="145">
        <v>40000</v>
      </c>
      <c r="N33" s="147">
        <f t="shared" si="2"/>
        <v>3180321.7300000004</v>
      </c>
      <c r="Q33" s="147"/>
      <c r="R33" s="152">
        <f>Q32+R32</f>
        <v>5634774.046139433</v>
      </c>
      <c r="U33" s="147"/>
      <c r="V33" s="152">
        <f>U32+V32</f>
        <v>5587596.046139433</v>
      </c>
      <c r="Y33" s="147"/>
      <c r="Z33" s="152">
        <f>Y32+Z32+AA32</f>
        <v>5564390.5999999996</v>
      </c>
    </row>
    <row r="34" spans="2:26">
      <c r="B34">
        <f t="shared" si="0"/>
        <v>2013</v>
      </c>
      <c r="C34" s="144">
        <v>41518</v>
      </c>
      <c r="D34">
        <f t="shared" si="6"/>
        <v>1594911</v>
      </c>
      <c r="E34">
        <f t="shared" si="5"/>
        <v>1484911</v>
      </c>
      <c r="F34">
        <f t="shared" si="4"/>
        <v>334051.73000000021</v>
      </c>
      <c r="G34" s="146">
        <v>100000</v>
      </c>
      <c r="H34" s="146">
        <v>100000</v>
      </c>
      <c r="I34" s="145">
        <v>6448</v>
      </c>
      <c r="L34" s="145">
        <v>40000</v>
      </c>
      <c r="N34" s="147">
        <f t="shared" si="2"/>
        <v>3373873.7300000004</v>
      </c>
    </row>
    <row r="35" spans="2:26">
      <c r="B35">
        <f t="shared" si="0"/>
        <v>2013</v>
      </c>
      <c r="C35" s="144">
        <v>41548</v>
      </c>
      <c r="D35">
        <f t="shared" si="6"/>
        <v>1694911</v>
      </c>
      <c r="E35">
        <f t="shared" si="5"/>
        <v>1584911</v>
      </c>
      <c r="F35">
        <f t="shared" si="4"/>
        <v>327603.73000000021</v>
      </c>
      <c r="G35" s="146">
        <v>100000</v>
      </c>
      <c r="H35" s="146">
        <v>100000</v>
      </c>
      <c r="I35" s="145">
        <v>6448</v>
      </c>
      <c r="L35" s="145">
        <v>40000</v>
      </c>
      <c r="N35" s="147">
        <f t="shared" si="2"/>
        <v>3567425.7300000004</v>
      </c>
    </row>
    <row r="36" spans="2:26">
      <c r="B36">
        <f t="shared" si="0"/>
        <v>2013</v>
      </c>
      <c r="C36" s="144">
        <v>41579</v>
      </c>
      <c r="D36">
        <f t="shared" si="6"/>
        <v>1794911</v>
      </c>
      <c r="E36">
        <f t="shared" si="5"/>
        <v>1684911</v>
      </c>
      <c r="F36">
        <f t="shared" si="4"/>
        <v>321155.73000000021</v>
      </c>
      <c r="G36" s="146">
        <v>100000</v>
      </c>
      <c r="H36" s="146">
        <v>100000</v>
      </c>
      <c r="I36" s="145">
        <v>6448</v>
      </c>
      <c r="L36" s="145">
        <v>40000</v>
      </c>
      <c r="N36" s="147">
        <f t="shared" si="2"/>
        <v>3760977.7300000004</v>
      </c>
    </row>
    <row r="37" spans="2:26">
      <c r="B37">
        <f t="shared" si="0"/>
        <v>2013</v>
      </c>
      <c r="C37" s="144">
        <v>41609</v>
      </c>
      <c r="D37">
        <f t="shared" si="6"/>
        <v>1894911</v>
      </c>
      <c r="E37">
        <f t="shared" si="5"/>
        <v>1784911</v>
      </c>
      <c r="F37">
        <f t="shared" si="4"/>
        <v>314707.73000000021</v>
      </c>
      <c r="G37" s="146">
        <v>100000</v>
      </c>
      <c r="H37" s="146">
        <v>100000</v>
      </c>
      <c r="I37" s="145">
        <v>6448</v>
      </c>
      <c r="L37" s="145">
        <v>40000</v>
      </c>
      <c r="N37" s="147">
        <f t="shared" si="2"/>
        <v>3954529.7300000004</v>
      </c>
    </row>
  </sheetData>
  <dataValidations count="2">
    <dataValidation type="whole" operator="greaterThan" allowBlank="1" showInputMessage="1" showErrorMessage="1" errorTitle="Error!" error="Please enter a positive value" promptTitle="Note!" prompt="Calculations based on this new EMI will be valid from next EMI period" sqref="S3:T31 W3:W31 Z3:Z31">
      <formula1>0</formula1>
    </dataValidation>
    <dataValidation type="whole" operator="greaterThan" allowBlank="1" showInputMessage="1" showErrorMessage="1" errorTitle="Error!" error="Please enter a positive value" promptTitle="Note!" prompt="Calculations based on this pre-payment will be valid from next EMI" sqref="R3:R31 V3:V31 Y3:Y31">
      <formula1>0</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L32"/>
  <sheetViews>
    <sheetView workbookViewId="0">
      <selection activeCell="D1" sqref="D1:L30"/>
    </sheetView>
  </sheetViews>
  <sheetFormatPr defaultRowHeight="11.25"/>
  <cols>
    <col min="5" max="5" width="15" bestFit="1" customWidth="1"/>
    <col min="6" max="7" width="10.6640625" bestFit="1" customWidth="1"/>
    <col min="10" max="11" width="10.6640625" bestFit="1" customWidth="1"/>
  </cols>
  <sheetData>
    <row r="1" spans="4:12" ht="39" thickBot="1">
      <c r="D1" s="102" t="s">
        <v>43</v>
      </c>
      <c r="E1" s="102" t="s">
        <v>44</v>
      </c>
      <c r="F1" s="107" t="s">
        <v>49</v>
      </c>
      <c r="G1" s="106" t="s">
        <v>51</v>
      </c>
      <c r="H1" s="107" t="s">
        <v>52</v>
      </c>
      <c r="I1" s="107"/>
      <c r="J1" s="107" t="s">
        <v>49</v>
      </c>
      <c r="K1" s="106" t="s">
        <v>51</v>
      </c>
      <c r="L1" s="107" t="s">
        <v>52</v>
      </c>
    </row>
    <row r="2" spans="4:12">
      <c r="D2" s="111">
        <v>1</v>
      </c>
      <c r="E2" s="111" t="s">
        <v>65</v>
      </c>
      <c r="F2" s="115">
        <v>50799.006139433121</v>
      </c>
      <c r="G2" s="117">
        <v>1250000</v>
      </c>
      <c r="H2" s="118">
        <v>38099.26</v>
      </c>
      <c r="I2" s="149"/>
      <c r="J2" s="115">
        <v>50799.006139433121</v>
      </c>
      <c r="K2" s="117">
        <v>1250000</v>
      </c>
      <c r="L2" s="118">
        <v>38099.26</v>
      </c>
    </row>
    <row r="3" spans="4:12">
      <c r="D3" s="122">
        <v>2</v>
      </c>
      <c r="E3" s="111" t="s">
        <v>66</v>
      </c>
      <c r="F3" s="126">
        <v>38099.26</v>
      </c>
      <c r="G3" s="128"/>
      <c r="H3" s="129"/>
      <c r="I3" s="129"/>
      <c r="J3" s="126">
        <v>38099.26</v>
      </c>
      <c r="K3" s="128"/>
      <c r="L3" s="129"/>
    </row>
    <row r="4" spans="4:12">
      <c r="D4" s="122">
        <v>3</v>
      </c>
      <c r="E4" s="111" t="s">
        <v>67</v>
      </c>
      <c r="F4" s="126">
        <v>38099.26</v>
      </c>
      <c r="G4" s="128"/>
      <c r="H4" s="129"/>
      <c r="I4" s="129"/>
      <c r="J4" s="126">
        <v>38099.26</v>
      </c>
      <c r="K4" s="128"/>
      <c r="L4" s="129"/>
    </row>
    <row r="5" spans="4:12" ht="12" thickBot="1">
      <c r="D5" s="122">
        <v>4</v>
      </c>
      <c r="E5" s="111" t="s">
        <v>68</v>
      </c>
      <c r="F5" s="126">
        <v>38099.26</v>
      </c>
      <c r="G5" s="128"/>
      <c r="H5" s="129"/>
      <c r="I5" s="129"/>
      <c r="J5" s="126">
        <v>38099.26</v>
      </c>
      <c r="K5" s="128"/>
      <c r="L5" s="129"/>
    </row>
    <row r="6" spans="4:12">
      <c r="D6" s="122">
        <v>5</v>
      </c>
      <c r="E6" s="111" t="s">
        <v>69</v>
      </c>
      <c r="F6" s="126">
        <v>38099.26</v>
      </c>
      <c r="G6" s="128">
        <v>600000</v>
      </c>
      <c r="H6" s="118">
        <v>31668</v>
      </c>
      <c r="I6" s="149"/>
      <c r="J6" s="126">
        <v>38099.26</v>
      </c>
      <c r="K6" s="128">
        <v>700000</v>
      </c>
      <c r="L6" s="118">
        <v>30653</v>
      </c>
    </row>
    <row r="7" spans="4:12">
      <c r="D7" s="122">
        <v>6</v>
      </c>
      <c r="E7" s="111" t="s">
        <v>70</v>
      </c>
      <c r="F7" s="126">
        <v>31668</v>
      </c>
      <c r="G7" s="128"/>
      <c r="H7" s="129"/>
      <c r="I7" s="129"/>
      <c r="J7" s="126">
        <v>30653</v>
      </c>
      <c r="K7" s="128"/>
      <c r="L7" s="129"/>
    </row>
    <row r="8" spans="4:12">
      <c r="D8" s="122">
        <v>7</v>
      </c>
      <c r="E8" s="111" t="s">
        <v>71</v>
      </c>
      <c r="F8" s="126">
        <v>31668</v>
      </c>
      <c r="G8" s="128"/>
      <c r="H8" s="129"/>
      <c r="I8" s="129"/>
      <c r="J8" s="126">
        <v>30653</v>
      </c>
      <c r="K8" s="128"/>
      <c r="L8" s="129"/>
    </row>
    <row r="9" spans="4:12">
      <c r="D9" s="122">
        <v>8</v>
      </c>
      <c r="E9" s="111" t="s">
        <v>72</v>
      </c>
      <c r="F9" s="126">
        <v>31668</v>
      </c>
      <c r="G9" s="128"/>
      <c r="H9" s="129"/>
      <c r="I9" s="129"/>
      <c r="J9" s="126">
        <v>30653</v>
      </c>
      <c r="K9" s="128"/>
      <c r="L9" s="129"/>
    </row>
    <row r="10" spans="4:12">
      <c r="D10" s="122">
        <v>9</v>
      </c>
      <c r="E10" s="111" t="s">
        <v>73</v>
      </c>
      <c r="F10" s="126">
        <v>31668</v>
      </c>
      <c r="G10" s="128"/>
      <c r="H10" s="129"/>
      <c r="I10" s="129"/>
      <c r="J10" s="126">
        <v>30653</v>
      </c>
      <c r="K10" s="128"/>
      <c r="L10" s="129"/>
    </row>
    <row r="11" spans="4:12">
      <c r="D11" s="122">
        <v>10</v>
      </c>
      <c r="E11" s="111" t="s">
        <v>74</v>
      </c>
      <c r="F11" s="126">
        <v>31668</v>
      </c>
      <c r="G11" s="128"/>
      <c r="H11" s="129"/>
      <c r="I11" s="129"/>
      <c r="J11" s="126">
        <v>30653</v>
      </c>
      <c r="K11" s="128"/>
      <c r="L11" s="129"/>
    </row>
    <row r="12" spans="4:12">
      <c r="D12" s="122">
        <v>11</v>
      </c>
      <c r="E12" s="111" t="s">
        <v>75</v>
      </c>
      <c r="F12" s="126">
        <v>31668</v>
      </c>
      <c r="G12" s="128"/>
      <c r="H12" s="129"/>
      <c r="I12" s="129"/>
      <c r="J12" s="126">
        <v>30653</v>
      </c>
      <c r="K12" s="128"/>
      <c r="L12" s="129"/>
    </row>
    <row r="13" spans="4:12">
      <c r="D13" s="122">
        <v>12</v>
      </c>
      <c r="E13" s="111" t="s">
        <v>76</v>
      </c>
      <c r="F13" s="126">
        <v>31668</v>
      </c>
      <c r="G13" s="128"/>
      <c r="H13" s="129"/>
      <c r="I13" s="129"/>
      <c r="J13" s="126">
        <v>30653</v>
      </c>
      <c r="K13" s="128"/>
      <c r="L13" s="129"/>
    </row>
    <row r="14" spans="4:12">
      <c r="D14" s="122">
        <v>13</v>
      </c>
      <c r="E14" s="111" t="s">
        <v>77</v>
      </c>
      <c r="F14" s="126">
        <v>31668</v>
      </c>
      <c r="G14" s="128">
        <v>600000</v>
      </c>
      <c r="H14" s="129">
        <v>25150</v>
      </c>
      <c r="I14" s="129"/>
      <c r="J14" s="126">
        <v>30653</v>
      </c>
      <c r="K14" s="128">
        <v>700000</v>
      </c>
      <c r="L14" s="129">
        <v>23132</v>
      </c>
    </row>
    <row r="15" spans="4:12">
      <c r="D15" s="122">
        <v>14</v>
      </c>
      <c r="E15" s="111" t="s">
        <v>78</v>
      </c>
      <c r="F15" s="126">
        <v>25150</v>
      </c>
      <c r="G15" s="128"/>
      <c r="H15" s="129"/>
      <c r="I15" s="129"/>
      <c r="J15" s="126">
        <v>23132</v>
      </c>
      <c r="K15" s="128"/>
      <c r="L15" s="129"/>
    </row>
    <row r="16" spans="4:12">
      <c r="D16" s="122">
        <v>15</v>
      </c>
      <c r="E16" s="111" t="s">
        <v>79</v>
      </c>
      <c r="F16" s="126">
        <v>25150</v>
      </c>
      <c r="G16" s="128"/>
      <c r="H16" s="129"/>
      <c r="I16" s="129"/>
      <c r="J16" s="126">
        <v>23132</v>
      </c>
      <c r="K16" s="128"/>
      <c r="L16" s="129"/>
    </row>
    <row r="17" spans="4:12">
      <c r="D17" s="122">
        <v>16</v>
      </c>
      <c r="E17" s="111" t="s">
        <v>80</v>
      </c>
      <c r="F17" s="126">
        <v>25150</v>
      </c>
      <c r="G17" s="128"/>
      <c r="H17" s="129"/>
      <c r="I17" s="129"/>
      <c r="J17" s="126">
        <v>23132</v>
      </c>
      <c r="K17" s="128"/>
      <c r="L17" s="129"/>
    </row>
    <row r="18" spans="4:12">
      <c r="D18" s="122">
        <v>17</v>
      </c>
      <c r="E18" s="111" t="s">
        <v>81</v>
      </c>
      <c r="F18" s="126">
        <v>25150</v>
      </c>
      <c r="G18" s="128">
        <v>600000</v>
      </c>
      <c r="H18" s="129">
        <v>18889</v>
      </c>
      <c r="I18" s="129"/>
      <c r="J18" s="126">
        <v>23132</v>
      </c>
      <c r="K18" s="128">
        <v>700000</v>
      </c>
      <c r="L18" s="129">
        <v>15868</v>
      </c>
    </row>
    <row r="19" spans="4:12">
      <c r="D19" s="122">
        <v>18</v>
      </c>
      <c r="E19" s="111" t="s">
        <v>82</v>
      </c>
      <c r="F19" s="126">
        <v>18889</v>
      </c>
      <c r="G19" s="128"/>
      <c r="H19" s="129"/>
      <c r="I19" s="129"/>
      <c r="J19" s="126">
        <v>15868</v>
      </c>
      <c r="K19" s="128"/>
      <c r="L19" s="129"/>
    </row>
    <row r="20" spans="4:12">
      <c r="D20" s="122">
        <v>19</v>
      </c>
      <c r="E20" s="111" t="s">
        <v>83</v>
      </c>
      <c r="F20" s="126">
        <v>18889</v>
      </c>
      <c r="G20" s="128"/>
      <c r="H20" s="129"/>
      <c r="I20" s="129"/>
      <c r="J20" s="126">
        <v>15868</v>
      </c>
      <c r="K20" s="128"/>
      <c r="L20" s="129"/>
    </row>
    <row r="21" spans="4:12">
      <c r="D21" s="122">
        <v>20</v>
      </c>
      <c r="E21" s="111" t="s">
        <v>84</v>
      </c>
      <c r="F21" s="126">
        <v>18889</v>
      </c>
      <c r="G21" s="128"/>
      <c r="H21" s="129"/>
      <c r="I21" s="129"/>
      <c r="J21" s="126">
        <v>15868</v>
      </c>
      <c r="K21" s="128"/>
      <c r="L21" s="129"/>
    </row>
    <row r="22" spans="4:12">
      <c r="D22" s="122">
        <v>21</v>
      </c>
      <c r="E22" s="111" t="s">
        <v>85</v>
      </c>
      <c r="F22" s="126">
        <v>18889</v>
      </c>
      <c r="G22" s="128"/>
      <c r="H22" s="129"/>
      <c r="I22" s="129"/>
      <c r="J22" s="126">
        <v>15868</v>
      </c>
      <c r="K22" s="128"/>
      <c r="L22" s="129"/>
    </row>
    <row r="23" spans="4:12">
      <c r="D23" s="122">
        <v>22</v>
      </c>
      <c r="E23" s="111" t="s">
        <v>86</v>
      </c>
      <c r="F23" s="126">
        <v>18889</v>
      </c>
      <c r="G23" s="128"/>
      <c r="H23" s="129"/>
      <c r="I23" s="129"/>
      <c r="J23" s="126">
        <v>15868</v>
      </c>
      <c r="K23" s="128"/>
      <c r="L23" s="129"/>
    </row>
    <row r="24" spans="4:12">
      <c r="D24" s="122">
        <v>23</v>
      </c>
      <c r="E24" s="111" t="s">
        <v>87</v>
      </c>
      <c r="F24" s="126">
        <v>18889</v>
      </c>
      <c r="G24" s="128"/>
      <c r="H24" s="129"/>
      <c r="I24" s="129"/>
      <c r="J24" s="126">
        <v>15868</v>
      </c>
      <c r="K24" s="128"/>
      <c r="L24" s="129"/>
    </row>
    <row r="25" spans="4:12">
      <c r="D25" s="122">
        <v>24</v>
      </c>
      <c r="E25" s="111" t="s">
        <v>88</v>
      </c>
      <c r="F25" s="126">
        <v>18889</v>
      </c>
      <c r="G25" s="128"/>
      <c r="H25" s="129"/>
      <c r="I25" s="129"/>
      <c r="J25" s="126">
        <v>15868</v>
      </c>
      <c r="K25" s="128"/>
      <c r="L25" s="129"/>
    </row>
    <row r="26" spans="4:12">
      <c r="D26" s="122">
        <v>25</v>
      </c>
      <c r="E26" s="111" t="s">
        <v>89</v>
      </c>
      <c r="F26" s="126">
        <v>18889</v>
      </c>
      <c r="G26" s="128">
        <v>600000</v>
      </c>
      <c r="H26" s="129">
        <v>12542</v>
      </c>
      <c r="I26" s="129"/>
      <c r="J26" s="126">
        <v>15868</v>
      </c>
      <c r="K26" s="128">
        <v>700000</v>
      </c>
      <c r="L26" s="129">
        <v>8545</v>
      </c>
    </row>
    <row r="27" spans="4:12">
      <c r="D27" s="122">
        <v>26</v>
      </c>
      <c r="E27" s="111" t="s">
        <v>90</v>
      </c>
      <c r="F27" s="126">
        <v>12542</v>
      </c>
      <c r="G27" s="128"/>
      <c r="H27" s="129"/>
      <c r="I27" s="129"/>
      <c r="J27" s="126">
        <v>8545</v>
      </c>
      <c r="K27" s="128"/>
      <c r="L27" s="129"/>
    </row>
    <row r="28" spans="4:12">
      <c r="D28" s="122">
        <v>27</v>
      </c>
      <c r="E28" s="111" t="s">
        <v>91</v>
      </c>
      <c r="F28" s="126">
        <v>12542</v>
      </c>
      <c r="G28" s="128"/>
      <c r="H28" s="129"/>
      <c r="I28" s="129"/>
      <c r="J28" s="126">
        <v>8545</v>
      </c>
      <c r="K28" s="128"/>
      <c r="L28" s="129"/>
    </row>
    <row r="29" spans="4:12">
      <c r="D29" s="122">
        <v>28</v>
      </c>
      <c r="E29" s="111" t="s">
        <v>92</v>
      </c>
      <c r="F29" s="126">
        <v>12542</v>
      </c>
      <c r="G29" s="128"/>
      <c r="H29" s="129"/>
      <c r="I29" s="129"/>
      <c r="J29" s="126">
        <v>8545</v>
      </c>
      <c r="K29" s="128"/>
      <c r="L29" s="129"/>
    </row>
    <row r="30" spans="4:12">
      <c r="D30" s="122">
        <v>29</v>
      </c>
      <c r="E30" s="111" t="s">
        <v>93</v>
      </c>
      <c r="F30" s="126">
        <v>12542</v>
      </c>
      <c r="G30" s="128">
        <v>1226354</v>
      </c>
      <c r="H30" s="129"/>
      <c r="I30" s="129"/>
      <c r="J30" s="126">
        <v>8545</v>
      </c>
      <c r="K30" s="128">
        <v>835524</v>
      </c>
      <c r="L30" s="129"/>
    </row>
    <row r="31" spans="4:12">
      <c r="F31" s="80">
        <f>SUM(F2:F30)</f>
        <v>758420.04613943317</v>
      </c>
      <c r="G31" s="80">
        <f>SUM(G2:G30)</f>
        <v>4876354</v>
      </c>
      <c r="H31">
        <f>6*12000</f>
        <v>72000</v>
      </c>
      <c r="J31" s="80">
        <f>SUM(J2:J30)</f>
        <v>702072.04613943317</v>
      </c>
      <c r="K31" s="80">
        <f>SUM(K2:K30)</f>
        <v>4885524</v>
      </c>
      <c r="L31">
        <f>4*14000+2%*K30</f>
        <v>72710.48</v>
      </c>
    </row>
    <row r="32" spans="4:12">
      <c r="E32" t="s">
        <v>310</v>
      </c>
      <c r="F32" s="80">
        <f>SUM(F31:H31)</f>
        <v>5706774.046139433</v>
      </c>
      <c r="J32" s="80">
        <f>SUM(J31:L31)</f>
        <v>5660306.5261394335</v>
      </c>
    </row>
  </sheetData>
  <dataValidations count="2">
    <dataValidation type="whole" operator="greaterThan" allowBlank="1" showInputMessage="1" showErrorMessage="1" errorTitle="Error!" error="Please enter a positive value" promptTitle="Note!" prompt="Calculations based on this new EMI will be valid from next EMI period" sqref="H2:I30 L2:L30">
      <formula1>0</formula1>
    </dataValidation>
    <dataValidation type="whole" operator="greaterThan" allowBlank="1" showInputMessage="1" showErrorMessage="1" errorTitle="Error!" error="Please enter a positive value" promptTitle="Note!" prompt="Calculations based on this pre-payment will be valid from next EMI" sqref="G2:G30 K2:K30">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
  <sheetViews>
    <sheetView workbookViewId="0">
      <selection activeCell="H22" sqref="H22"/>
    </sheetView>
  </sheetViews>
  <sheetFormatPr defaultRowHeight="11.25"/>
  <cols>
    <col min="1" max="1" width="10.33203125" bestFit="1" customWidth="1"/>
    <col min="2" max="2" width="25.6640625" bestFit="1" customWidth="1"/>
    <col min="3" max="3" width="15.6640625" bestFit="1" customWidth="1"/>
    <col min="4" max="4" width="15.1640625" bestFit="1" customWidth="1"/>
    <col min="5" max="5" width="18.33203125" bestFit="1" customWidth="1"/>
    <col min="9" max="9" width="19.6640625" bestFit="1" customWidth="1"/>
    <col min="10" max="10" width="20.83203125" bestFit="1" customWidth="1"/>
    <col min="11" max="11" width="9.33203125" customWidth="1"/>
    <col min="12" max="12" width="13.83203125" bestFit="1" customWidth="1"/>
    <col min="257" max="257" width="10.33203125" bestFit="1" customWidth="1"/>
    <col min="258" max="258" width="25.6640625" bestFit="1" customWidth="1"/>
    <col min="259" max="259" width="10.5" bestFit="1" customWidth="1"/>
    <col min="260" max="260" width="15.1640625" bestFit="1" customWidth="1"/>
    <col min="261" max="261" width="18.33203125" bestFit="1" customWidth="1"/>
    <col min="265" max="265" width="19.6640625" bestFit="1" customWidth="1"/>
    <col min="266" max="266" width="20.83203125" bestFit="1" customWidth="1"/>
    <col min="513" max="513" width="10.33203125" bestFit="1" customWidth="1"/>
    <col min="514" max="514" width="25.6640625" bestFit="1" customWidth="1"/>
    <col min="515" max="515" width="10.5" bestFit="1" customWidth="1"/>
    <col min="516" max="516" width="15.1640625" bestFit="1" customWidth="1"/>
    <col min="517" max="517" width="18.33203125" bestFit="1" customWidth="1"/>
    <col min="521" max="521" width="19.6640625" bestFit="1" customWidth="1"/>
    <col min="522" max="522" width="20.83203125" bestFit="1" customWidth="1"/>
    <col min="769" max="769" width="10.33203125" bestFit="1" customWidth="1"/>
    <col min="770" max="770" width="25.6640625" bestFit="1" customWidth="1"/>
    <col min="771" max="771" width="10.5" bestFit="1" customWidth="1"/>
    <col min="772" max="772" width="15.1640625" bestFit="1" customWidth="1"/>
    <col min="773" max="773" width="18.33203125" bestFit="1" customWidth="1"/>
    <col min="777" max="777" width="19.6640625" bestFit="1" customWidth="1"/>
    <col min="778" max="778" width="20.83203125" bestFit="1" customWidth="1"/>
    <col min="1025" max="1025" width="10.33203125" bestFit="1" customWidth="1"/>
    <col min="1026" max="1026" width="25.6640625" bestFit="1" customWidth="1"/>
    <col min="1027" max="1027" width="10.5" bestFit="1" customWidth="1"/>
    <col min="1028" max="1028" width="15.1640625" bestFit="1" customWidth="1"/>
    <col min="1029" max="1029" width="18.33203125" bestFit="1" customWidth="1"/>
    <col min="1033" max="1033" width="19.6640625" bestFit="1" customWidth="1"/>
    <col min="1034" max="1034" width="20.83203125" bestFit="1" customWidth="1"/>
    <col min="1281" max="1281" width="10.33203125" bestFit="1" customWidth="1"/>
    <col min="1282" max="1282" width="25.6640625" bestFit="1" customWidth="1"/>
    <col min="1283" max="1283" width="10.5" bestFit="1" customWidth="1"/>
    <col min="1284" max="1284" width="15.1640625" bestFit="1" customWidth="1"/>
    <col min="1285" max="1285" width="18.33203125" bestFit="1" customWidth="1"/>
    <col min="1289" max="1289" width="19.6640625" bestFit="1" customWidth="1"/>
    <col min="1290" max="1290" width="20.83203125" bestFit="1" customWidth="1"/>
    <col min="1537" max="1537" width="10.33203125" bestFit="1" customWidth="1"/>
    <col min="1538" max="1538" width="25.6640625" bestFit="1" customWidth="1"/>
    <col min="1539" max="1539" width="10.5" bestFit="1" customWidth="1"/>
    <col min="1540" max="1540" width="15.1640625" bestFit="1" customWidth="1"/>
    <col min="1541" max="1541" width="18.33203125" bestFit="1" customWidth="1"/>
    <col min="1545" max="1545" width="19.6640625" bestFit="1" customWidth="1"/>
    <col min="1546" max="1546" width="20.83203125" bestFit="1" customWidth="1"/>
    <col min="1793" max="1793" width="10.33203125" bestFit="1" customWidth="1"/>
    <col min="1794" max="1794" width="25.6640625" bestFit="1" customWidth="1"/>
    <col min="1795" max="1795" width="10.5" bestFit="1" customWidth="1"/>
    <col min="1796" max="1796" width="15.1640625" bestFit="1" customWidth="1"/>
    <col min="1797" max="1797" width="18.33203125" bestFit="1" customWidth="1"/>
    <col min="1801" max="1801" width="19.6640625" bestFit="1" customWidth="1"/>
    <col min="1802" max="1802" width="20.83203125" bestFit="1" customWidth="1"/>
    <col min="2049" max="2049" width="10.33203125" bestFit="1" customWidth="1"/>
    <col min="2050" max="2050" width="25.6640625" bestFit="1" customWidth="1"/>
    <col min="2051" max="2051" width="10.5" bestFit="1" customWidth="1"/>
    <col min="2052" max="2052" width="15.1640625" bestFit="1" customWidth="1"/>
    <col min="2053" max="2053" width="18.33203125" bestFit="1" customWidth="1"/>
    <col min="2057" max="2057" width="19.6640625" bestFit="1" customWidth="1"/>
    <col min="2058" max="2058" width="20.83203125" bestFit="1" customWidth="1"/>
    <col min="2305" max="2305" width="10.33203125" bestFit="1" customWidth="1"/>
    <col min="2306" max="2306" width="25.6640625" bestFit="1" customWidth="1"/>
    <col min="2307" max="2307" width="10.5" bestFit="1" customWidth="1"/>
    <col min="2308" max="2308" width="15.1640625" bestFit="1" customWidth="1"/>
    <col min="2309" max="2309" width="18.33203125" bestFit="1" customWidth="1"/>
    <col min="2313" max="2313" width="19.6640625" bestFit="1" customWidth="1"/>
    <col min="2314" max="2314" width="20.83203125" bestFit="1" customWidth="1"/>
    <col min="2561" max="2561" width="10.33203125" bestFit="1" customWidth="1"/>
    <col min="2562" max="2562" width="25.6640625" bestFit="1" customWidth="1"/>
    <col min="2563" max="2563" width="10.5" bestFit="1" customWidth="1"/>
    <col min="2564" max="2564" width="15.1640625" bestFit="1" customWidth="1"/>
    <col min="2565" max="2565" width="18.33203125" bestFit="1" customWidth="1"/>
    <col min="2569" max="2569" width="19.6640625" bestFit="1" customWidth="1"/>
    <col min="2570" max="2570" width="20.83203125" bestFit="1" customWidth="1"/>
    <col min="2817" max="2817" width="10.33203125" bestFit="1" customWidth="1"/>
    <col min="2818" max="2818" width="25.6640625" bestFit="1" customWidth="1"/>
    <col min="2819" max="2819" width="10.5" bestFit="1" customWidth="1"/>
    <col min="2820" max="2820" width="15.1640625" bestFit="1" customWidth="1"/>
    <col min="2821" max="2821" width="18.33203125" bestFit="1" customWidth="1"/>
    <col min="2825" max="2825" width="19.6640625" bestFit="1" customWidth="1"/>
    <col min="2826" max="2826" width="20.83203125" bestFit="1" customWidth="1"/>
    <col min="3073" max="3073" width="10.33203125" bestFit="1" customWidth="1"/>
    <col min="3074" max="3074" width="25.6640625" bestFit="1" customWidth="1"/>
    <col min="3075" max="3075" width="10.5" bestFit="1" customWidth="1"/>
    <col min="3076" max="3076" width="15.1640625" bestFit="1" customWidth="1"/>
    <col min="3077" max="3077" width="18.33203125" bestFit="1" customWidth="1"/>
    <col min="3081" max="3081" width="19.6640625" bestFit="1" customWidth="1"/>
    <col min="3082" max="3082" width="20.83203125" bestFit="1" customWidth="1"/>
    <col min="3329" max="3329" width="10.33203125" bestFit="1" customWidth="1"/>
    <col min="3330" max="3330" width="25.6640625" bestFit="1" customWidth="1"/>
    <col min="3331" max="3331" width="10.5" bestFit="1" customWidth="1"/>
    <col min="3332" max="3332" width="15.1640625" bestFit="1" customWidth="1"/>
    <col min="3333" max="3333" width="18.33203125" bestFit="1" customWidth="1"/>
    <col min="3337" max="3337" width="19.6640625" bestFit="1" customWidth="1"/>
    <col min="3338" max="3338" width="20.83203125" bestFit="1" customWidth="1"/>
    <col min="3585" max="3585" width="10.33203125" bestFit="1" customWidth="1"/>
    <col min="3586" max="3586" width="25.6640625" bestFit="1" customWidth="1"/>
    <col min="3587" max="3587" width="10.5" bestFit="1" customWidth="1"/>
    <col min="3588" max="3588" width="15.1640625" bestFit="1" customWidth="1"/>
    <col min="3589" max="3589" width="18.33203125" bestFit="1" customWidth="1"/>
    <col min="3593" max="3593" width="19.6640625" bestFit="1" customWidth="1"/>
    <col min="3594" max="3594" width="20.83203125" bestFit="1" customWidth="1"/>
    <col min="3841" max="3841" width="10.33203125" bestFit="1" customWidth="1"/>
    <col min="3842" max="3842" width="25.6640625" bestFit="1" customWidth="1"/>
    <col min="3843" max="3843" width="10.5" bestFit="1" customWidth="1"/>
    <col min="3844" max="3844" width="15.1640625" bestFit="1" customWidth="1"/>
    <col min="3845" max="3845" width="18.33203125" bestFit="1" customWidth="1"/>
    <col min="3849" max="3849" width="19.6640625" bestFit="1" customWidth="1"/>
    <col min="3850" max="3850" width="20.83203125" bestFit="1" customWidth="1"/>
    <col min="4097" max="4097" width="10.33203125" bestFit="1" customWidth="1"/>
    <col min="4098" max="4098" width="25.6640625" bestFit="1" customWidth="1"/>
    <col min="4099" max="4099" width="10.5" bestFit="1" customWidth="1"/>
    <col min="4100" max="4100" width="15.1640625" bestFit="1" customWidth="1"/>
    <col min="4101" max="4101" width="18.33203125" bestFit="1" customWidth="1"/>
    <col min="4105" max="4105" width="19.6640625" bestFit="1" customWidth="1"/>
    <col min="4106" max="4106" width="20.83203125" bestFit="1" customWidth="1"/>
    <col min="4353" max="4353" width="10.33203125" bestFit="1" customWidth="1"/>
    <col min="4354" max="4354" width="25.6640625" bestFit="1" customWidth="1"/>
    <col min="4355" max="4355" width="10.5" bestFit="1" customWidth="1"/>
    <col min="4356" max="4356" width="15.1640625" bestFit="1" customWidth="1"/>
    <col min="4357" max="4357" width="18.33203125" bestFit="1" customWidth="1"/>
    <col min="4361" max="4361" width="19.6640625" bestFit="1" customWidth="1"/>
    <col min="4362" max="4362" width="20.83203125" bestFit="1" customWidth="1"/>
    <col min="4609" max="4609" width="10.33203125" bestFit="1" customWidth="1"/>
    <col min="4610" max="4610" width="25.6640625" bestFit="1" customWidth="1"/>
    <col min="4611" max="4611" width="10.5" bestFit="1" customWidth="1"/>
    <col min="4612" max="4612" width="15.1640625" bestFit="1" customWidth="1"/>
    <col min="4613" max="4613" width="18.33203125" bestFit="1" customWidth="1"/>
    <col min="4617" max="4617" width="19.6640625" bestFit="1" customWidth="1"/>
    <col min="4618" max="4618" width="20.83203125" bestFit="1" customWidth="1"/>
    <col min="4865" max="4865" width="10.33203125" bestFit="1" customWidth="1"/>
    <col min="4866" max="4866" width="25.6640625" bestFit="1" customWidth="1"/>
    <col min="4867" max="4867" width="10.5" bestFit="1" customWidth="1"/>
    <col min="4868" max="4868" width="15.1640625" bestFit="1" customWidth="1"/>
    <col min="4869" max="4869" width="18.33203125" bestFit="1" customWidth="1"/>
    <col min="4873" max="4873" width="19.6640625" bestFit="1" customWidth="1"/>
    <col min="4874" max="4874" width="20.83203125" bestFit="1" customWidth="1"/>
    <col min="5121" max="5121" width="10.33203125" bestFit="1" customWidth="1"/>
    <col min="5122" max="5122" width="25.6640625" bestFit="1" customWidth="1"/>
    <col min="5123" max="5123" width="10.5" bestFit="1" customWidth="1"/>
    <col min="5124" max="5124" width="15.1640625" bestFit="1" customWidth="1"/>
    <col min="5125" max="5125" width="18.33203125" bestFit="1" customWidth="1"/>
    <col min="5129" max="5129" width="19.6640625" bestFit="1" customWidth="1"/>
    <col min="5130" max="5130" width="20.83203125" bestFit="1" customWidth="1"/>
    <col min="5377" max="5377" width="10.33203125" bestFit="1" customWidth="1"/>
    <col min="5378" max="5378" width="25.6640625" bestFit="1" customWidth="1"/>
    <col min="5379" max="5379" width="10.5" bestFit="1" customWidth="1"/>
    <col min="5380" max="5380" width="15.1640625" bestFit="1" customWidth="1"/>
    <col min="5381" max="5381" width="18.33203125" bestFit="1" customWidth="1"/>
    <col min="5385" max="5385" width="19.6640625" bestFit="1" customWidth="1"/>
    <col min="5386" max="5386" width="20.83203125" bestFit="1" customWidth="1"/>
    <col min="5633" max="5633" width="10.33203125" bestFit="1" customWidth="1"/>
    <col min="5634" max="5634" width="25.6640625" bestFit="1" customWidth="1"/>
    <col min="5635" max="5635" width="10.5" bestFit="1" customWidth="1"/>
    <col min="5636" max="5636" width="15.1640625" bestFit="1" customWidth="1"/>
    <col min="5637" max="5637" width="18.33203125" bestFit="1" customWidth="1"/>
    <col min="5641" max="5641" width="19.6640625" bestFit="1" customWidth="1"/>
    <col min="5642" max="5642" width="20.83203125" bestFit="1" customWidth="1"/>
    <col min="5889" max="5889" width="10.33203125" bestFit="1" customWidth="1"/>
    <col min="5890" max="5890" width="25.6640625" bestFit="1" customWidth="1"/>
    <col min="5891" max="5891" width="10.5" bestFit="1" customWidth="1"/>
    <col min="5892" max="5892" width="15.1640625" bestFit="1" customWidth="1"/>
    <col min="5893" max="5893" width="18.33203125" bestFit="1" customWidth="1"/>
    <col min="5897" max="5897" width="19.6640625" bestFit="1" customWidth="1"/>
    <col min="5898" max="5898" width="20.83203125" bestFit="1" customWidth="1"/>
    <col min="6145" max="6145" width="10.33203125" bestFit="1" customWidth="1"/>
    <col min="6146" max="6146" width="25.6640625" bestFit="1" customWidth="1"/>
    <col min="6147" max="6147" width="10.5" bestFit="1" customWidth="1"/>
    <col min="6148" max="6148" width="15.1640625" bestFit="1" customWidth="1"/>
    <col min="6149" max="6149" width="18.33203125" bestFit="1" customWidth="1"/>
    <col min="6153" max="6153" width="19.6640625" bestFit="1" customWidth="1"/>
    <col min="6154" max="6154" width="20.83203125" bestFit="1" customWidth="1"/>
    <col min="6401" max="6401" width="10.33203125" bestFit="1" customWidth="1"/>
    <col min="6402" max="6402" width="25.6640625" bestFit="1" customWidth="1"/>
    <col min="6403" max="6403" width="10.5" bestFit="1" customWidth="1"/>
    <col min="6404" max="6404" width="15.1640625" bestFit="1" customWidth="1"/>
    <col min="6405" max="6405" width="18.33203125" bestFit="1" customWidth="1"/>
    <col min="6409" max="6409" width="19.6640625" bestFit="1" customWidth="1"/>
    <col min="6410" max="6410" width="20.83203125" bestFit="1" customWidth="1"/>
    <col min="6657" max="6657" width="10.33203125" bestFit="1" customWidth="1"/>
    <col min="6658" max="6658" width="25.6640625" bestFit="1" customWidth="1"/>
    <col min="6659" max="6659" width="10.5" bestFit="1" customWidth="1"/>
    <col min="6660" max="6660" width="15.1640625" bestFit="1" customWidth="1"/>
    <col min="6661" max="6661" width="18.33203125" bestFit="1" customWidth="1"/>
    <col min="6665" max="6665" width="19.6640625" bestFit="1" customWidth="1"/>
    <col min="6666" max="6666" width="20.83203125" bestFit="1" customWidth="1"/>
    <col min="6913" max="6913" width="10.33203125" bestFit="1" customWidth="1"/>
    <col min="6914" max="6914" width="25.6640625" bestFit="1" customWidth="1"/>
    <col min="6915" max="6915" width="10.5" bestFit="1" customWidth="1"/>
    <col min="6916" max="6916" width="15.1640625" bestFit="1" customWidth="1"/>
    <col min="6917" max="6917" width="18.33203125" bestFit="1" customWidth="1"/>
    <col min="6921" max="6921" width="19.6640625" bestFit="1" customWidth="1"/>
    <col min="6922" max="6922" width="20.83203125" bestFit="1" customWidth="1"/>
    <col min="7169" max="7169" width="10.33203125" bestFit="1" customWidth="1"/>
    <col min="7170" max="7170" width="25.6640625" bestFit="1" customWidth="1"/>
    <col min="7171" max="7171" width="10.5" bestFit="1" customWidth="1"/>
    <col min="7172" max="7172" width="15.1640625" bestFit="1" customWidth="1"/>
    <col min="7173" max="7173" width="18.33203125" bestFit="1" customWidth="1"/>
    <col min="7177" max="7177" width="19.6640625" bestFit="1" customWidth="1"/>
    <col min="7178" max="7178" width="20.83203125" bestFit="1" customWidth="1"/>
    <col min="7425" max="7425" width="10.33203125" bestFit="1" customWidth="1"/>
    <col min="7426" max="7426" width="25.6640625" bestFit="1" customWidth="1"/>
    <col min="7427" max="7427" width="10.5" bestFit="1" customWidth="1"/>
    <col min="7428" max="7428" width="15.1640625" bestFit="1" customWidth="1"/>
    <col min="7429" max="7429" width="18.33203125" bestFit="1" customWidth="1"/>
    <col min="7433" max="7433" width="19.6640625" bestFit="1" customWidth="1"/>
    <col min="7434" max="7434" width="20.83203125" bestFit="1" customWidth="1"/>
    <col min="7681" max="7681" width="10.33203125" bestFit="1" customWidth="1"/>
    <col min="7682" max="7682" width="25.6640625" bestFit="1" customWidth="1"/>
    <col min="7683" max="7683" width="10.5" bestFit="1" customWidth="1"/>
    <col min="7684" max="7684" width="15.1640625" bestFit="1" customWidth="1"/>
    <col min="7685" max="7685" width="18.33203125" bestFit="1" customWidth="1"/>
    <col min="7689" max="7689" width="19.6640625" bestFit="1" customWidth="1"/>
    <col min="7690" max="7690" width="20.83203125" bestFit="1" customWidth="1"/>
    <col min="7937" max="7937" width="10.33203125" bestFit="1" customWidth="1"/>
    <col min="7938" max="7938" width="25.6640625" bestFit="1" customWidth="1"/>
    <col min="7939" max="7939" width="10.5" bestFit="1" customWidth="1"/>
    <col min="7940" max="7940" width="15.1640625" bestFit="1" customWidth="1"/>
    <col min="7941" max="7941" width="18.33203125" bestFit="1" customWidth="1"/>
    <col min="7945" max="7945" width="19.6640625" bestFit="1" customWidth="1"/>
    <col min="7946" max="7946" width="20.83203125" bestFit="1" customWidth="1"/>
    <col min="8193" max="8193" width="10.33203125" bestFit="1" customWidth="1"/>
    <col min="8194" max="8194" width="25.6640625" bestFit="1" customWidth="1"/>
    <col min="8195" max="8195" width="10.5" bestFit="1" customWidth="1"/>
    <col min="8196" max="8196" width="15.1640625" bestFit="1" customWidth="1"/>
    <col min="8197" max="8197" width="18.33203125" bestFit="1" customWidth="1"/>
    <col min="8201" max="8201" width="19.6640625" bestFit="1" customWidth="1"/>
    <col min="8202" max="8202" width="20.83203125" bestFit="1" customWidth="1"/>
    <col min="8449" max="8449" width="10.33203125" bestFit="1" customWidth="1"/>
    <col min="8450" max="8450" width="25.6640625" bestFit="1" customWidth="1"/>
    <col min="8451" max="8451" width="10.5" bestFit="1" customWidth="1"/>
    <col min="8452" max="8452" width="15.1640625" bestFit="1" customWidth="1"/>
    <col min="8453" max="8453" width="18.33203125" bestFit="1" customWidth="1"/>
    <col min="8457" max="8457" width="19.6640625" bestFit="1" customWidth="1"/>
    <col min="8458" max="8458" width="20.83203125" bestFit="1" customWidth="1"/>
    <col min="8705" max="8705" width="10.33203125" bestFit="1" customWidth="1"/>
    <col min="8706" max="8706" width="25.6640625" bestFit="1" customWidth="1"/>
    <col min="8707" max="8707" width="10.5" bestFit="1" customWidth="1"/>
    <col min="8708" max="8708" width="15.1640625" bestFit="1" customWidth="1"/>
    <col min="8709" max="8709" width="18.33203125" bestFit="1" customWidth="1"/>
    <col min="8713" max="8713" width="19.6640625" bestFit="1" customWidth="1"/>
    <col min="8714" max="8714" width="20.83203125" bestFit="1" customWidth="1"/>
    <col min="8961" max="8961" width="10.33203125" bestFit="1" customWidth="1"/>
    <col min="8962" max="8962" width="25.6640625" bestFit="1" customWidth="1"/>
    <col min="8963" max="8963" width="10.5" bestFit="1" customWidth="1"/>
    <col min="8964" max="8964" width="15.1640625" bestFit="1" customWidth="1"/>
    <col min="8965" max="8965" width="18.33203125" bestFit="1" customWidth="1"/>
    <col min="8969" max="8969" width="19.6640625" bestFit="1" customWidth="1"/>
    <col min="8970" max="8970" width="20.83203125" bestFit="1" customWidth="1"/>
    <col min="9217" max="9217" width="10.33203125" bestFit="1" customWidth="1"/>
    <col min="9218" max="9218" width="25.6640625" bestFit="1" customWidth="1"/>
    <col min="9219" max="9219" width="10.5" bestFit="1" customWidth="1"/>
    <col min="9220" max="9220" width="15.1640625" bestFit="1" customWidth="1"/>
    <col min="9221" max="9221" width="18.33203125" bestFit="1" customWidth="1"/>
    <col min="9225" max="9225" width="19.6640625" bestFit="1" customWidth="1"/>
    <col min="9226" max="9226" width="20.83203125" bestFit="1" customWidth="1"/>
    <col min="9473" max="9473" width="10.33203125" bestFit="1" customWidth="1"/>
    <col min="9474" max="9474" width="25.6640625" bestFit="1" customWidth="1"/>
    <col min="9475" max="9475" width="10.5" bestFit="1" customWidth="1"/>
    <col min="9476" max="9476" width="15.1640625" bestFit="1" customWidth="1"/>
    <col min="9477" max="9477" width="18.33203125" bestFit="1" customWidth="1"/>
    <col min="9481" max="9481" width="19.6640625" bestFit="1" customWidth="1"/>
    <col min="9482" max="9482" width="20.83203125" bestFit="1" customWidth="1"/>
    <col min="9729" max="9729" width="10.33203125" bestFit="1" customWidth="1"/>
    <col min="9730" max="9730" width="25.6640625" bestFit="1" customWidth="1"/>
    <col min="9731" max="9731" width="10.5" bestFit="1" customWidth="1"/>
    <col min="9732" max="9732" width="15.1640625" bestFit="1" customWidth="1"/>
    <col min="9733" max="9733" width="18.33203125" bestFit="1" customWidth="1"/>
    <col min="9737" max="9737" width="19.6640625" bestFit="1" customWidth="1"/>
    <col min="9738" max="9738" width="20.83203125" bestFit="1" customWidth="1"/>
    <col min="9985" max="9985" width="10.33203125" bestFit="1" customWidth="1"/>
    <col min="9986" max="9986" width="25.6640625" bestFit="1" customWidth="1"/>
    <col min="9987" max="9987" width="10.5" bestFit="1" customWidth="1"/>
    <col min="9988" max="9988" width="15.1640625" bestFit="1" customWidth="1"/>
    <col min="9989" max="9989" width="18.33203125" bestFit="1" customWidth="1"/>
    <col min="9993" max="9993" width="19.6640625" bestFit="1" customWidth="1"/>
    <col min="9994" max="9994" width="20.83203125" bestFit="1" customWidth="1"/>
    <col min="10241" max="10241" width="10.33203125" bestFit="1" customWidth="1"/>
    <col min="10242" max="10242" width="25.6640625" bestFit="1" customWidth="1"/>
    <col min="10243" max="10243" width="10.5" bestFit="1" customWidth="1"/>
    <col min="10244" max="10244" width="15.1640625" bestFit="1" customWidth="1"/>
    <col min="10245" max="10245" width="18.33203125" bestFit="1" customWidth="1"/>
    <col min="10249" max="10249" width="19.6640625" bestFit="1" customWidth="1"/>
    <col min="10250" max="10250" width="20.83203125" bestFit="1" customWidth="1"/>
    <col min="10497" max="10497" width="10.33203125" bestFit="1" customWidth="1"/>
    <col min="10498" max="10498" width="25.6640625" bestFit="1" customWidth="1"/>
    <col min="10499" max="10499" width="10.5" bestFit="1" customWidth="1"/>
    <col min="10500" max="10500" width="15.1640625" bestFit="1" customWidth="1"/>
    <col min="10501" max="10501" width="18.33203125" bestFit="1" customWidth="1"/>
    <col min="10505" max="10505" width="19.6640625" bestFit="1" customWidth="1"/>
    <col min="10506" max="10506" width="20.83203125" bestFit="1" customWidth="1"/>
    <col min="10753" max="10753" width="10.33203125" bestFit="1" customWidth="1"/>
    <col min="10754" max="10754" width="25.6640625" bestFit="1" customWidth="1"/>
    <col min="10755" max="10755" width="10.5" bestFit="1" customWidth="1"/>
    <col min="10756" max="10756" width="15.1640625" bestFit="1" customWidth="1"/>
    <col min="10757" max="10757" width="18.33203125" bestFit="1" customWidth="1"/>
    <col min="10761" max="10761" width="19.6640625" bestFit="1" customWidth="1"/>
    <col min="10762" max="10762" width="20.83203125" bestFit="1" customWidth="1"/>
    <col min="11009" max="11009" width="10.33203125" bestFit="1" customWidth="1"/>
    <col min="11010" max="11010" width="25.6640625" bestFit="1" customWidth="1"/>
    <col min="11011" max="11011" width="10.5" bestFit="1" customWidth="1"/>
    <col min="11012" max="11012" width="15.1640625" bestFit="1" customWidth="1"/>
    <col min="11013" max="11013" width="18.33203125" bestFit="1" customWidth="1"/>
    <col min="11017" max="11017" width="19.6640625" bestFit="1" customWidth="1"/>
    <col min="11018" max="11018" width="20.83203125" bestFit="1" customWidth="1"/>
    <col min="11265" max="11265" width="10.33203125" bestFit="1" customWidth="1"/>
    <col min="11266" max="11266" width="25.6640625" bestFit="1" customWidth="1"/>
    <col min="11267" max="11267" width="10.5" bestFit="1" customWidth="1"/>
    <col min="11268" max="11268" width="15.1640625" bestFit="1" customWidth="1"/>
    <col min="11269" max="11269" width="18.33203125" bestFit="1" customWidth="1"/>
    <col min="11273" max="11273" width="19.6640625" bestFit="1" customWidth="1"/>
    <col min="11274" max="11274" width="20.83203125" bestFit="1" customWidth="1"/>
    <col min="11521" max="11521" width="10.33203125" bestFit="1" customWidth="1"/>
    <col min="11522" max="11522" width="25.6640625" bestFit="1" customWidth="1"/>
    <col min="11523" max="11523" width="10.5" bestFit="1" customWidth="1"/>
    <col min="11524" max="11524" width="15.1640625" bestFit="1" customWidth="1"/>
    <col min="11525" max="11525" width="18.33203125" bestFit="1" customWidth="1"/>
    <col min="11529" max="11529" width="19.6640625" bestFit="1" customWidth="1"/>
    <col min="11530" max="11530" width="20.83203125" bestFit="1" customWidth="1"/>
    <col min="11777" max="11777" width="10.33203125" bestFit="1" customWidth="1"/>
    <col min="11778" max="11778" width="25.6640625" bestFit="1" customWidth="1"/>
    <col min="11779" max="11779" width="10.5" bestFit="1" customWidth="1"/>
    <col min="11780" max="11780" width="15.1640625" bestFit="1" customWidth="1"/>
    <col min="11781" max="11781" width="18.33203125" bestFit="1" customWidth="1"/>
    <col min="11785" max="11785" width="19.6640625" bestFit="1" customWidth="1"/>
    <col min="11786" max="11786" width="20.83203125" bestFit="1" customWidth="1"/>
    <col min="12033" max="12033" width="10.33203125" bestFit="1" customWidth="1"/>
    <col min="12034" max="12034" width="25.6640625" bestFit="1" customWidth="1"/>
    <col min="12035" max="12035" width="10.5" bestFit="1" customWidth="1"/>
    <col min="12036" max="12036" width="15.1640625" bestFit="1" customWidth="1"/>
    <col min="12037" max="12037" width="18.33203125" bestFit="1" customWidth="1"/>
    <col min="12041" max="12041" width="19.6640625" bestFit="1" customWidth="1"/>
    <col min="12042" max="12042" width="20.83203125" bestFit="1" customWidth="1"/>
    <col min="12289" max="12289" width="10.33203125" bestFit="1" customWidth="1"/>
    <col min="12290" max="12290" width="25.6640625" bestFit="1" customWidth="1"/>
    <col min="12291" max="12291" width="10.5" bestFit="1" customWidth="1"/>
    <col min="12292" max="12292" width="15.1640625" bestFit="1" customWidth="1"/>
    <col min="12293" max="12293" width="18.33203125" bestFit="1" customWidth="1"/>
    <col min="12297" max="12297" width="19.6640625" bestFit="1" customWidth="1"/>
    <col min="12298" max="12298" width="20.83203125" bestFit="1" customWidth="1"/>
    <col min="12545" max="12545" width="10.33203125" bestFit="1" customWidth="1"/>
    <col min="12546" max="12546" width="25.6640625" bestFit="1" customWidth="1"/>
    <col min="12547" max="12547" width="10.5" bestFit="1" customWidth="1"/>
    <col min="12548" max="12548" width="15.1640625" bestFit="1" customWidth="1"/>
    <col min="12549" max="12549" width="18.33203125" bestFit="1" customWidth="1"/>
    <col min="12553" max="12553" width="19.6640625" bestFit="1" customWidth="1"/>
    <col min="12554" max="12554" width="20.83203125" bestFit="1" customWidth="1"/>
    <col min="12801" max="12801" width="10.33203125" bestFit="1" customWidth="1"/>
    <col min="12802" max="12802" width="25.6640625" bestFit="1" customWidth="1"/>
    <col min="12803" max="12803" width="10.5" bestFit="1" customWidth="1"/>
    <col min="12804" max="12804" width="15.1640625" bestFit="1" customWidth="1"/>
    <col min="12805" max="12805" width="18.33203125" bestFit="1" customWidth="1"/>
    <col min="12809" max="12809" width="19.6640625" bestFit="1" customWidth="1"/>
    <col min="12810" max="12810" width="20.83203125" bestFit="1" customWidth="1"/>
    <col min="13057" max="13057" width="10.33203125" bestFit="1" customWidth="1"/>
    <col min="13058" max="13058" width="25.6640625" bestFit="1" customWidth="1"/>
    <col min="13059" max="13059" width="10.5" bestFit="1" customWidth="1"/>
    <col min="13060" max="13060" width="15.1640625" bestFit="1" customWidth="1"/>
    <col min="13061" max="13061" width="18.33203125" bestFit="1" customWidth="1"/>
    <col min="13065" max="13065" width="19.6640625" bestFit="1" customWidth="1"/>
    <col min="13066" max="13066" width="20.83203125" bestFit="1" customWidth="1"/>
    <col min="13313" max="13313" width="10.33203125" bestFit="1" customWidth="1"/>
    <col min="13314" max="13314" width="25.6640625" bestFit="1" customWidth="1"/>
    <col min="13315" max="13315" width="10.5" bestFit="1" customWidth="1"/>
    <col min="13316" max="13316" width="15.1640625" bestFit="1" customWidth="1"/>
    <col min="13317" max="13317" width="18.33203125" bestFit="1" customWidth="1"/>
    <col min="13321" max="13321" width="19.6640625" bestFit="1" customWidth="1"/>
    <col min="13322" max="13322" width="20.83203125" bestFit="1" customWidth="1"/>
    <col min="13569" max="13569" width="10.33203125" bestFit="1" customWidth="1"/>
    <col min="13570" max="13570" width="25.6640625" bestFit="1" customWidth="1"/>
    <col min="13571" max="13571" width="10.5" bestFit="1" customWidth="1"/>
    <col min="13572" max="13572" width="15.1640625" bestFit="1" customWidth="1"/>
    <col min="13573" max="13573" width="18.33203125" bestFit="1" customWidth="1"/>
    <col min="13577" max="13577" width="19.6640625" bestFit="1" customWidth="1"/>
    <col min="13578" max="13578" width="20.83203125" bestFit="1" customWidth="1"/>
    <col min="13825" max="13825" width="10.33203125" bestFit="1" customWidth="1"/>
    <col min="13826" max="13826" width="25.6640625" bestFit="1" customWidth="1"/>
    <col min="13827" max="13827" width="10.5" bestFit="1" customWidth="1"/>
    <col min="13828" max="13828" width="15.1640625" bestFit="1" customWidth="1"/>
    <col min="13829" max="13829" width="18.33203125" bestFit="1" customWidth="1"/>
    <col min="13833" max="13833" width="19.6640625" bestFit="1" customWidth="1"/>
    <col min="13834" max="13834" width="20.83203125" bestFit="1" customWidth="1"/>
    <col min="14081" max="14081" width="10.33203125" bestFit="1" customWidth="1"/>
    <col min="14082" max="14082" width="25.6640625" bestFit="1" customWidth="1"/>
    <col min="14083" max="14083" width="10.5" bestFit="1" customWidth="1"/>
    <col min="14084" max="14084" width="15.1640625" bestFit="1" customWidth="1"/>
    <col min="14085" max="14085" width="18.33203125" bestFit="1" customWidth="1"/>
    <col min="14089" max="14089" width="19.6640625" bestFit="1" customWidth="1"/>
    <col min="14090" max="14090" width="20.83203125" bestFit="1" customWidth="1"/>
    <col min="14337" max="14337" width="10.33203125" bestFit="1" customWidth="1"/>
    <col min="14338" max="14338" width="25.6640625" bestFit="1" customWidth="1"/>
    <col min="14339" max="14339" width="10.5" bestFit="1" customWidth="1"/>
    <col min="14340" max="14340" width="15.1640625" bestFit="1" customWidth="1"/>
    <col min="14341" max="14341" width="18.33203125" bestFit="1" customWidth="1"/>
    <col min="14345" max="14345" width="19.6640625" bestFit="1" customWidth="1"/>
    <col min="14346" max="14346" width="20.83203125" bestFit="1" customWidth="1"/>
    <col min="14593" max="14593" width="10.33203125" bestFit="1" customWidth="1"/>
    <col min="14594" max="14594" width="25.6640625" bestFit="1" customWidth="1"/>
    <col min="14595" max="14595" width="10.5" bestFit="1" customWidth="1"/>
    <col min="14596" max="14596" width="15.1640625" bestFit="1" customWidth="1"/>
    <col min="14597" max="14597" width="18.33203125" bestFit="1" customWidth="1"/>
    <col min="14601" max="14601" width="19.6640625" bestFit="1" customWidth="1"/>
    <col min="14602" max="14602" width="20.83203125" bestFit="1" customWidth="1"/>
    <col min="14849" max="14849" width="10.33203125" bestFit="1" customWidth="1"/>
    <col min="14850" max="14850" width="25.6640625" bestFit="1" customWidth="1"/>
    <col min="14851" max="14851" width="10.5" bestFit="1" customWidth="1"/>
    <col min="14852" max="14852" width="15.1640625" bestFit="1" customWidth="1"/>
    <col min="14853" max="14853" width="18.33203125" bestFit="1" customWidth="1"/>
    <col min="14857" max="14857" width="19.6640625" bestFit="1" customWidth="1"/>
    <col min="14858" max="14858" width="20.83203125" bestFit="1" customWidth="1"/>
    <col min="15105" max="15105" width="10.33203125" bestFit="1" customWidth="1"/>
    <col min="15106" max="15106" width="25.6640625" bestFit="1" customWidth="1"/>
    <col min="15107" max="15107" width="10.5" bestFit="1" customWidth="1"/>
    <col min="15108" max="15108" width="15.1640625" bestFit="1" customWidth="1"/>
    <col min="15109" max="15109" width="18.33203125" bestFit="1" customWidth="1"/>
    <col min="15113" max="15113" width="19.6640625" bestFit="1" customWidth="1"/>
    <col min="15114" max="15114" width="20.83203125" bestFit="1" customWidth="1"/>
    <col min="15361" max="15361" width="10.33203125" bestFit="1" customWidth="1"/>
    <col min="15362" max="15362" width="25.6640625" bestFit="1" customWidth="1"/>
    <col min="15363" max="15363" width="10.5" bestFit="1" customWidth="1"/>
    <col min="15364" max="15364" width="15.1640625" bestFit="1" customWidth="1"/>
    <col min="15365" max="15365" width="18.33203125" bestFit="1" customWidth="1"/>
    <col min="15369" max="15369" width="19.6640625" bestFit="1" customWidth="1"/>
    <col min="15370" max="15370" width="20.83203125" bestFit="1" customWidth="1"/>
    <col min="15617" max="15617" width="10.33203125" bestFit="1" customWidth="1"/>
    <col min="15618" max="15618" width="25.6640625" bestFit="1" customWidth="1"/>
    <col min="15619" max="15619" width="10.5" bestFit="1" customWidth="1"/>
    <col min="15620" max="15620" width="15.1640625" bestFit="1" customWidth="1"/>
    <col min="15621" max="15621" width="18.33203125" bestFit="1" customWidth="1"/>
    <col min="15625" max="15625" width="19.6640625" bestFit="1" customWidth="1"/>
    <col min="15626" max="15626" width="20.83203125" bestFit="1" customWidth="1"/>
    <col min="15873" max="15873" width="10.33203125" bestFit="1" customWidth="1"/>
    <col min="15874" max="15874" width="25.6640625" bestFit="1" customWidth="1"/>
    <col min="15875" max="15875" width="10.5" bestFit="1" customWidth="1"/>
    <col min="15876" max="15876" width="15.1640625" bestFit="1" customWidth="1"/>
    <col min="15877" max="15877" width="18.33203125" bestFit="1" customWidth="1"/>
    <col min="15881" max="15881" width="19.6640625" bestFit="1" customWidth="1"/>
    <col min="15882" max="15882" width="20.83203125" bestFit="1" customWidth="1"/>
    <col min="16129" max="16129" width="10.33203125" bestFit="1" customWidth="1"/>
    <col min="16130" max="16130" width="25.6640625" bestFit="1" customWidth="1"/>
    <col min="16131" max="16131" width="10.5" bestFit="1" customWidth="1"/>
    <col min="16132" max="16132" width="15.1640625" bestFit="1" customWidth="1"/>
    <col min="16133" max="16133" width="18.33203125" bestFit="1" customWidth="1"/>
    <col min="16137" max="16137" width="19.6640625" bestFit="1" customWidth="1"/>
    <col min="16138" max="16138" width="20.83203125" bestFit="1" customWidth="1"/>
  </cols>
  <sheetData>
    <row r="1" spans="1:10" ht="15">
      <c r="A1" s="150" t="s">
        <v>21</v>
      </c>
      <c r="B1" s="150" t="s">
        <v>311</v>
      </c>
      <c r="C1" s="150" t="s">
        <v>312</v>
      </c>
      <c r="D1" s="150" t="s">
        <v>313</v>
      </c>
      <c r="E1" s="150" t="s">
        <v>32</v>
      </c>
      <c r="F1" t="s">
        <v>314</v>
      </c>
      <c r="G1" t="s">
        <v>315</v>
      </c>
      <c r="H1" t="s">
        <v>316</v>
      </c>
      <c r="I1" t="s">
        <v>317</v>
      </c>
      <c r="J1" t="s">
        <v>318</v>
      </c>
    </row>
    <row r="2" spans="1:10">
      <c r="A2" s="142">
        <v>0.10249999999999999</v>
      </c>
      <c r="B2">
        <v>216</v>
      </c>
      <c r="C2">
        <v>5000000</v>
      </c>
      <c r="E2" s="151">
        <f t="shared" ref="E2:E9" si="0">PMT(A2/12, B2, C2)</f>
        <v>-50799.006139433186</v>
      </c>
      <c r="F2" s="144">
        <v>40544</v>
      </c>
      <c r="G2" s="144"/>
    </row>
    <row r="3" spans="1:10">
      <c r="A3" s="142">
        <v>0.10249999999999999</v>
      </c>
      <c r="B3">
        <v>216</v>
      </c>
      <c r="C3">
        <f t="shared" ref="C3:C9" si="1">C2-D3</f>
        <v>3750000</v>
      </c>
      <c r="D3">
        <v>1250000</v>
      </c>
      <c r="E3" s="151">
        <f t="shared" si="0"/>
        <v>-38099.25460457489</v>
      </c>
      <c r="F3" s="144">
        <v>40575</v>
      </c>
      <c r="G3" s="144">
        <v>40695</v>
      </c>
      <c r="H3">
        <v>5</v>
      </c>
      <c r="I3" s="151">
        <f t="shared" ref="I3:I8" si="2">E3*H3</f>
        <v>-190496.27302287443</v>
      </c>
      <c r="J3" s="151">
        <f t="shared" ref="J3" si="3">I3+D3</f>
        <v>1059503.7269771255</v>
      </c>
    </row>
    <row r="4" spans="1:10">
      <c r="A4" s="142">
        <v>0.10249999999999999</v>
      </c>
      <c r="B4">
        <v>216</v>
      </c>
      <c r="C4">
        <f t="shared" si="1"/>
        <v>3150000</v>
      </c>
      <c r="D4">
        <v>600000</v>
      </c>
      <c r="E4" s="151">
        <f t="shared" si="0"/>
        <v>-32003.373867842907</v>
      </c>
      <c r="F4" s="144">
        <v>40725</v>
      </c>
      <c r="G4" s="144">
        <v>40909</v>
      </c>
      <c r="H4">
        <v>7</v>
      </c>
      <c r="I4" s="151">
        <f t="shared" si="2"/>
        <v>-224023.61707490036</v>
      </c>
      <c r="J4" s="151">
        <f>I4-D4</f>
        <v>-824023.61707490031</v>
      </c>
    </row>
    <row r="5" spans="1:10">
      <c r="A5" s="142">
        <v>0.10249999999999999</v>
      </c>
      <c r="B5">
        <v>216</v>
      </c>
      <c r="C5">
        <f t="shared" si="1"/>
        <v>2550000</v>
      </c>
      <c r="D5">
        <v>600000</v>
      </c>
      <c r="E5" s="151">
        <f t="shared" si="0"/>
        <v>-25907.493131110925</v>
      </c>
      <c r="F5" s="144">
        <v>40940</v>
      </c>
      <c r="G5" s="144">
        <v>41061</v>
      </c>
      <c r="H5">
        <v>5</v>
      </c>
      <c r="I5" s="151">
        <f t="shared" si="2"/>
        <v>-129537.46565555462</v>
      </c>
      <c r="J5" s="151">
        <f t="shared" ref="J5:J8" si="4">I5-D5</f>
        <v>-729537.46565555467</v>
      </c>
    </row>
    <row r="6" spans="1:10">
      <c r="A6" s="142">
        <v>0.10249999999999999</v>
      </c>
      <c r="B6">
        <v>216</v>
      </c>
      <c r="C6">
        <f t="shared" si="1"/>
        <v>1950000</v>
      </c>
      <c r="D6">
        <v>600000</v>
      </c>
      <c r="E6" s="151">
        <f t="shared" si="0"/>
        <v>-19811.612394378943</v>
      </c>
      <c r="F6" s="144">
        <v>41091</v>
      </c>
      <c r="G6" s="144">
        <v>41275</v>
      </c>
      <c r="H6">
        <v>7</v>
      </c>
      <c r="I6" s="151">
        <f t="shared" si="2"/>
        <v>-138681.28676065261</v>
      </c>
      <c r="J6" s="151">
        <f t="shared" si="4"/>
        <v>-738681.28676065267</v>
      </c>
    </row>
    <row r="7" spans="1:10">
      <c r="A7" s="142">
        <v>0.10249999999999999</v>
      </c>
      <c r="B7">
        <v>216</v>
      </c>
      <c r="C7">
        <f t="shared" si="1"/>
        <v>1350000</v>
      </c>
      <c r="D7">
        <v>600000</v>
      </c>
      <c r="E7" s="151">
        <f t="shared" si="0"/>
        <v>-13715.73165764696</v>
      </c>
      <c r="F7" s="144">
        <v>41306</v>
      </c>
      <c r="G7" s="144">
        <v>41426</v>
      </c>
      <c r="H7">
        <v>5</v>
      </c>
      <c r="I7" s="151">
        <f t="shared" si="2"/>
        <v>-68578.658288234801</v>
      </c>
      <c r="J7" s="151">
        <f t="shared" si="4"/>
        <v>-668578.65828823484</v>
      </c>
    </row>
    <row r="8" spans="1:10">
      <c r="A8" s="142">
        <v>0.10249999999999999</v>
      </c>
      <c r="B8">
        <v>216</v>
      </c>
      <c r="C8">
        <f t="shared" si="1"/>
        <v>750000</v>
      </c>
      <c r="D8">
        <v>600000</v>
      </c>
      <c r="E8" s="151">
        <f t="shared" si="0"/>
        <v>-7619.850920914977</v>
      </c>
      <c r="F8" s="144">
        <v>41456</v>
      </c>
      <c r="G8" s="144">
        <v>41640</v>
      </c>
      <c r="H8">
        <v>7</v>
      </c>
      <c r="I8" s="151">
        <f t="shared" si="2"/>
        <v>-53338.956446404838</v>
      </c>
      <c r="J8" s="151">
        <f t="shared" si="4"/>
        <v>-653338.9564464048</v>
      </c>
    </row>
    <row r="9" spans="1:10">
      <c r="A9" s="142">
        <v>0.10249999999999999</v>
      </c>
      <c r="B9">
        <v>216</v>
      </c>
      <c r="C9">
        <f t="shared" si="1"/>
        <v>150000</v>
      </c>
      <c r="D9">
        <v>600000</v>
      </c>
      <c r="E9" s="151">
        <f t="shared" si="0"/>
        <v>-1523.9701841829956</v>
      </c>
    </row>
    <row r="12" spans="1:10">
      <c r="A12" s="142">
        <v>0.10249999999999999</v>
      </c>
      <c r="B12">
        <v>216</v>
      </c>
      <c r="C12">
        <v>5000000</v>
      </c>
      <c r="E12" s="151">
        <f t="shared" ref="E12:E17" si="5">PMT(A12/12, B12, C12)</f>
        <v>-50799.006139433186</v>
      </c>
      <c r="F12" s="144">
        <v>40544</v>
      </c>
      <c r="G12" s="144"/>
      <c r="J12" s="151">
        <f>E12*-1</f>
        <v>50799.006139433186</v>
      </c>
    </row>
    <row r="13" spans="1:10">
      <c r="A13" s="142">
        <v>0.10249999999999999</v>
      </c>
      <c r="B13">
        <v>216</v>
      </c>
      <c r="C13">
        <f t="shared" ref="C13:C17" si="6">C12-D13</f>
        <v>3750000</v>
      </c>
      <c r="D13">
        <v>1250000</v>
      </c>
      <c r="E13" s="151">
        <f t="shared" si="5"/>
        <v>-38099.25460457489</v>
      </c>
      <c r="F13" s="144">
        <v>40575</v>
      </c>
      <c r="G13" s="144">
        <v>40695</v>
      </c>
      <c r="H13">
        <v>5</v>
      </c>
      <c r="I13" s="151">
        <f t="shared" ref="I13:I17" si="7">E13*H13</f>
        <v>-190496.27302287443</v>
      </c>
      <c r="J13" s="151">
        <f t="shared" ref="J13:J17" si="8">I13-D13</f>
        <v>-1440496.2730228745</v>
      </c>
    </row>
    <row r="14" spans="1:10">
      <c r="A14" s="142">
        <v>0.10249999999999999</v>
      </c>
      <c r="B14">
        <v>216</v>
      </c>
      <c r="C14">
        <f t="shared" si="6"/>
        <v>2950000</v>
      </c>
      <c r="D14">
        <v>800000</v>
      </c>
      <c r="E14" s="151">
        <f t="shared" si="5"/>
        <v>-29971.413622265576</v>
      </c>
      <c r="F14" s="144">
        <v>40725</v>
      </c>
      <c r="G14" s="144">
        <v>40909</v>
      </c>
      <c r="H14">
        <v>7</v>
      </c>
      <c r="I14" s="151">
        <f t="shared" si="7"/>
        <v>-209799.89535585904</v>
      </c>
      <c r="J14" s="151">
        <f t="shared" si="8"/>
        <v>-1009799.8953558591</v>
      </c>
    </row>
    <row r="15" spans="1:10">
      <c r="A15" s="142">
        <v>0.10249999999999999</v>
      </c>
      <c r="B15">
        <v>216</v>
      </c>
      <c r="C15">
        <f t="shared" si="6"/>
        <v>2150000</v>
      </c>
      <c r="D15">
        <v>800000</v>
      </c>
      <c r="E15" s="151">
        <f t="shared" si="5"/>
        <v>-21843.57263995627</v>
      </c>
      <c r="F15" s="144">
        <v>40940</v>
      </c>
      <c r="G15" s="144">
        <v>41061</v>
      </c>
      <c r="H15">
        <v>5</v>
      </c>
      <c r="I15" s="151">
        <f t="shared" si="7"/>
        <v>-109217.86319978135</v>
      </c>
      <c r="J15" s="151">
        <f t="shared" si="8"/>
        <v>-909217.86319978139</v>
      </c>
    </row>
    <row r="16" spans="1:10">
      <c r="A16" s="142">
        <v>0.10249999999999999</v>
      </c>
      <c r="B16">
        <v>216</v>
      </c>
      <c r="C16">
        <f t="shared" si="6"/>
        <v>1350000</v>
      </c>
      <c r="D16">
        <v>800000</v>
      </c>
      <c r="E16" s="151">
        <f t="shared" si="5"/>
        <v>-13715.73165764696</v>
      </c>
      <c r="F16" s="144">
        <v>41091</v>
      </c>
      <c r="G16" s="144">
        <v>41275</v>
      </c>
      <c r="H16">
        <v>7</v>
      </c>
      <c r="I16" s="151">
        <f t="shared" si="7"/>
        <v>-96010.121603528722</v>
      </c>
      <c r="J16" s="151">
        <f t="shared" si="8"/>
        <v>-896010.12160352874</v>
      </c>
    </row>
    <row r="17" spans="1:12">
      <c r="A17" s="142">
        <v>0.10249999999999999</v>
      </c>
      <c r="B17">
        <v>216</v>
      </c>
      <c r="C17">
        <f t="shared" si="6"/>
        <v>550000</v>
      </c>
      <c r="D17">
        <v>800000</v>
      </c>
      <c r="E17" s="151">
        <f t="shared" si="5"/>
        <v>-5587.8906753376505</v>
      </c>
      <c r="F17" s="144">
        <v>41306</v>
      </c>
      <c r="G17" s="144">
        <v>41426</v>
      </c>
      <c r="H17">
        <v>5</v>
      </c>
      <c r="I17" s="151">
        <f t="shared" si="7"/>
        <v>-27939.453376688252</v>
      </c>
      <c r="J17" s="151">
        <f t="shared" si="8"/>
        <v>-827939.4533766883</v>
      </c>
    </row>
    <row r="18" spans="1:12">
      <c r="A18" s="142"/>
      <c r="D18" s="147">
        <f>SUM(D13:D17)</f>
        <v>4450000</v>
      </c>
      <c r="E18" s="151"/>
      <c r="F18" s="144"/>
      <c r="G18" s="144"/>
      <c r="I18" s="151"/>
      <c r="J18" s="154">
        <f>SUM(J12:J17)</f>
        <v>-5032664.6004192987</v>
      </c>
    </row>
    <row r="19" spans="1:12">
      <c r="A19" s="142"/>
      <c r="E19" s="151"/>
    </row>
    <row r="20" spans="1:12">
      <c r="A20" s="147" t="s">
        <v>319</v>
      </c>
      <c r="K20" t="s">
        <v>21</v>
      </c>
      <c r="L20" t="s">
        <v>20</v>
      </c>
    </row>
    <row r="21" spans="1:12">
      <c r="A21" s="142">
        <v>0.10249999999999999</v>
      </c>
      <c r="B21">
        <v>216</v>
      </c>
      <c r="C21">
        <v>5000000</v>
      </c>
      <c r="E21" s="151">
        <f t="shared" ref="E21:E30" si="9">PMT(A21/12, B21, C21)</f>
        <v>-50799.006139433186</v>
      </c>
      <c r="F21" s="144">
        <v>40544</v>
      </c>
      <c r="G21" s="144"/>
      <c r="K21">
        <f>C21*A21/12</f>
        <v>42708.333333333328</v>
      </c>
      <c r="L21" s="151">
        <f>-1*E21-K21</f>
        <v>8090.6728060998576</v>
      </c>
    </row>
    <row r="22" spans="1:12">
      <c r="A22" s="142">
        <v>0.10249999999999999</v>
      </c>
      <c r="B22">
        <v>216</v>
      </c>
      <c r="C22" s="156">
        <f>C21-D22-L21</f>
        <v>3741909.3271939</v>
      </c>
      <c r="D22">
        <v>1250000</v>
      </c>
      <c r="E22" s="151">
        <f t="shared" si="9"/>
        <v>-38017.05497706504</v>
      </c>
      <c r="F22" s="144">
        <v>40575</v>
      </c>
      <c r="G22" s="144">
        <v>40575</v>
      </c>
      <c r="H22">
        <f>ROUND((G22-F22)/30,0)+1</f>
        <v>1</v>
      </c>
      <c r="I22" s="151">
        <f t="shared" ref="I22:I29" si="10">E22*H22</f>
        <v>-38017.05497706504</v>
      </c>
      <c r="J22" s="151">
        <f>I22-D22</f>
        <v>-1288017.054977065</v>
      </c>
      <c r="K22">
        <f>(C22*A22/12)*H22</f>
        <v>31962.142169781229</v>
      </c>
      <c r="L22" s="151">
        <f>-H22*E22-K22</f>
        <v>6054.9128072838103</v>
      </c>
    </row>
    <row r="23" spans="1:12">
      <c r="A23" s="142">
        <v>0.1075</v>
      </c>
      <c r="B23">
        <v>248</v>
      </c>
      <c r="C23" s="156">
        <f>C22-D23-L22</f>
        <v>3735854.4143866161</v>
      </c>
      <c r="E23" s="151">
        <f t="shared" ref="E23" si="11">PMT(A23/12, B23, C23)</f>
        <v>-37582.549798338543</v>
      </c>
      <c r="F23" s="144">
        <v>40603</v>
      </c>
      <c r="G23" s="144">
        <v>40664</v>
      </c>
      <c r="H23">
        <f>ROUND((G23-F23)/30,0)+1</f>
        <v>3</v>
      </c>
      <c r="I23" s="151">
        <f t="shared" ref="I23" si="12">E23*H23</f>
        <v>-112747.64939501563</v>
      </c>
      <c r="J23" s="151">
        <f>I23-D23</f>
        <v>-112747.64939501563</v>
      </c>
      <c r="K23">
        <f>(C23*A23/12)*H23</f>
        <v>100401.08738664031</v>
      </c>
      <c r="L23" s="151">
        <f>-H23*E23-K23</f>
        <v>12346.562008375317</v>
      </c>
    </row>
    <row r="24" spans="1:12">
      <c r="A24" s="142">
        <v>0.1125</v>
      </c>
      <c r="B24">
        <v>248</v>
      </c>
      <c r="C24" s="156">
        <f>C23-D24-L23</f>
        <v>3723507.8523782408</v>
      </c>
      <c r="E24" s="151">
        <f t="shared" ref="E24" si="13">PMT(A24/12, B24, C24)</f>
        <v>-38736.968551198494</v>
      </c>
      <c r="F24" s="144">
        <v>40695</v>
      </c>
      <c r="G24" s="144">
        <v>40756</v>
      </c>
      <c r="H24">
        <f>ROUND((G24-F24)/30,0)+1</f>
        <v>3</v>
      </c>
      <c r="I24" s="151">
        <f t="shared" ref="I24" si="14">E24*H24</f>
        <v>-116210.90565359549</v>
      </c>
      <c r="J24" s="151">
        <f>I24-D24</f>
        <v>-116210.90565359549</v>
      </c>
    </row>
    <row r="25" spans="1:12">
      <c r="A25" s="142">
        <v>0.11749999999999999</v>
      </c>
      <c r="B25">
        <v>248</v>
      </c>
      <c r="C25">
        <f>C24-D25</f>
        <v>2723507.8523782408</v>
      </c>
      <c r="D25">
        <v>1000000</v>
      </c>
      <c r="E25" s="151">
        <f>PMT(A25/12, B25, C25)</f>
        <v>-29280.415118351619</v>
      </c>
      <c r="F25" s="144">
        <v>40787</v>
      </c>
      <c r="G25" s="144">
        <v>40909</v>
      </c>
      <c r="H25">
        <f>ROUND((G25-F25)/30,0)+1</f>
        <v>5</v>
      </c>
      <c r="I25" s="151">
        <f t="shared" si="10"/>
        <v>-146402.0755917581</v>
      </c>
      <c r="J25" s="151">
        <f>I25-D25</f>
        <v>-1146402.0755917581</v>
      </c>
    </row>
    <row r="26" spans="1:12">
      <c r="A26" s="142">
        <v>0.11749999999999999</v>
      </c>
      <c r="B26">
        <v>248</v>
      </c>
      <c r="C26">
        <f>C25-D26</f>
        <v>2123507.8523782408</v>
      </c>
      <c r="D26">
        <v>600000</v>
      </c>
      <c r="E26" s="151">
        <f t="shared" si="9"/>
        <v>-22829.819040330436</v>
      </c>
      <c r="F26" s="144">
        <v>40940</v>
      </c>
      <c r="G26" s="144">
        <v>41061</v>
      </c>
      <c r="H26">
        <f t="shared" ref="H26:H29" si="15">ROUND((G26-F26)/30,0)+1</f>
        <v>5</v>
      </c>
      <c r="I26" s="151">
        <f t="shared" si="10"/>
        <v>-114149.09520165218</v>
      </c>
      <c r="J26" s="151">
        <f>I26-D26</f>
        <v>-714149.09520165215</v>
      </c>
    </row>
    <row r="27" spans="1:12">
      <c r="A27" s="142">
        <v>0.11749999999999999</v>
      </c>
      <c r="B27">
        <v>248</v>
      </c>
      <c r="C27">
        <f t="shared" ref="C27:C30" si="16">C26-D27</f>
        <v>1523507.8523782408</v>
      </c>
      <c r="D27">
        <v>600000</v>
      </c>
      <c r="E27" s="151">
        <f t="shared" si="9"/>
        <v>-16379.222962309257</v>
      </c>
      <c r="F27" s="144">
        <v>41091</v>
      </c>
      <c r="G27" s="144">
        <v>41275</v>
      </c>
      <c r="H27">
        <f t="shared" si="15"/>
        <v>7</v>
      </c>
      <c r="I27" s="151">
        <f t="shared" si="10"/>
        <v>-114654.5607361648</v>
      </c>
      <c r="J27" s="151">
        <f t="shared" ref="J27:J29" si="17">I27-D27</f>
        <v>-714654.5607361648</v>
      </c>
    </row>
    <row r="28" spans="1:12">
      <c r="A28" s="142">
        <v>0.11749999999999999</v>
      </c>
      <c r="B28">
        <v>248</v>
      </c>
      <c r="C28">
        <f t="shared" si="16"/>
        <v>923507.85237824079</v>
      </c>
      <c r="D28">
        <v>600000</v>
      </c>
      <c r="E28" s="151">
        <f t="shared" si="9"/>
        <v>-9928.6268842880745</v>
      </c>
      <c r="F28" s="144">
        <v>41306</v>
      </c>
      <c r="G28" s="144">
        <v>41426</v>
      </c>
      <c r="H28">
        <f t="shared" si="15"/>
        <v>5</v>
      </c>
      <c r="I28" s="151">
        <f t="shared" si="10"/>
        <v>-49643.134421440373</v>
      </c>
      <c r="J28" s="151">
        <f t="shared" si="17"/>
        <v>-649643.13442144042</v>
      </c>
    </row>
    <row r="29" spans="1:12">
      <c r="A29" s="142">
        <v>0.11749999999999999</v>
      </c>
      <c r="B29">
        <v>248</v>
      </c>
      <c r="C29">
        <f t="shared" si="16"/>
        <v>323507.85237824079</v>
      </c>
      <c r="D29">
        <v>600000</v>
      </c>
      <c r="E29" s="151">
        <f t="shared" si="9"/>
        <v>-3478.0308062668923</v>
      </c>
      <c r="F29" s="144">
        <v>41456</v>
      </c>
      <c r="G29" s="144">
        <v>41640</v>
      </c>
      <c r="H29">
        <f t="shared" si="15"/>
        <v>7</v>
      </c>
      <c r="I29" s="151">
        <f t="shared" si="10"/>
        <v>-24346.215643868247</v>
      </c>
      <c r="J29" s="151">
        <f t="shared" si="17"/>
        <v>-624346.2156438682</v>
      </c>
    </row>
    <row r="30" spans="1:12">
      <c r="A30" s="142">
        <v>0.11749999999999999</v>
      </c>
      <c r="B30">
        <v>248</v>
      </c>
      <c r="C30">
        <f t="shared" si="16"/>
        <v>-276492.14762175921</v>
      </c>
      <c r="D30">
        <v>600000</v>
      </c>
      <c r="E30" s="151">
        <f t="shared" si="9"/>
        <v>2972.5652717542889</v>
      </c>
    </row>
    <row r="31" spans="1:12">
      <c r="D31">
        <f>SUM(D22:D30)</f>
        <v>5250000</v>
      </c>
      <c r="J31" s="151">
        <f>SUM(J22:J30)</f>
        <v>-5366170.6916205594</v>
      </c>
    </row>
    <row r="32" spans="1:12">
      <c r="J32" s="151">
        <f>D31-J31</f>
        <v>10616170.691620559</v>
      </c>
    </row>
    <row r="33" spans="1:5">
      <c r="A33" s="142">
        <v>0.1075</v>
      </c>
      <c r="B33">
        <v>248</v>
      </c>
      <c r="C33">
        <v>3750000</v>
      </c>
      <c r="E33" s="151">
        <f t="shared" ref="E33" si="18">PMT(A33/12, B33, C33)</f>
        <v>-37724.853838264287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D10"/>
  <sheetViews>
    <sheetView workbookViewId="0">
      <selection activeCell="D7" sqref="D7"/>
    </sheetView>
  </sheetViews>
  <sheetFormatPr defaultRowHeight="12.75"/>
  <cols>
    <col min="3" max="3" width="12.33203125" style="161" bestFit="1" customWidth="1"/>
    <col min="4" max="4" width="13.33203125" style="161" bestFit="1" customWidth="1"/>
  </cols>
  <sheetData>
    <row r="2" spans="3:4" ht="15">
      <c r="C2" s="157">
        <v>40148</v>
      </c>
      <c r="D2" s="158">
        <v>9</v>
      </c>
    </row>
    <row r="3" spans="3:4" ht="15">
      <c r="C3" s="159">
        <v>40238</v>
      </c>
      <c r="D3" s="160">
        <v>9</v>
      </c>
    </row>
    <row r="4" spans="3:4" ht="15">
      <c r="C4" s="157">
        <v>40330</v>
      </c>
      <c r="D4" s="158">
        <v>9</v>
      </c>
    </row>
    <row r="5" spans="3:4" ht="15">
      <c r="C5" s="159">
        <v>40422</v>
      </c>
      <c r="D5" s="160">
        <v>9.5</v>
      </c>
    </row>
    <row r="6" spans="3:4" ht="15">
      <c r="C6" s="157">
        <v>40513</v>
      </c>
      <c r="D6" s="158">
        <v>10.25</v>
      </c>
    </row>
    <row r="7" spans="3:4" ht="15">
      <c r="C7" s="159">
        <v>40603</v>
      </c>
      <c r="D7" s="160">
        <v>10.75</v>
      </c>
    </row>
    <row r="8" spans="3:4" ht="15">
      <c r="C8" s="157">
        <v>40695</v>
      </c>
      <c r="D8" s="158">
        <v>11.25</v>
      </c>
    </row>
    <row r="9" spans="3:4" ht="15">
      <c r="C9" s="157">
        <v>40787</v>
      </c>
      <c r="D9" s="158">
        <v>11.75</v>
      </c>
    </row>
    <row r="10" spans="3:4" ht="15">
      <c r="C10" s="157"/>
      <c r="D10" s="157"/>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11</vt:i4>
      </vt:variant>
      <vt:variant>
        <vt:lpstr>Named Ranges</vt:lpstr>
      </vt:variant>
      <vt:variant>
        <vt:i4>5</vt:i4>
      </vt:variant>
    </vt:vector>
  </HeadingPairs>
  <TitlesOfParts>
    <vt:vector size="16" baseType="lpstr">
      <vt:lpstr>Loan Calculator</vt:lpstr>
      <vt:lpstr>Loan cal02</vt:lpstr>
      <vt:lpstr>Loan cal03</vt:lpstr>
      <vt:lpstr>Loan with changes to EMI</vt:lpstr>
      <vt:lpstr>Vinay calc</vt:lpstr>
      <vt:lpstr>Vinay calc 8lakh</vt:lpstr>
      <vt:lpstr>Varsha calc</vt:lpstr>
      <vt:lpstr>EMI calc</vt:lpstr>
      <vt:lpstr>Rates</vt:lpstr>
      <vt:lpstr>Tax benefit</vt:lpstr>
      <vt:lpstr>New EMI Calc</vt:lpstr>
      <vt:lpstr>payments_per_year</vt:lpstr>
      <vt:lpstr>'Loan Calculator'!Print_Area</vt:lpstr>
      <vt:lpstr>'Loan Calculator'!Print_Titles</vt:lpstr>
      <vt:lpstr>start_date</vt:lpstr>
      <vt:lpstr>years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LOAN CALC FINAL</dc:title>
  <dc:creator>Denis Kozyr</dc:creator>
  <cp:lastModifiedBy>mahajvi1</cp:lastModifiedBy>
  <cp:revision>0</cp:revision>
  <cp:lastPrinted>2007-11-07T21:13:18Z</cp:lastPrinted>
  <dcterms:created xsi:type="dcterms:W3CDTF">2006-01-11T14:29:00Z</dcterms:created>
  <dcterms:modified xsi:type="dcterms:W3CDTF">2011-08-09T06:01:07Z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d">
    <vt:lpwstr>755768000000019031</vt:lpwstr>
  </property>
  <property fmtid="{D5CDD505-2E9C-101B-9397-08002B2CF9AE}" pid="3" name="DocOwner">
    <vt:lpwstr>rohit_accent</vt:lpwstr>
  </property>
  <property fmtid="{D5CDD505-2E9C-101B-9397-08002B2CF9AE}" pid="4" name="ZohoSheetVersion">
    <vt:lpwstr>2.0</vt:lpwstr>
  </property>
</Properties>
</file>