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Competency\"/>
    </mc:Choice>
  </mc:AlternateContent>
  <bookViews>
    <workbookView xWindow="240" yWindow="135" windowWidth="18720" windowHeight="6975" activeTab="1"/>
  </bookViews>
  <sheets>
    <sheet name="Value Potential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6" i="2" l="1"/>
  <c r="Q6" i="2" s="1"/>
  <c r="P5" i="2"/>
  <c r="Q5" i="2" s="1"/>
  <c r="P4" i="2"/>
  <c r="R4" i="2" s="1"/>
  <c r="S4" i="2" s="1"/>
  <c r="T4" i="2" s="1"/>
  <c r="P3" i="2"/>
  <c r="Q3" i="2" s="1"/>
  <c r="P20" i="1"/>
  <c r="Q20" i="1" s="1"/>
  <c r="R20" i="1" s="1"/>
  <c r="P19" i="1"/>
  <c r="Q19" i="1" s="1"/>
  <c r="R19" i="1" s="1"/>
  <c r="R3" i="2" l="1"/>
  <c r="U4" i="2"/>
  <c r="V4" i="2" s="1"/>
  <c r="W4" i="2" s="1"/>
  <c r="Q4" i="2"/>
  <c r="R5" i="2"/>
  <c r="R6" i="2"/>
  <c r="P5" i="1"/>
  <c r="Q5" i="1" s="1"/>
  <c r="P6" i="1"/>
  <c r="Q6" i="1" s="1"/>
  <c r="P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R17" i="1" s="1"/>
  <c r="P18" i="1"/>
  <c r="Q18" i="1" s="1"/>
  <c r="R18" i="1" s="1"/>
  <c r="P4" i="1"/>
  <c r="Q4" i="1" s="1"/>
  <c r="Q7" i="1"/>
  <c r="S6" i="2" l="1"/>
  <c r="T6" i="2" s="1"/>
  <c r="U6" i="2"/>
  <c r="S5" i="2"/>
  <c r="T5" i="2" s="1"/>
  <c r="U5" i="2"/>
  <c r="S3" i="2"/>
  <c r="T3" i="2" s="1"/>
  <c r="U3" i="2"/>
  <c r="R15" i="1"/>
  <c r="R16" i="1"/>
  <c r="R6" i="1"/>
  <c r="R8" i="1"/>
  <c r="R9" i="1"/>
  <c r="R10" i="1"/>
  <c r="R11" i="1"/>
  <c r="R12" i="1"/>
  <c r="R13" i="1"/>
  <c r="R14" i="1"/>
  <c r="R7" i="1"/>
  <c r="R5" i="1"/>
  <c r="R4" i="1"/>
  <c r="V5" i="2" l="1"/>
  <c r="W5" i="2" s="1"/>
  <c r="V6" i="2"/>
  <c r="W6" i="2" s="1"/>
  <c r="V3" i="2"/>
  <c r="W3" i="2" s="1"/>
</calcChain>
</file>

<file path=xl/sharedStrings.xml><?xml version="1.0" encoding="utf-8"?>
<sst xmlns="http://schemas.openxmlformats.org/spreadsheetml/2006/main" count="60" uniqueCount="35">
  <si>
    <t>Data Disclosure, Anonymization, SDTM, eSub Package</t>
  </si>
  <si>
    <t>Rating</t>
  </si>
  <si>
    <t># of years</t>
  </si>
  <si>
    <t>Tables, Listings and Figures</t>
  </si>
  <si>
    <t>ADaM Creation</t>
  </si>
  <si>
    <t>Integrated Analysis</t>
  </si>
  <si>
    <t>SAP Creation &amp; Execution</t>
  </si>
  <si>
    <t>Score</t>
  </si>
  <si>
    <t>Rate Card Band</t>
  </si>
  <si>
    <t>Assoc 1</t>
  </si>
  <si>
    <t>Assoc 2</t>
  </si>
  <si>
    <t>Assoc 3</t>
  </si>
  <si>
    <t>Assoc 4</t>
  </si>
  <si>
    <t>Assoc 5</t>
  </si>
  <si>
    <t>Assoc 6</t>
  </si>
  <si>
    <t>Assoc 7</t>
  </si>
  <si>
    <t>Assoc 8</t>
  </si>
  <si>
    <t>Assoc 9</t>
  </si>
  <si>
    <t>Assoc 10</t>
  </si>
  <si>
    <t>Assoc 11</t>
  </si>
  <si>
    <t>Assoc 12</t>
  </si>
  <si>
    <t>Assoc 13</t>
  </si>
  <si>
    <t>Reward/ Penalty Factor</t>
  </si>
  <si>
    <t>Communication</t>
  </si>
  <si>
    <t>Potential BPO grade</t>
  </si>
  <si>
    <t>Statistical/ Programming Consulting</t>
  </si>
  <si>
    <t>JC</t>
  </si>
  <si>
    <t>Varsha</t>
  </si>
  <si>
    <t>Shruti</t>
  </si>
  <si>
    <t>Krishna</t>
  </si>
  <si>
    <t>threshold 120</t>
  </si>
  <si>
    <t>threshold</t>
  </si>
  <si>
    <t>grade card1</t>
  </si>
  <si>
    <t>grade card2</t>
  </si>
  <si>
    <t>New rate card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</si>
</sst>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2" workbookViewId="0">
      <selection activeCell="A2" sqref="A1:XFD1048576"/>
    </sheetView>
  </sheetViews>
  <sheetFormatPr defaultRowHeight="15" x14ac:dyDescent="0.25"/>
  <cols>
    <col min="3" max="3" width="11.5703125" customWidth="1"/>
  </cols>
  <sheetData>
    <row r="1" spans="1:18" hidden="1" x14ac:dyDescent="0.25">
      <c r="B1">
        <v>0.8</v>
      </c>
      <c r="D1">
        <v>1</v>
      </c>
      <c r="F1">
        <v>1.2</v>
      </c>
      <c r="H1">
        <v>1.4</v>
      </c>
      <c r="J1">
        <v>1.4</v>
      </c>
      <c r="L1">
        <v>1.8</v>
      </c>
    </row>
    <row r="2" spans="1:18" ht="50.25" customHeight="1" x14ac:dyDescent="0.25">
      <c r="B2" s="13" t="s">
        <v>0</v>
      </c>
      <c r="C2" s="13"/>
      <c r="D2" s="12" t="s">
        <v>3</v>
      </c>
      <c r="E2" s="12"/>
      <c r="F2" s="12" t="s">
        <v>4</v>
      </c>
      <c r="G2" s="12"/>
      <c r="H2" s="14" t="s">
        <v>5</v>
      </c>
      <c r="I2" s="14"/>
      <c r="J2" s="12" t="s">
        <v>6</v>
      </c>
      <c r="K2" s="12"/>
      <c r="L2" s="12" t="s">
        <v>25</v>
      </c>
      <c r="M2" s="12"/>
      <c r="N2" s="5" t="s">
        <v>23</v>
      </c>
      <c r="O2" s="5" t="s">
        <v>22</v>
      </c>
      <c r="P2" s="1" t="s">
        <v>7</v>
      </c>
      <c r="Q2" s="4" t="s">
        <v>8</v>
      </c>
      <c r="R2" s="11" t="s">
        <v>24</v>
      </c>
    </row>
    <row r="3" spans="1:18" x14ac:dyDescent="0.25">
      <c r="B3" s="3" t="s">
        <v>1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  <c r="M3" s="3" t="s">
        <v>2</v>
      </c>
      <c r="N3" s="10"/>
      <c r="O3" s="9"/>
      <c r="P3" s="2"/>
    </row>
    <row r="4" spans="1:18" hidden="1" x14ac:dyDescent="0.25">
      <c r="A4" t="s">
        <v>9</v>
      </c>
      <c r="B4" s="1">
        <v>6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6">
        <v>7</v>
      </c>
      <c r="O4" s="6">
        <v>1</v>
      </c>
      <c r="P4" s="1">
        <f>(MIN($B$1*B4*C4, 60) +$D$1*D4*E4 +$F$1*F4*G4+$H$1*H4*I4+$J$1*J4*K4+$L$1*L4*M4+N4*2)*O4</f>
        <v>23.6</v>
      </c>
      <c r="Q4" s="1">
        <f>CEILING((P4-12)/20, 1)</f>
        <v>1</v>
      </c>
      <c r="R4">
        <f>Q4+1</f>
        <v>2</v>
      </c>
    </row>
    <row r="5" spans="1:18" hidden="1" x14ac:dyDescent="0.25">
      <c r="A5" t="s">
        <v>10</v>
      </c>
      <c r="B5" s="1">
        <v>8</v>
      </c>
      <c r="C5" s="1">
        <v>1</v>
      </c>
      <c r="D5" s="1">
        <v>6</v>
      </c>
      <c r="E5" s="1">
        <v>1</v>
      </c>
      <c r="F5" s="1">
        <v>6</v>
      </c>
      <c r="G5" s="1">
        <v>1</v>
      </c>
      <c r="H5" s="1">
        <v>4</v>
      </c>
      <c r="I5" s="1">
        <v>1</v>
      </c>
      <c r="J5" s="1"/>
      <c r="K5" s="1"/>
      <c r="L5" s="1"/>
      <c r="M5" s="1"/>
      <c r="N5" s="6">
        <v>6</v>
      </c>
      <c r="O5" s="6">
        <v>1</v>
      </c>
      <c r="P5" s="6">
        <f t="shared" ref="P5:P19" si="0">(MIN($B$1*B5*C5, 60) +$D$1*D5*E5 +$F$1*F5*G5+$H$1*H5*I5+$J$1*J5*K5+$L$1*L5*M5+N5*2)*O5</f>
        <v>37.200000000000003</v>
      </c>
      <c r="Q5" s="6">
        <f t="shared" ref="Q5:Q19" si="1">CEILING((P5-12)/20, 1)</f>
        <v>2</v>
      </c>
      <c r="R5">
        <f t="shared" ref="R5:R18" si="2">Q5+1</f>
        <v>3</v>
      </c>
    </row>
    <row r="6" spans="1:18" hidden="1" x14ac:dyDescent="0.25">
      <c r="A6" t="s">
        <v>11</v>
      </c>
      <c r="B6" s="1"/>
      <c r="C6" s="1"/>
      <c r="D6" s="1"/>
      <c r="E6" s="1"/>
      <c r="F6" s="1">
        <v>8</v>
      </c>
      <c r="G6" s="1">
        <v>5</v>
      </c>
      <c r="H6" s="1"/>
      <c r="I6" s="1"/>
      <c r="J6" s="1"/>
      <c r="K6" s="1"/>
      <c r="L6" s="1"/>
      <c r="M6" s="1"/>
      <c r="N6" s="6">
        <v>8</v>
      </c>
      <c r="O6" s="6">
        <v>1</v>
      </c>
      <c r="P6" s="6">
        <f t="shared" si="0"/>
        <v>64</v>
      </c>
      <c r="Q6" s="6">
        <f t="shared" si="1"/>
        <v>3</v>
      </c>
      <c r="R6">
        <f t="shared" si="2"/>
        <v>4</v>
      </c>
    </row>
    <row r="7" spans="1:18" hidden="1" x14ac:dyDescent="0.25">
      <c r="A7" t="s">
        <v>12</v>
      </c>
      <c r="B7" s="1">
        <v>10</v>
      </c>
      <c r="C7" s="1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6">
        <v>4</v>
      </c>
      <c r="O7" s="6">
        <v>0.8</v>
      </c>
      <c r="P7" s="6">
        <f t="shared" si="0"/>
        <v>54.400000000000006</v>
      </c>
      <c r="Q7" s="6">
        <f t="shared" si="1"/>
        <v>3</v>
      </c>
      <c r="R7">
        <f t="shared" si="2"/>
        <v>4</v>
      </c>
    </row>
    <row r="8" spans="1:18" hidden="1" x14ac:dyDescent="0.25">
      <c r="A8" t="s">
        <v>13</v>
      </c>
      <c r="B8" s="1"/>
      <c r="C8" s="1"/>
      <c r="D8" s="1">
        <v>7</v>
      </c>
      <c r="E8" s="1">
        <v>10</v>
      </c>
      <c r="F8" s="1"/>
      <c r="G8" s="1"/>
      <c r="H8" s="1"/>
      <c r="I8" s="1"/>
      <c r="J8" s="1"/>
      <c r="K8" s="1"/>
      <c r="L8" s="1"/>
      <c r="M8" s="1"/>
      <c r="N8" s="6">
        <v>8</v>
      </c>
      <c r="O8" s="6">
        <v>1.2</v>
      </c>
      <c r="P8" s="6">
        <f t="shared" si="0"/>
        <v>103.2</v>
      </c>
      <c r="Q8" s="6">
        <f t="shared" si="1"/>
        <v>5</v>
      </c>
      <c r="R8">
        <f t="shared" si="2"/>
        <v>6</v>
      </c>
    </row>
    <row r="9" spans="1:18" hidden="1" x14ac:dyDescent="0.25">
      <c r="A9" t="s">
        <v>14</v>
      </c>
      <c r="B9" s="1"/>
      <c r="C9" s="1"/>
      <c r="D9" s="1"/>
      <c r="E9" s="1"/>
      <c r="F9" s="1">
        <v>6</v>
      </c>
      <c r="G9" s="1">
        <v>8</v>
      </c>
      <c r="H9" s="1"/>
      <c r="I9" s="1"/>
      <c r="J9" s="1"/>
      <c r="K9" s="1"/>
      <c r="L9" s="1"/>
      <c r="M9" s="1"/>
      <c r="N9" s="6">
        <v>4</v>
      </c>
      <c r="O9" s="6">
        <v>1</v>
      </c>
      <c r="P9" s="6">
        <f t="shared" si="0"/>
        <v>65.599999999999994</v>
      </c>
      <c r="Q9" s="6">
        <f t="shared" si="1"/>
        <v>3</v>
      </c>
      <c r="R9">
        <f t="shared" si="2"/>
        <v>4</v>
      </c>
    </row>
    <row r="10" spans="1:18" hidden="1" x14ac:dyDescent="0.25">
      <c r="A10" t="s">
        <v>15</v>
      </c>
      <c r="B10" s="1"/>
      <c r="C10" s="1"/>
      <c r="D10" s="1"/>
      <c r="E10" s="1"/>
      <c r="F10" s="1">
        <v>8</v>
      </c>
      <c r="G10" s="1">
        <v>7</v>
      </c>
      <c r="H10" s="1"/>
      <c r="I10" s="1"/>
      <c r="J10" s="1"/>
      <c r="K10" s="1"/>
      <c r="L10" s="1"/>
      <c r="M10" s="1"/>
      <c r="N10" s="6">
        <v>5</v>
      </c>
      <c r="O10" s="6">
        <v>1</v>
      </c>
      <c r="P10" s="6">
        <f t="shared" si="0"/>
        <v>77.2</v>
      </c>
      <c r="Q10" s="6">
        <f t="shared" si="1"/>
        <v>4</v>
      </c>
      <c r="R10">
        <f t="shared" si="2"/>
        <v>5</v>
      </c>
    </row>
    <row r="11" spans="1:18" hidden="1" x14ac:dyDescent="0.25">
      <c r="A11" t="s">
        <v>16</v>
      </c>
      <c r="B11" s="1"/>
      <c r="C11" s="1"/>
      <c r="D11" s="1"/>
      <c r="E11" s="1"/>
      <c r="F11" s="1"/>
      <c r="G11" s="1"/>
      <c r="H11" s="1"/>
      <c r="I11" s="1"/>
      <c r="J11" s="1">
        <v>7</v>
      </c>
      <c r="K11" s="1">
        <v>9</v>
      </c>
      <c r="L11" s="1"/>
      <c r="M11" s="1"/>
      <c r="N11" s="6">
        <v>8</v>
      </c>
      <c r="O11" s="6">
        <v>1</v>
      </c>
      <c r="P11" s="6">
        <f t="shared" si="0"/>
        <v>104.19999999999999</v>
      </c>
      <c r="Q11" s="6">
        <f t="shared" si="1"/>
        <v>5</v>
      </c>
      <c r="R11">
        <f t="shared" si="2"/>
        <v>6</v>
      </c>
    </row>
    <row r="12" spans="1:18" hidden="1" x14ac:dyDescent="0.25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6</v>
      </c>
      <c r="M12" s="1">
        <v>5</v>
      </c>
      <c r="N12" s="6">
        <v>5</v>
      </c>
      <c r="O12" s="6">
        <v>1</v>
      </c>
      <c r="P12" s="6">
        <f t="shared" si="0"/>
        <v>64</v>
      </c>
      <c r="Q12" s="6">
        <f t="shared" si="1"/>
        <v>3</v>
      </c>
      <c r="R12">
        <f t="shared" si="2"/>
        <v>4</v>
      </c>
    </row>
    <row r="13" spans="1:18" hidden="1" x14ac:dyDescent="0.25">
      <c r="A13" t="s">
        <v>18</v>
      </c>
      <c r="B13" s="1">
        <v>8</v>
      </c>
      <c r="C13" s="1">
        <v>1</v>
      </c>
      <c r="D13" s="1">
        <v>8</v>
      </c>
      <c r="E13" s="1">
        <v>2</v>
      </c>
      <c r="F13" s="1">
        <v>8</v>
      </c>
      <c r="G13" s="1">
        <v>2</v>
      </c>
      <c r="H13" s="1">
        <v>7</v>
      </c>
      <c r="I13" s="1">
        <v>1</v>
      </c>
      <c r="J13" s="1"/>
      <c r="K13" s="1"/>
      <c r="L13" s="1"/>
      <c r="M13" s="1"/>
      <c r="N13" s="6">
        <v>7</v>
      </c>
      <c r="O13" s="6">
        <v>1</v>
      </c>
      <c r="P13" s="6">
        <f t="shared" si="0"/>
        <v>65.399999999999991</v>
      </c>
      <c r="Q13" s="6">
        <f t="shared" si="1"/>
        <v>3</v>
      </c>
      <c r="R13">
        <f t="shared" si="2"/>
        <v>4</v>
      </c>
    </row>
    <row r="14" spans="1:18" hidden="1" x14ac:dyDescent="0.25">
      <c r="A14" t="s">
        <v>19</v>
      </c>
      <c r="B14" s="1">
        <v>8</v>
      </c>
      <c r="C14" s="1">
        <v>1</v>
      </c>
      <c r="D14" s="1">
        <v>8</v>
      </c>
      <c r="E14" s="1">
        <v>2</v>
      </c>
      <c r="F14" s="1">
        <v>8</v>
      </c>
      <c r="G14" s="1">
        <v>2</v>
      </c>
      <c r="H14" s="1">
        <v>7</v>
      </c>
      <c r="I14" s="1">
        <v>2</v>
      </c>
      <c r="J14" s="1"/>
      <c r="K14" s="1"/>
      <c r="L14" s="1"/>
      <c r="M14" s="1"/>
      <c r="N14" s="6">
        <v>8</v>
      </c>
      <c r="O14" s="6">
        <v>1</v>
      </c>
      <c r="P14" s="6">
        <f t="shared" si="0"/>
        <v>77.199999999999989</v>
      </c>
      <c r="Q14" s="6">
        <f t="shared" si="1"/>
        <v>4</v>
      </c>
      <c r="R14">
        <f t="shared" si="2"/>
        <v>5</v>
      </c>
    </row>
    <row r="15" spans="1:18" hidden="1" x14ac:dyDescent="0.25">
      <c r="A15" t="s">
        <v>20</v>
      </c>
      <c r="B15" s="1">
        <v>6</v>
      </c>
      <c r="C15" s="1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6">
        <v>7</v>
      </c>
      <c r="O15" s="6">
        <v>1</v>
      </c>
      <c r="P15" s="6">
        <f t="shared" si="0"/>
        <v>33.200000000000003</v>
      </c>
      <c r="Q15" s="6">
        <f t="shared" si="1"/>
        <v>2</v>
      </c>
      <c r="R15">
        <f t="shared" si="2"/>
        <v>3</v>
      </c>
    </row>
    <row r="16" spans="1:18" hidden="1" x14ac:dyDescent="0.25">
      <c r="A16" t="s">
        <v>21</v>
      </c>
      <c r="B16" s="1">
        <v>8</v>
      </c>
      <c r="C16" s="1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  <c r="O16" s="6">
        <v>1</v>
      </c>
      <c r="P16" s="6">
        <f t="shared" si="0"/>
        <v>19.200000000000003</v>
      </c>
      <c r="Q16" s="6">
        <f t="shared" si="1"/>
        <v>1</v>
      </c>
      <c r="R16">
        <f t="shared" si="2"/>
        <v>2</v>
      </c>
    </row>
    <row r="17" spans="1:18" x14ac:dyDescent="0.25">
      <c r="A17" t="s">
        <v>27</v>
      </c>
      <c r="B17" s="1">
        <v>8</v>
      </c>
      <c r="C17" s="1">
        <v>1</v>
      </c>
      <c r="D17" s="1">
        <v>8</v>
      </c>
      <c r="E17" s="1">
        <v>5</v>
      </c>
      <c r="F17" s="1">
        <v>8</v>
      </c>
      <c r="G17" s="1">
        <v>5</v>
      </c>
      <c r="H17" s="1">
        <v>8</v>
      </c>
      <c r="I17" s="1">
        <v>3</v>
      </c>
      <c r="J17" s="1">
        <v>8</v>
      </c>
      <c r="K17" s="1">
        <v>1</v>
      </c>
      <c r="L17" s="1">
        <v>8</v>
      </c>
      <c r="M17" s="1">
        <v>1</v>
      </c>
      <c r="N17" s="6">
        <v>8</v>
      </c>
      <c r="O17" s="6">
        <v>1</v>
      </c>
      <c r="P17" s="6">
        <f t="shared" si="0"/>
        <v>169.6</v>
      </c>
      <c r="Q17" s="6">
        <f t="shared" si="1"/>
        <v>8</v>
      </c>
      <c r="R17">
        <f t="shared" si="2"/>
        <v>9</v>
      </c>
    </row>
    <row r="18" spans="1:18" x14ac:dyDescent="0.25">
      <c r="A18" t="s">
        <v>26</v>
      </c>
      <c r="B18" s="1">
        <v>8</v>
      </c>
      <c r="C18" s="1">
        <v>2.5</v>
      </c>
      <c r="D18" s="1">
        <v>8</v>
      </c>
      <c r="E18" s="1">
        <v>5</v>
      </c>
      <c r="F18" s="1">
        <v>8</v>
      </c>
      <c r="G18" s="1">
        <v>5</v>
      </c>
      <c r="H18" s="1">
        <v>8</v>
      </c>
      <c r="I18" s="1">
        <v>0.5</v>
      </c>
      <c r="J18" s="1"/>
      <c r="K18" s="1"/>
      <c r="L18" s="1"/>
      <c r="M18" s="1"/>
      <c r="N18" s="6">
        <v>6</v>
      </c>
      <c r="O18" s="6">
        <v>1</v>
      </c>
      <c r="P18" s="6">
        <f t="shared" si="0"/>
        <v>121.6</v>
      </c>
      <c r="Q18" s="6">
        <f t="shared" si="1"/>
        <v>6</v>
      </c>
      <c r="R18">
        <f t="shared" si="2"/>
        <v>7</v>
      </c>
    </row>
    <row r="19" spans="1:18" x14ac:dyDescent="0.25">
      <c r="A19" t="s">
        <v>28</v>
      </c>
      <c r="B19" s="8">
        <v>7</v>
      </c>
      <c r="C19" s="8">
        <v>0.25</v>
      </c>
      <c r="D19" s="8">
        <v>7</v>
      </c>
      <c r="E19" s="8">
        <v>1</v>
      </c>
      <c r="F19" s="8">
        <v>7</v>
      </c>
      <c r="G19" s="8">
        <v>0.5</v>
      </c>
      <c r="H19" s="8">
        <v>7</v>
      </c>
      <c r="I19" s="8">
        <v>0.5</v>
      </c>
      <c r="J19" s="8"/>
      <c r="K19" s="8"/>
      <c r="L19" s="8"/>
      <c r="M19" s="8"/>
      <c r="N19" s="8">
        <v>7</v>
      </c>
      <c r="O19" s="8">
        <v>1</v>
      </c>
      <c r="P19" s="8">
        <f t="shared" ref="P19" si="3">(MIN($B$1*B19*C19, 60) +$D$1*D19*E19 +$F$1*F19*G19+$H$1*H19*I19+$J$1*J19*K19+$L$1*L19*M19+N19*2)*O19</f>
        <v>31.5</v>
      </c>
      <c r="Q19" s="8">
        <f t="shared" ref="Q19" si="4">CEILING((P19-12)/20, 1)</f>
        <v>1</v>
      </c>
      <c r="R19">
        <f t="shared" ref="R19:R21" si="5">Q19+1</f>
        <v>2</v>
      </c>
    </row>
    <row r="20" spans="1:18" x14ac:dyDescent="0.25">
      <c r="A20" t="s">
        <v>29</v>
      </c>
      <c r="B20" s="1">
        <v>7</v>
      </c>
      <c r="C20" s="1">
        <v>2</v>
      </c>
      <c r="D20" s="1">
        <v>7</v>
      </c>
      <c r="E20" s="1">
        <v>2.5</v>
      </c>
      <c r="F20" s="1">
        <v>7</v>
      </c>
      <c r="G20" s="1">
        <v>1</v>
      </c>
      <c r="H20" s="1">
        <v>7</v>
      </c>
      <c r="I20" s="1">
        <v>0.5</v>
      </c>
      <c r="J20" s="1"/>
      <c r="K20" s="1"/>
      <c r="L20" s="1"/>
      <c r="M20" s="1"/>
      <c r="N20" s="6">
        <v>6</v>
      </c>
      <c r="O20" s="6">
        <v>1</v>
      </c>
      <c r="P20" s="8">
        <f t="shared" ref="P20" si="6">(MIN($B$1*B20*C20, 60) +$D$1*D20*E20 +$F$1*F20*G20+$H$1*H20*I20+$J$1*J20*K20+$L$1*L20*M20+N20*2)*O20</f>
        <v>54</v>
      </c>
      <c r="Q20" s="8">
        <f t="shared" ref="Q20" si="7">CEILING((P20-12)/20, 1)</f>
        <v>3</v>
      </c>
      <c r="R20">
        <f t="shared" si="5"/>
        <v>4</v>
      </c>
    </row>
    <row r="21" spans="1:18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topLeftCell="E2" workbookViewId="0">
      <selection activeCell="W3" sqref="W3"/>
    </sheetView>
  </sheetViews>
  <sheetFormatPr defaultRowHeight="15" x14ac:dyDescent="0.25"/>
  <cols>
    <col min="3" max="3" width="11.5703125" customWidth="1"/>
  </cols>
  <sheetData>
    <row r="1" spans="1:23" hidden="1" x14ac:dyDescent="0.25">
      <c r="B1">
        <v>0.8</v>
      </c>
      <c r="D1">
        <v>1</v>
      </c>
      <c r="F1">
        <v>1.2</v>
      </c>
      <c r="H1">
        <v>1.4</v>
      </c>
      <c r="J1">
        <v>1.4</v>
      </c>
      <c r="L1">
        <v>1.8</v>
      </c>
    </row>
    <row r="2" spans="1:23" ht="50.25" customHeight="1" x14ac:dyDescent="0.25">
      <c r="B2" s="13" t="s">
        <v>0</v>
      </c>
      <c r="C2" s="13"/>
      <c r="D2" s="12" t="s">
        <v>3</v>
      </c>
      <c r="E2" s="12"/>
      <c r="F2" s="12" t="s">
        <v>4</v>
      </c>
      <c r="G2" s="12"/>
      <c r="H2" s="14" t="s">
        <v>5</v>
      </c>
      <c r="I2" s="14"/>
      <c r="J2" s="12" t="s">
        <v>6</v>
      </c>
      <c r="K2" s="12"/>
      <c r="L2" s="12" t="s">
        <v>25</v>
      </c>
      <c r="M2" s="12"/>
      <c r="N2" s="7" t="s">
        <v>23</v>
      </c>
      <c r="O2" s="7" t="s">
        <v>22</v>
      </c>
      <c r="P2" s="8" t="s">
        <v>7</v>
      </c>
      <c r="Q2" s="7" t="s">
        <v>8</v>
      </c>
      <c r="R2" s="7" t="s">
        <v>30</v>
      </c>
      <c r="S2" s="7" t="s">
        <v>31</v>
      </c>
      <c r="T2" s="16" t="s">
        <v>32</v>
      </c>
      <c r="U2" s="16" t="s">
        <v>33</v>
      </c>
      <c r="V2" s="16" t="s">
        <v>34</v>
      </c>
      <c r="W2" s="11" t="s">
        <v>24</v>
      </c>
    </row>
    <row r="3" spans="1:23" x14ac:dyDescent="0.25">
      <c r="A3" t="s">
        <v>27</v>
      </c>
      <c r="B3" s="8">
        <v>8</v>
      </c>
      <c r="C3" s="8">
        <v>1</v>
      </c>
      <c r="D3" s="8">
        <v>8</v>
      </c>
      <c r="E3" s="8">
        <v>5</v>
      </c>
      <c r="F3" s="8">
        <v>8</v>
      </c>
      <c r="G3" s="8">
        <v>5</v>
      </c>
      <c r="H3" s="8">
        <v>8</v>
      </c>
      <c r="I3" s="8">
        <v>3</v>
      </c>
      <c r="J3" s="8">
        <v>8</v>
      </c>
      <c r="K3" s="8">
        <v>1</v>
      </c>
      <c r="L3" s="8">
        <v>8</v>
      </c>
      <c r="M3" s="8">
        <v>1</v>
      </c>
      <c r="N3" s="8">
        <v>8</v>
      </c>
      <c r="O3" s="8">
        <v>1</v>
      </c>
      <c r="P3" s="8">
        <f t="shared" ref="P3:P6" si="0">(MIN($B$1*B3*C3, 60) +$D$1*D3*E3 +$F$1*F3*G3+$H$1*H3*I3+$J$1*J3*K3+$L$1*L3*M3+N3*2)*O3</f>
        <v>169.6</v>
      </c>
      <c r="Q3" s="8">
        <f>CEILING((P3-12)/20, 1)</f>
        <v>8</v>
      </c>
      <c r="R3" s="8">
        <f>P3-120</f>
        <v>49.599999999999994</v>
      </c>
      <c r="S3" s="8">
        <f>IF(R3&gt;0,120,0)</f>
        <v>120</v>
      </c>
      <c r="T3" s="8">
        <f>IF(S3&gt;0,CEILING((S3-12)/20, 1),CEILING((P3-12)/20, 1))</f>
        <v>6</v>
      </c>
      <c r="U3" s="8">
        <f>IF(R3&gt;0,FLOOR(R3/30,1),0)</f>
        <v>1</v>
      </c>
      <c r="V3" s="15">
        <f>T3+U3</f>
        <v>7</v>
      </c>
      <c r="W3">
        <f>V3+1</f>
        <v>8</v>
      </c>
    </row>
    <row r="4" spans="1:23" x14ac:dyDescent="0.25">
      <c r="A4" t="s">
        <v>26</v>
      </c>
      <c r="B4" s="8">
        <v>8</v>
      </c>
      <c r="C4" s="8">
        <v>2.5</v>
      </c>
      <c r="D4" s="8">
        <v>8</v>
      </c>
      <c r="E4" s="8">
        <v>5</v>
      </c>
      <c r="F4" s="8">
        <v>8</v>
      </c>
      <c r="G4" s="8">
        <v>5</v>
      </c>
      <c r="H4" s="8">
        <v>8</v>
      </c>
      <c r="I4" s="8">
        <v>0.5</v>
      </c>
      <c r="J4" s="8"/>
      <c r="K4" s="8"/>
      <c r="L4" s="8"/>
      <c r="M4" s="8"/>
      <c r="N4" s="8">
        <v>6</v>
      </c>
      <c r="O4" s="8">
        <v>1</v>
      </c>
      <c r="P4" s="8">
        <f t="shared" si="0"/>
        <v>121.6</v>
      </c>
      <c r="Q4" s="8">
        <f>CEILING((P4-12)/20, 1)</f>
        <v>6</v>
      </c>
      <c r="R4" s="8">
        <f t="shared" ref="R4:R6" si="1">P4-120</f>
        <v>1.5999999999999943</v>
      </c>
      <c r="S4" s="8">
        <f t="shared" ref="S4:S6" si="2">IF(R4&gt;0,120,0)</f>
        <v>120</v>
      </c>
      <c r="T4" s="8">
        <f t="shared" ref="T4:T6" si="3">IF(S4&gt;0,CEILING((S4-12)/20, 1),CEILING((P4-12)/20, 1))</f>
        <v>6</v>
      </c>
      <c r="U4" s="8">
        <f>IF(R4&gt;0,FLOOR(R4/30,1),0)</f>
        <v>0</v>
      </c>
      <c r="V4" s="15">
        <f t="shared" ref="V4:V6" si="4">T4+U4</f>
        <v>6</v>
      </c>
      <c r="W4">
        <f t="shared" ref="W4:W6" si="5">V4+1</f>
        <v>7</v>
      </c>
    </row>
    <row r="5" spans="1:23" x14ac:dyDescent="0.25">
      <c r="A5" t="s">
        <v>28</v>
      </c>
      <c r="B5" s="8">
        <v>7</v>
      </c>
      <c r="C5" s="8">
        <v>0.25</v>
      </c>
      <c r="D5" s="8">
        <v>7</v>
      </c>
      <c r="E5" s="8">
        <v>1</v>
      </c>
      <c r="F5" s="8">
        <v>7</v>
      </c>
      <c r="G5" s="8">
        <v>0.5</v>
      </c>
      <c r="H5" s="8">
        <v>7</v>
      </c>
      <c r="I5" s="8">
        <v>0.5</v>
      </c>
      <c r="J5" s="8"/>
      <c r="K5" s="8"/>
      <c r="L5" s="8"/>
      <c r="M5" s="8"/>
      <c r="N5" s="8">
        <v>7</v>
      </c>
      <c r="O5" s="8">
        <v>1</v>
      </c>
      <c r="P5" s="8">
        <f t="shared" si="0"/>
        <v>31.5</v>
      </c>
      <c r="Q5" s="8">
        <f>CEILING((P5-12)/20, 1)</f>
        <v>1</v>
      </c>
      <c r="R5" s="8">
        <f t="shared" si="1"/>
        <v>-88.5</v>
      </c>
      <c r="S5" s="8">
        <f t="shared" si="2"/>
        <v>0</v>
      </c>
      <c r="T5" s="8">
        <f t="shared" si="3"/>
        <v>1</v>
      </c>
      <c r="U5" s="8">
        <f t="shared" ref="U5:U6" si="6">IF(R5&gt;0,CEILING(R5/30,1),0)</f>
        <v>0</v>
      </c>
      <c r="V5" s="15">
        <f t="shared" si="4"/>
        <v>1</v>
      </c>
      <c r="W5">
        <f t="shared" si="5"/>
        <v>2</v>
      </c>
    </row>
    <row r="6" spans="1:23" x14ac:dyDescent="0.25">
      <c r="A6" t="s">
        <v>29</v>
      </c>
      <c r="B6" s="8">
        <v>7</v>
      </c>
      <c r="C6" s="8">
        <v>2</v>
      </c>
      <c r="D6" s="8">
        <v>7</v>
      </c>
      <c r="E6" s="8">
        <v>2.5</v>
      </c>
      <c r="F6" s="8">
        <v>7</v>
      </c>
      <c r="G6" s="8">
        <v>1</v>
      </c>
      <c r="H6" s="8">
        <v>7</v>
      </c>
      <c r="I6" s="8">
        <v>0.5</v>
      </c>
      <c r="J6" s="8"/>
      <c r="K6" s="8"/>
      <c r="L6" s="8"/>
      <c r="M6" s="8"/>
      <c r="N6" s="8">
        <v>6</v>
      </c>
      <c r="O6" s="8">
        <v>1</v>
      </c>
      <c r="P6" s="8">
        <f t="shared" si="0"/>
        <v>54</v>
      </c>
      <c r="Q6" s="8">
        <f>CEILING((P6-12)/20, 1)</f>
        <v>3</v>
      </c>
      <c r="R6" s="8">
        <f t="shared" si="1"/>
        <v>-66</v>
      </c>
      <c r="S6" s="8">
        <f t="shared" si="2"/>
        <v>0</v>
      </c>
      <c r="T6" s="8">
        <f t="shared" si="3"/>
        <v>3</v>
      </c>
      <c r="U6" s="8">
        <f t="shared" si="6"/>
        <v>0</v>
      </c>
      <c r="V6" s="15">
        <f t="shared" si="4"/>
        <v>3</v>
      </c>
      <c r="W6">
        <f t="shared" si="5"/>
        <v>4</v>
      </c>
    </row>
    <row r="7" spans="1:23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5"/>
      <c r="U7" s="15"/>
      <c r="V7" s="15"/>
    </row>
  </sheetData>
  <mergeCells count="6"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 Potential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  Chattopadhyay</dc:creator>
  <cp:lastModifiedBy>Varsha Mahajan</cp:lastModifiedBy>
  <dcterms:created xsi:type="dcterms:W3CDTF">2017-05-11T10:38:45Z</dcterms:created>
  <dcterms:modified xsi:type="dcterms:W3CDTF">2017-06-07T11:22:00Z</dcterms:modified>
</cp:coreProperties>
</file>