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ltwinter" sheetId="1" r:id="rId1"/>
    <sheet name="HoltDampe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1" i="2" l="1"/>
  <c r="F52" i="2"/>
  <c r="F53" i="2"/>
  <c r="F54" i="2" s="1"/>
  <c r="F55" i="2" s="1"/>
  <c r="F56" i="2" s="1"/>
  <c r="F50" i="2"/>
  <c r="F49" i="2"/>
  <c r="F7" i="2"/>
  <c r="F6" i="2"/>
  <c r="E7" i="2" s="1"/>
  <c r="E8" i="2" s="1"/>
  <c r="E6" i="2"/>
  <c r="F5" i="2"/>
  <c r="E5" i="2"/>
  <c r="K56" i="1"/>
  <c r="K55" i="1"/>
  <c r="K54" i="1"/>
  <c r="K53" i="1"/>
  <c r="K52" i="1"/>
  <c r="J50" i="1"/>
  <c r="J51" i="1" s="1"/>
  <c r="J49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K51" i="1"/>
  <c r="K50" i="1"/>
  <c r="J7" i="1"/>
  <c r="J6" i="1"/>
  <c r="I7" i="1" s="1"/>
  <c r="I6" i="1"/>
  <c r="J5" i="1"/>
  <c r="K6" i="1" s="1"/>
  <c r="E6" i="1"/>
  <c r="I5" i="1"/>
  <c r="F5" i="1"/>
  <c r="E5" i="1"/>
  <c r="G6" i="1" s="1"/>
  <c r="E9" i="2" l="1"/>
  <c r="F8" i="2"/>
  <c r="J52" i="1"/>
  <c r="I8" i="1"/>
  <c r="J8" i="1" s="1"/>
  <c r="K8" i="1"/>
  <c r="K7" i="1"/>
  <c r="F6" i="1"/>
  <c r="E7" i="1" s="1"/>
  <c r="F7" i="1" s="1"/>
  <c r="G7" i="1"/>
  <c r="E8" i="1"/>
  <c r="F8" i="1" s="1"/>
  <c r="E9" i="1" s="1"/>
  <c r="G8" i="1"/>
  <c r="E10" i="2" l="1"/>
  <c r="F9" i="2"/>
  <c r="J53" i="1"/>
  <c r="I9" i="1"/>
  <c r="J9" i="1" s="1"/>
  <c r="G9" i="1"/>
  <c r="F9" i="1"/>
  <c r="E10" i="1" s="1"/>
  <c r="E11" i="2" l="1"/>
  <c r="F10" i="2"/>
  <c r="J54" i="1"/>
  <c r="I10" i="1"/>
  <c r="J10" i="1" s="1"/>
  <c r="K9" i="1"/>
  <c r="G10" i="1"/>
  <c r="F10" i="1"/>
  <c r="E11" i="1" s="1"/>
  <c r="E12" i="2" l="1"/>
  <c r="F11" i="2"/>
  <c r="J55" i="1"/>
  <c r="I11" i="1"/>
  <c r="J11" i="1" s="1"/>
  <c r="K10" i="1"/>
  <c r="G11" i="1"/>
  <c r="F11" i="1"/>
  <c r="E12" i="1" s="1"/>
  <c r="E13" i="2" l="1"/>
  <c r="F12" i="2"/>
  <c r="I12" i="1"/>
  <c r="J12" i="1" s="1"/>
  <c r="K11" i="1"/>
  <c r="G12" i="1"/>
  <c r="F12" i="1"/>
  <c r="G13" i="1" s="1"/>
  <c r="E14" i="2" l="1"/>
  <c r="F13" i="2"/>
  <c r="I13" i="1"/>
  <c r="J13" i="1" s="1"/>
  <c r="K12" i="1"/>
  <c r="E13" i="1"/>
  <c r="F13" i="1" s="1"/>
  <c r="E14" i="1" s="1"/>
  <c r="E15" i="2" l="1"/>
  <c r="F14" i="2"/>
  <c r="I14" i="1"/>
  <c r="J14" i="1" s="1"/>
  <c r="K13" i="1"/>
  <c r="G14" i="1"/>
  <c r="F14" i="1"/>
  <c r="G15" i="1" s="1"/>
  <c r="E16" i="2" l="1"/>
  <c r="F15" i="2"/>
  <c r="I15" i="1"/>
  <c r="J15" i="1" s="1"/>
  <c r="K14" i="1"/>
  <c r="E15" i="1"/>
  <c r="F15" i="1" s="1"/>
  <c r="E16" i="1" s="1"/>
  <c r="E17" i="2" l="1"/>
  <c r="F16" i="2"/>
  <c r="I16" i="1"/>
  <c r="J16" i="1" s="1"/>
  <c r="I17" i="1"/>
  <c r="J17" i="1" s="1"/>
  <c r="K15" i="1"/>
  <c r="G16" i="1"/>
  <c r="F16" i="1"/>
  <c r="E17" i="1" s="1"/>
  <c r="E18" i="2" l="1"/>
  <c r="F17" i="2"/>
  <c r="I18" i="1"/>
  <c r="J18" i="1" s="1"/>
  <c r="K16" i="1"/>
  <c r="G17" i="1"/>
  <c r="F17" i="1"/>
  <c r="E18" i="1" s="1"/>
  <c r="F18" i="2" l="1"/>
  <c r="E19" i="2" s="1"/>
  <c r="I19" i="1"/>
  <c r="J19" i="1" s="1"/>
  <c r="K17" i="1"/>
  <c r="G18" i="1"/>
  <c r="F18" i="1"/>
  <c r="E19" i="1" s="1"/>
  <c r="F19" i="2" l="1"/>
  <c r="E20" i="2" s="1"/>
  <c r="I20" i="1"/>
  <c r="J20" i="1" s="1"/>
  <c r="K18" i="1"/>
  <c r="G19" i="1"/>
  <c r="F19" i="1"/>
  <c r="E20" i="1" s="1"/>
  <c r="F20" i="2" l="1"/>
  <c r="E21" i="2" s="1"/>
  <c r="I21" i="1"/>
  <c r="J21" i="1" s="1"/>
  <c r="K19" i="1"/>
  <c r="G20" i="1"/>
  <c r="F20" i="1"/>
  <c r="E21" i="1" s="1"/>
  <c r="E22" i="2" l="1"/>
  <c r="F21" i="2"/>
  <c r="I22" i="1"/>
  <c r="J22" i="1" s="1"/>
  <c r="K20" i="1"/>
  <c r="G21" i="1"/>
  <c r="F21" i="1"/>
  <c r="E22" i="1" s="1"/>
  <c r="F22" i="2" l="1"/>
  <c r="E23" i="2" s="1"/>
  <c r="I23" i="1"/>
  <c r="J23" i="1" s="1"/>
  <c r="K21" i="1"/>
  <c r="G22" i="1"/>
  <c r="F22" i="1"/>
  <c r="E23" i="1" s="1"/>
  <c r="E24" i="2" l="1"/>
  <c r="F23" i="2"/>
  <c r="I24" i="1"/>
  <c r="J24" i="1" s="1"/>
  <c r="K22" i="1"/>
  <c r="G23" i="1"/>
  <c r="F23" i="1"/>
  <c r="E24" i="1" s="1"/>
  <c r="F24" i="2" l="1"/>
  <c r="E25" i="2" s="1"/>
  <c r="I25" i="1"/>
  <c r="J25" i="1" s="1"/>
  <c r="K23" i="1"/>
  <c r="G24" i="1"/>
  <c r="F24" i="1"/>
  <c r="E25" i="1" s="1"/>
  <c r="F25" i="2" l="1"/>
  <c r="E26" i="2" s="1"/>
  <c r="I26" i="1"/>
  <c r="J26" i="1" s="1"/>
  <c r="K24" i="1"/>
  <c r="G25" i="1"/>
  <c r="F25" i="1"/>
  <c r="E26" i="1" s="1"/>
  <c r="F26" i="2" l="1"/>
  <c r="E27" i="2" s="1"/>
  <c r="I27" i="1"/>
  <c r="J27" i="1" s="1"/>
  <c r="K25" i="1"/>
  <c r="G26" i="1"/>
  <c r="F26" i="1"/>
  <c r="G27" i="1" s="1"/>
  <c r="F27" i="2" l="1"/>
  <c r="E28" i="2" s="1"/>
  <c r="I28" i="1"/>
  <c r="J28" i="1" s="1"/>
  <c r="K26" i="1"/>
  <c r="E27" i="1"/>
  <c r="F28" i="2" l="1"/>
  <c r="E29" i="2" s="1"/>
  <c r="I29" i="1"/>
  <c r="J29" i="1" s="1"/>
  <c r="K27" i="1"/>
  <c r="G28" i="1"/>
  <c r="F27" i="1"/>
  <c r="E28" i="1"/>
  <c r="F28" i="1" s="1"/>
  <c r="F29" i="2" l="1"/>
  <c r="E30" i="2" s="1"/>
  <c r="I30" i="1"/>
  <c r="J30" i="1" s="1"/>
  <c r="K28" i="1"/>
  <c r="E29" i="1"/>
  <c r="F29" i="1" s="1"/>
  <c r="E30" i="1" s="1"/>
  <c r="G29" i="1"/>
  <c r="F30" i="2" l="1"/>
  <c r="E31" i="2" s="1"/>
  <c r="I31" i="1"/>
  <c r="J31" i="1" s="1"/>
  <c r="K29" i="1"/>
  <c r="G30" i="1"/>
  <c r="F30" i="1"/>
  <c r="E31" i="1" s="1"/>
  <c r="F31" i="2" l="1"/>
  <c r="E32" i="2" s="1"/>
  <c r="I32" i="1"/>
  <c r="J32" i="1" s="1"/>
  <c r="K30" i="1"/>
  <c r="G31" i="1"/>
  <c r="F31" i="1"/>
  <c r="E32" i="1" s="1"/>
  <c r="F32" i="2" l="1"/>
  <c r="E33" i="2" s="1"/>
  <c r="I33" i="1"/>
  <c r="J33" i="1" s="1"/>
  <c r="K31" i="1"/>
  <c r="G32" i="1"/>
  <c r="F32" i="1"/>
  <c r="E33" i="1" s="1"/>
  <c r="E34" i="2" l="1"/>
  <c r="F33" i="2"/>
  <c r="I34" i="1"/>
  <c r="J34" i="1" s="1"/>
  <c r="K32" i="1"/>
  <c r="G33" i="1"/>
  <c r="F33" i="1"/>
  <c r="E34" i="1" s="1"/>
  <c r="F34" i="2" l="1"/>
  <c r="E35" i="2" s="1"/>
  <c r="I35" i="1"/>
  <c r="J35" i="1" s="1"/>
  <c r="K33" i="1"/>
  <c r="G34" i="1"/>
  <c r="F34" i="1"/>
  <c r="E35" i="1" s="1"/>
  <c r="F35" i="2" l="1"/>
  <c r="E36" i="2" s="1"/>
  <c r="I36" i="1"/>
  <c r="J36" i="1" s="1"/>
  <c r="K34" i="1"/>
  <c r="G35" i="1"/>
  <c r="F35" i="1"/>
  <c r="E36" i="1" s="1"/>
  <c r="F36" i="2" l="1"/>
  <c r="E37" i="2" s="1"/>
  <c r="I37" i="1"/>
  <c r="J37" i="1" s="1"/>
  <c r="K35" i="1"/>
  <c r="G36" i="1"/>
  <c r="F36" i="1"/>
  <c r="E37" i="1" s="1"/>
  <c r="F37" i="2" l="1"/>
  <c r="E38" i="2" s="1"/>
  <c r="I38" i="1"/>
  <c r="J38" i="1" s="1"/>
  <c r="K36" i="1"/>
  <c r="G37" i="1"/>
  <c r="F37" i="1"/>
  <c r="G38" i="1" s="1"/>
  <c r="F38" i="2" l="1"/>
  <c r="E39" i="2" s="1"/>
  <c r="I39" i="1"/>
  <c r="J39" i="1" s="1"/>
  <c r="K37" i="1"/>
  <c r="E38" i="1"/>
  <c r="F38" i="1" s="1"/>
  <c r="E39" i="1" s="1"/>
  <c r="F39" i="2" l="1"/>
  <c r="E40" i="2" s="1"/>
  <c r="I40" i="1"/>
  <c r="J40" i="1" s="1"/>
  <c r="K38" i="1"/>
  <c r="G39" i="1"/>
  <c r="F39" i="1"/>
  <c r="E40" i="1" s="1"/>
  <c r="F40" i="2" l="1"/>
  <c r="E41" i="2" s="1"/>
  <c r="I41" i="1"/>
  <c r="J41" i="1" s="1"/>
  <c r="K39" i="1"/>
  <c r="G40" i="1"/>
  <c r="F40" i="1"/>
  <c r="E41" i="1" s="1"/>
  <c r="F41" i="2" l="1"/>
  <c r="E42" i="2" s="1"/>
  <c r="I42" i="1"/>
  <c r="J42" i="1" s="1"/>
  <c r="K40" i="1"/>
  <c r="G41" i="1"/>
  <c r="F41" i="1"/>
  <c r="E42" i="1" s="1"/>
  <c r="F42" i="2" l="1"/>
  <c r="E43" i="2" s="1"/>
  <c r="I43" i="1"/>
  <c r="J43" i="1" s="1"/>
  <c r="K41" i="1"/>
  <c r="G42" i="1"/>
  <c r="F42" i="1"/>
  <c r="E43" i="1" s="1"/>
  <c r="F43" i="2" l="1"/>
  <c r="E44" i="2" s="1"/>
  <c r="I44" i="1"/>
  <c r="J44" i="1" s="1"/>
  <c r="K42" i="1"/>
  <c r="G43" i="1"/>
  <c r="F43" i="1"/>
  <c r="E44" i="1" s="1"/>
  <c r="F44" i="2" l="1"/>
  <c r="E45" i="2" s="1"/>
  <c r="I45" i="1"/>
  <c r="J45" i="1" s="1"/>
  <c r="K43" i="1"/>
  <c r="G44" i="1"/>
  <c r="F44" i="1"/>
  <c r="E45" i="1" s="1"/>
  <c r="F45" i="2" l="1"/>
  <c r="E46" i="2" s="1"/>
  <c r="I46" i="1"/>
  <c r="J46" i="1" s="1"/>
  <c r="K44" i="1"/>
  <c r="G45" i="1"/>
  <c r="F45" i="1"/>
  <c r="E46" i="1" s="1"/>
  <c r="F46" i="2" l="1"/>
  <c r="E47" i="2" s="1"/>
  <c r="I47" i="1"/>
  <c r="J47" i="1" s="1"/>
  <c r="K45" i="1"/>
  <c r="G46" i="1"/>
  <c r="F46" i="1"/>
  <c r="E47" i="1" s="1"/>
  <c r="F47" i="2" l="1"/>
  <c r="E48" i="2" s="1"/>
  <c r="I48" i="1"/>
  <c r="K46" i="1"/>
  <c r="G47" i="1"/>
  <c r="F47" i="1"/>
  <c r="E48" i="1" s="1"/>
  <c r="F48" i="2" l="1"/>
  <c r="J48" i="1"/>
  <c r="K47" i="1"/>
  <c r="G48" i="1"/>
  <c r="F48" i="1"/>
  <c r="G49" i="1" s="1"/>
  <c r="K48" i="1" l="1"/>
  <c r="K49" i="1"/>
</calcChain>
</file>

<file path=xl/sharedStrings.xml><?xml version="1.0" encoding="utf-8"?>
<sst xmlns="http://schemas.openxmlformats.org/spreadsheetml/2006/main" count="24" uniqueCount="15">
  <si>
    <t>alpha</t>
  </si>
  <si>
    <t>beta</t>
  </si>
  <si>
    <t>yt</t>
  </si>
  <si>
    <t>ft</t>
  </si>
  <si>
    <t>bt</t>
  </si>
  <si>
    <t>yt+h</t>
  </si>
  <si>
    <t>Additive</t>
  </si>
  <si>
    <t>Multiplicative</t>
  </si>
  <si>
    <t>f0</t>
  </si>
  <si>
    <t>f0=f1</t>
  </si>
  <si>
    <t>Year</t>
  </si>
  <si>
    <t>Beta</t>
  </si>
  <si>
    <t>Phi</t>
  </si>
  <si>
    <t>Yt+h</t>
  </si>
  <si>
    <t>Addive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</si>
</sst>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3" workbookViewId="0">
      <selection activeCell="N10" sqref="N10"/>
    </sheetView>
  </sheetViews>
  <sheetFormatPr defaultRowHeight="15" x14ac:dyDescent="0.25"/>
  <sheetData>
    <row r="1" spans="1:11" x14ac:dyDescent="0.25">
      <c r="B1" t="s">
        <v>0</v>
      </c>
      <c r="C1" t="s">
        <v>1</v>
      </c>
    </row>
    <row r="2" spans="1:11" x14ac:dyDescent="0.25">
      <c r="A2" t="s">
        <v>9</v>
      </c>
      <c r="B2">
        <v>0.8</v>
      </c>
      <c r="C2">
        <v>0.2</v>
      </c>
    </row>
    <row r="3" spans="1:11" x14ac:dyDescent="0.25">
      <c r="G3" t="s">
        <v>6</v>
      </c>
      <c r="I3" t="s">
        <v>7</v>
      </c>
    </row>
    <row r="4" spans="1:11" x14ac:dyDescent="0.25">
      <c r="B4" s="1" t="s">
        <v>10</v>
      </c>
      <c r="C4" s="1" t="s">
        <v>2</v>
      </c>
      <c r="D4" s="1"/>
      <c r="E4" s="1" t="s">
        <v>3</v>
      </c>
      <c r="F4" s="1" t="s">
        <v>4</v>
      </c>
      <c r="G4" s="1" t="s">
        <v>5</v>
      </c>
      <c r="I4" s="1" t="s">
        <v>3</v>
      </c>
      <c r="J4" s="1" t="s">
        <v>4</v>
      </c>
      <c r="K4" s="1" t="s">
        <v>5</v>
      </c>
    </row>
    <row r="5" spans="1:11" x14ac:dyDescent="0.25">
      <c r="B5" s="1">
        <v>1956</v>
      </c>
      <c r="C5" s="1">
        <v>1032</v>
      </c>
      <c r="D5" s="4" t="s">
        <v>8</v>
      </c>
      <c r="E5" s="1">
        <f>C6</f>
        <v>1046</v>
      </c>
      <c r="F5" s="1">
        <f>C7-C6</f>
        <v>9</v>
      </c>
      <c r="G5" s="1"/>
      <c r="I5" s="1">
        <f>C6</f>
        <v>1046</v>
      </c>
      <c r="J5" s="1">
        <f>C7/C6</f>
        <v>1.0086042065009559</v>
      </c>
      <c r="K5" s="1"/>
    </row>
    <row r="6" spans="1:11" x14ac:dyDescent="0.25">
      <c r="B6" s="1">
        <v>1957</v>
      </c>
      <c r="C6" s="1">
        <v>1046</v>
      </c>
      <c r="D6" s="5"/>
      <c r="E6" s="1">
        <f>$B$2*C6+(1-$B$2)*(E5+F5)</f>
        <v>1047.8</v>
      </c>
      <c r="F6" s="1">
        <f>$C$2*(E6-E5)+(1-$C$2)*F5</f>
        <v>7.5599999999999907</v>
      </c>
      <c r="G6" s="1">
        <f>E5+F5</f>
        <v>1055</v>
      </c>
      <c r="I6" s="1">
        <f>$B$2*C6+(1-$B$2)*(I5*J5)</f>
        <v>1047.8</v>
      </c>
      <c r="J6" s="1">
        <f>$C$2*(I6/I5)+(1-$C$2)*J5</f>
        <v>1.007227533460803</v>
      </c>
      <c r="K6" s="1">
        <f>I5*J5</f>
        <v>1055</v>
      </c>
    </row>
    <row r="7" spans="1:11" x14ac:dyDescent="0.25">
      <c r="B7" s="1">
        <v>1958</v>
      </c>
      <c r="C7" s="1">
        <v>1055</v>
      </c>
      <c r="D7" s="5"/>
      <c r="E7" s="1">
        <f>$B$2*C7+(1-$B$2)*(E6+F6)</f>
        <v>1055.0719999999999</v>
      </c>
      <c r="F7" s="1">
        <f t="shared" ref="F7:F56" si="0">$C$2*(E7-E6)+(1-$C$2)*F6</f>
        <v>7.5023999999999802</v>
      </c>
      <c r="G7" s="1">
        <f t="shared" ref="G7:G56" si="1">E6+F6</f>
        <v>1055.3599999999999</v>
      </c>
      <c r="I7" s="1">
        <f t="shared" ref="I7:I48" si="2">$B$2*C7+(1-$B$2)*(I6*J6)</f>
        <v>1055.0746019120459</v>
      </c>
      <c r="J7" s="1">
        <f t="shared" ref="J7:J56" si="3">$C$2*(I7/I6)+(1-$C$2)*J6</f>
        <v>1.0071705745663224</v>
      </c>
      <c r="K7" s="1">
        <f t="shared" ref="K7:K56" si="4">I6*J6</f>
        <v>1055.3730095602293</v>
      </c>
    </row>
    <row r="8" spans="1:11" x14ac:dyDescent="0.25">
      <c r="B8" s="1">
        <v>1959</v>
      </c>
      <c r="C8" s="1">
        <v>1052</v>
      </c>
      <c r="D8" s="5"/>
      <c r="E8" s="1">
        <f>$B$2*C8+(1-$B$2)*(E7+F7)</f>
        <v>1054.1148800000001</v>
      </c>
      <c r="F8" s="1">
        <f t="shared" si="0"/>
        <v>5.8104960000000236</v>
      </c>
      <c r="G8" s="1">
        <f t="shared" si="1"/>
        <v>1062.5744</v>
      </c>
      <c r="I8" s="1">
        <f t="shared" si="2"/>
        <v>1054.1280186036179</v>
      </c>
      <c r="J8" s="1">
        <f t="shared" si="3"/>
        <v>1.0055570252686623</v>
      </c>
      <c r="K8" s="1">
        <f t="shared" si="4"/>
        <v>1062.6400930180891</v>
      </c>
    </row>
    <row r="9" spans="1:11" x14ac:dyDescent="0.25">
      <c r="B9" s="1">
        <v>1960</v>
      </c>
      <c r="C9" s="1">
        <v>1084</v>
      </c>
      <c r="D9" s="5"/>
      <c r="E9" s="1">
        <f>$B$2*C9+(1-$B$2)*(E8+F8)</f>
        <v>1079.1850752</v>
      </c>
      <c r="F9" s="1">
        <f t="shared" si="0"/>
        <v>9.6624358400000077</v>
      </c>
      <c r="G9" s="1">
        <f t="shared" si="1"/>
        <v>1059.9253760000001</v>
      </c>
      <c r="I9" s="1">
        <f t="shared" si="2"/>
        <v>1079.1971669278805</v>
      </c>
      <c r="J9" s="1">
        <f t="shared" si="3"/>
        <v>1.0092019966477415</v>
      </c>
      <c r="K9" s="1">
        <f t="shared" si="4"/>
        <v>1059.985834639403</v>
      </c>
    </row>
    <row r="10" spans="1:11" x14ac:dyDescent="0.25">
      <c r="B10" s="1">
        <v>1961</v>
      </c>
      <c r="C10" s="1">
        <v>1124</v>
      </c>
      <c r="D10" s="5"/>
      <c r="E10" s="1">
        <f>$B$2*C10+(1-$B$2)*(E9+F9)</f>
        <v>1116.969502208</v>
      </c>
      <c r="F10" s="1">
        <f t="shared" si="0"/>
        <v>15.2868340736</v>
      </c>
      <c r="G10" s="1">
        <f t="shared" si="1"/>
        <v>1088.84751104</v>
      </c>
      <c r="I10" s="1">
        <f t="shared" si="2"/>
        <v>1117.0255871280406</v>
      </c>
      <c r="J10" s="1">
        <f t="shared" si="3"/>
        <v>1.0143720716521549</v>
      </c>
      <c r="K10" s="1">
        <f t="shared" si="4"/>
        <v>1089.1279356402028</v>
      </c>
    </row>
    <row r="11" spans="1:11" x14ac:dyDescent="0.25">
      <c r="B11" s="1">
        <v>1962</v>
      </c>
      <c r="C11" s="1">
        <v>1145</v>
      </c>
      <c r="D11" s="5"/>
      <c r="E11" s="1">
        <f>$B$2*C11+(1-$B$2)*(E10+F10)</f>
        <v>1142.4512672563199</v>
      </c>
      <c r="F11" s="1">
        <f t="shared" si="0"/>
        <v>17.325820268543971</v>
      </c>
      <c r="G11" s="1">
        <f t="shared" si="1"/>
        <v>1132.2563362815999</v>
      </c>
      <c r="I11" s="1">
        <f t="shared" si="2"/>
        <v>1142.6159117807069</v>
      </c>
      <c r="J11" s="1">
        <f t="shared" si="3"/>
        <v>1.0160795263402236</v>
      </c>
      <c r="K11" s="1">
        <f t="shared" si="4"/>
        <v>1133.0795589035351</v>
      </c>
    </row>
    <row r="12" spans="1:11" x14ac:dyDescent="0.25">
      <c r="B12" s="1">
        <v>1963</v>
      </c>
      <c r="C12" s="1">
        <v>1190</v>
      </c>
      <c r="D12" s="5"/>
      <c r="E12" s="1">
        <f>$B$2*C12+(1-$B$2)*(E11+F11)</f>
        <v>1183.9554175049727</v>
      </c>
      <c r="F12" s="1">
        <f t="shared" si="0"/>
        <v>22.161486264565752</v>
      </c>
      <c r="G12" s="1">
        <f t="shared" si="1"/>
        <v>1159.7770875248639</v>
      </c>
      <c r="I12" s="1">
        <f t="shared" si="2"/>
        <v>1184.1977268861885</v>
      </c>
      <c r="J12" s="1">
        <f t="shared" si="3"/>
        <v>1.020141975010149</v>
      </c>
      <c r="K12" s="1">
        <f t="shared" si="4"/>
        <v>1160.9886344309434</v>
      </c>
    </row>
    <row r="13" spans="1:11" x14ac:dyDescent="0.25">
      <c r="B13" s="1">
        <v>1964</v>
      </c>
      <c r="C13" s="1">
        <v>1256</v>
      </c>
      <c r="D13" s="5"/>
      <c r="E13" s="1">
        <f>$B$2*C13+(1-$B$2)*(E12+F12)</f>
        <v>1246.0233807539078</v>
      </c>
      <c r="F13" s="1">
        <f t="shared" si="0"/>
        <v>30.14278166143961</v>
      </c>
      <c r="G13" s="1">
        <f t="shared" si="1"/>
        <v>1206.1169037695386</v>
      </c>
      <c r="I13" s="1">
        <f t="shared" si="2"/>
        <v>1246.409961581641</v>
      </c>
      <c r="J13" s="1">
        <f t="shared" si="3"/>
        <v>1.0266206487658067</v>
      </c>
      <c r="K13" s="1">
        <f t="shared" si="4"/>
        <v>1208.0498079082054</v>
      </c>
    </row>
    <row r="14" spans="1:11" x14ac:dyDescent="0.25">
      <c r="B14" s="1">
        <v>1965</v>
      </c>
      <c r="C14" s="1">
        <v>1311</v>
      </c>
      <c r="D14" s="5"/>
      <c r="E14" s="1">
        <f>$B$2*C14+(1-$B$2)*(E13+F13)</f>
        <v>1304.0332324830692</v>
      </c>
      <c r="F14" s="1">
        <f t="shared" si="0"/>
        <v>35.716195674983986</v>
      </c>
      <c r="G14" s="1">
        <f t="shared" si="1"/>
        <v>1276.1661624153473</v>
      </c>
      <c r="I14" s="1">
        <f t="shared" si="2"/>
        <v>1304.7180406774216</v>
      </c>
      <c r="J14" s="1">
        <f t="shared" si="3"/>
        <v>1.0306526828580933</v>
      </c>
      <c r="K14" s="1">
        <f t="shared" si="4"/>
        <v>1279.5902033871084</v>
      </c>
    </row>
    <row r="15" spans="1:11" x14ac:dyDescent="0.25">
      <c r="B15" s="1">
        <v>1966</v>
      </c>
      <c r="C15" s="1">
        <v>1333</v>
      </c>
      <c r="D15" s="5"/>
      <c r="E15" s="1">
        <f>$B$2*C15+(1-$B$2)*(E14+F14)</f>
        <v>1334.3498856316107</v>
      </c>
      <c r="F15" s="1">
        <f t="shared" si="0"/>
        <v>34.636287169695485</v>
      </c>
      <c r="G15" s="1">
        <f t="shared" si="1"/>
        <v>1339.7494281580532</v>
      </c>
      <c r="I15" s="1">
        <f t="shared" si="2"/>
        <v>1335.342229799508</v>
      </c>
      <c r="J15" s="1">
        <f t="shared" si="3"/>
        <v>1.0292165228747199</v>
      </c>
      <c r="K15" s="1">
        <f t="shared" si="4"/>
        <v>1344.7111489975396</v>
      </c>
    </row>
    <row r="16" spans="1:11" x14ac:dyDescent="0.25">
      <c r="B16" s="1">
        <v>1967</v>
      </c>
      <c r="C16" s="1">
        <v>1399</v>
      </c>
      <c r="D16" s="5"/>
      <c r="E16" s="1">
        <f>$B$2*C16+(1-$B$2)*(E15+F15)</f>
        <v>1392.9972345602612</v>
      </c>
      <c r="F16" s="1">
        <f t="shared" si="0"/>
        <v>39.438499521486477</v>
      </c>
      <c r="G16" s="1">
        <f t="shared" si="1"/>
        <v>1368.9861728013061</v>
      </c>
      <c r="I16" s="1">
        <f t="shared" si="2"/>
        <v>1394.071257320405</v>
      </c>
      <c r="J16" s="1">
        <f t="shared" si="3"/>
        <v>1.032169319585319</v>
      </c>
      <c r="K16" s="1">
        <f t="shared" si="4"/>
        <v>1374.3562866020247</v>
      </c>
    </row>
    <row r="17" spans="2:11" x14ac:dyDescent="0.25">
      <c r="B17" s="1">
        <v>1968</v>
      </c>
      <c r="C17" s="1">
        <v>1481</v>
      </c>
      <c r="D17" s="5"/>
      <c r="E17" s="1">
        <f>$B$2*C17+(1-$B$2)*(E16+F16)</f>
        <v>1471.2871468163494</v>
      </c>
      <c r="F17" s="1">
        <f t="shared" si="0"/>
        <v>47.208782068406826</v>
      </c>
      <c r="G17" s="1">
        <f t="shared" si="1"/>
        <v>1432.4357340817476</v>
      </c>
      <c r="I17" s="1">
        <f t="shared" si="2"/>
        <v>1472.5835162243704</v>
      </c>
      <c r="J17" s="1">
        <f t="shared" si="3"/>
        <v>1.0369991925097817</v>
      </c>
      <c r="K17" s="1">
        <f t="shared" si="4"/>
        <v>1438.9175811218527</v>
      </c>
    </row>
    <row r="18" spans="2:11" x14ac:dyDescent="0.25">
      <c r="B18" s="1">
        <v>1969</v>
      </c>
      <c r="C18" s="1">
        <v>1522</v>
      </c>
      <c r="D18" s="5"/>
      <c r="E18" s="1">
        <f>$B$2*C18+(1-$B$2)*(E17+F17)</f>
        <v>1521.2991857769514</v>
      </c>
      <c r="F18" s="1">
        <f t="shared" si="0"/>
        <v>47.769433446845866</v>
      </c>
      <c r="G18" s="1">
        <f t="shared" si="1"/>
        <v>1518.4959288847563</v>
      </c>
      <c r="I18" s="1">
        <f t="shared" si="2"/>
        <v>1523.0135834455775</v>
      </c>
      <c r="J18" s="1">
        <f t="shared" si="3"/>
        <v>1.0364485502219059</v>
      </c>
      <c r="K18" s="1">
        <f t="shared" si="4"/>
        <v>1527.0679172278872</v>
      </c>
    </row>
    <row r="19" spans="2:11" x14ac:dyDescent="0.25">
      <c r="B19" s="1">
        <v>1970</v>
      </c>
      <c r="C19" s="1">
        <v>1584</v>
      </c>
      <c r="D19" s="5"/>
      <c r="E19" s="1">
        <f>$B$2*C19+(1-$B$2)*(E18+F18)</f>
        <v>1581.0137238447594</v>
      </c>
      <c r="F19" s="1">
        <f t="shared" si="0"/>
        <v>50.158454371038296</v>
      </c>
      <c r="G19" s="1">
        <f t="shared" si="1"/>
        <v>1569.0686192237972</v>
      </c>
      <c r="I19" s="1">
        <f t="shared" si="2"/>
        <v>1582.9050441060876</v>
      </c>
      <c r="J19" s="1">
        <f t="shared" si="3"/>
        <v>1.037023702488866</v>
      </c>
      <c r="K19" s="1">
        <f t="shared" si="4"/>
        <v>1578.5252205304384</v>
      </c>
    </row>
    <row r="20" spans="2:11" x14ac:dyDescent="0.25">
      <c r="B20" s="1">
        <v>1971</v>
      </c>
      <c r="C20" s="1">
        <v>1646</v>
      </c>
      <c r="D20" s="5"/>
      <c r="E20" s="1">
        <f>$B$2*C20+(1-$B$2)*(E19+F19)</f>
        <v>1643.0344356431597</v>
      </c>
      <c r="F20" s="1">
        <f t="shared" si="0"/>
        <v>52.530905856510699</v>
      </c>
      <c r="G20" s="1">
        <f t="shared" si="1"/>
        <v>1631.1721782157977</v>
      </c>
      <c r="I20" s="1">
        <f t="shared" si="2"/>
        <v>1645.1020099054394</v>
      </c>
      <c r="J20" s="1">
        <f t="shared" si="3"/>
        <v>1.037477546563925</v>
      </c>
      <c r="K20" s="1">
        <f t="shared" si="4"/>
        <v>1641.5100495271968</v>
      </c>
    </row>
    <row r="21" spans="2:11" x14ac:dyDescent="0.25">
      <c r="B21" s="1">
        <v>1972</v>
      </c>
      <c r="C21" s="1">
        <v>1696</v>
      </c>
      <c r="D21" s="5"/>
      <c r="E21" s="1">
        <f>$B$2*C21+(1-$B$2)*(E20+F20)</f>
        <v>1695.9130682999341</v>
      </c>
      <c r="F21" s="1">
        <f t="shared" si="0"/>
        <v>52.600451216563457</v>
      </c>
      <c r="G21" s="1">
        <f t="shared" si="1"/>
        <v>1695.5653414996705</v>
      </c>
      <c r="I21" s="1">
        <f t="shared" si="2"/>
        <v>1698.1512794168157</v>
      </c>
      <c r="J21" s="1">
        <f t="shared" si="3"/>
        <v>1.0364313965239338</v>
      </c>
      <c r="K21" s="1">
        <f t="shared" si="4"/>
        <v>1706.7563970840772</v>
      </c>
    </row>
    <row r="22" spans="2:11" x14ac:dyDescent="0.25">
      <c r="B22" s="1">
        <v>1973</v>
      </c>
      <c r="C22" s="1">
        <v>1837</v>
      </c>
      <c r="D22" s="5"/>
      <c r="E22" s="1">
        <f>$B$2*C22+(1-$B$2)*(E21+F21)</f>
        <v>1819.3027039032995</v>
      </c>
      <c r="F22" s="1">
        <f t="shared" si="0"/>
        <v>66.758288093923852</v>
      </c>
      <c r="G22" s="1">
        <f t="shared" si="1"/>
        <v>1748.5135195164976</v>
      </c>
      <c r="I22" s="1">
        <f t="shared" si="2"/>
        <v>1821.603460406975</v>
      </c>
      <c r="J22" s="1">
        <f t="shared" si="3"/>
        <v>1.043684714778742</v>
      </c>
      <c r="K22" s="1">
        <f t="shared" si="4"/>
        <v>1760.0173020348752</v>
      </c>
    </row>
    <row r="23" spans="2:11" x14ac:dyDescent="0.25">
      <c r="B23" s="1">
        <v>1974</v>
      </c>
      <c r="C23" s="1">
        <v>1916</v>
      </c>
      <c r="D23" s="5"/>
      <c r="E23" s="1">
        <f>$B$2*C23+(1-$B$2)*(E22+F22)</f>
        <v>1910.0121983994447</v>
      </c>
      <c r="F23" s="1">
        <f t="shared" si="0"/>
        <v>71.54852937436813</v>
      </c>
      <c r="G23" s="1">
        <f t="shared" si="1"/>
        <v>1886.0609919972235</v>
      </c>
      <c r="I23" s="1">
        <f t="shared" si="2"/>
        <v>1913.0359376029649</v>
      </c>
      <c r="J23" s="1">
        <f t="shared" si="3"/>
        <v>1.044986452489044</v>
      </c>
      <c r="K23" s="1">
        <f t="shared" si="4"/>
        <v>1901.1796880148233</v>
      </c>
    </row>
    <row r="24" spans="2:11" x14ac:dyDescent="0.25">
      <c r="B24" s="1">
        <v>1975</v>
      </c>
      <c r="C24" s="1">
        <v>1941</v>
      </c>
      <c r="D24" s="5"/>
      <c r="E24" s="1">
        <f>$B$2*C24+(1-$B$2)*(E23+F23)</f>
        <v>1949.1121455547627</v>
      </c>
      <c r="F24" s="1">
        <f t="shared" si="0"/>
        <v>65.058812930558105</v>
      </c>
      <c r="G24" s="1">
        <f t="shared" si="1"/>
        <v>1981.5607277738129</v>
      </c>
      <c r="I24" s="1">
        <f t="shared" si="2"/>
        <v>1952.6193275839551</v>
      </c>
      <c r="J24" s="1">
        <f t="shared" si="3"/>
        <v>1.0401274418011366</v>
      </c>
      <c r="K24" s="1">
        <f t="shared" si="4"/>
        <v>1999.0966379197744</v>
      </c>
    </row>
    <row r="25" spans="2:11" x14ac:dyDescent="0.25">
      <c r="B25" s="1">
        <v>1976</v>
      </c>
      <c r="C25" s="1">
        <v>1944</v>
      </c>
      <c r="D25" s="5"/>
      <c r="E25" s="1">
        <f>$B$2*C25+(1-$B$2)*(E24+F24)</f>
        <v>1958.0341916970642</v>
      </c>
      <c r="F25" s="1">
        <f t="shared" si="0"/>
        <v>53.831459572906788</v>
      </c>
      <c r="G25" s="1">
        <f t="shared" si="1"/>
        <v>2014.1709584853209</v>
      </c>
      <c r="I25" s="1">
        <f t="shared" si="2"/>
        <v>1961.3945892022709</v>
      </c>
      <c r="J25" s="1">
        <f t="shared" si="3"/>
        <v>1.0330007729388371</v>
      </c>
      <c r="K25" s="1">
        <f t="shared" si="4"/>
        <v>2030.9729460113547</v>
      </c>
    </row>
    <row r="26" spans="2:11" x14ac:dyDescent="0.25">
      <c r="B26" s="1">
        <v>1977</v>
      </c>
      <c r="C26" s="1">
        <v>1962</v>
      </c>
      <c r="D26" s="5"/>
      <c r="E26" s="1">
        <f>$B$2*C26+(1-$B$2)*(E25+F25)</f>
        <v>1971.9731302539942</v>
      </c>
      <c r="F26" s="1">
        <f t="shared" si="0"/>
        <v>45.852955369711438</v>
      </c>
      <c r="G26" s="1">
        <f t="shared" si="1"/>
        <v>2011.8656512699711</v>
      </c>
      <c r="I26" s="1">
        <f t="shared" si="2"/>
        <v>1974.8244253367998</v>
      </c>
      <c r="J26" s="1">
        <f t="shared" si="3"/>
        <v>1.0277700354187482</v>
      </c>
      <c r="K26" s="1">
        <f t="shared" si="4"/>
        <v>2026.1221266839987</v>
      </c>
    </row>
    <row r="27" spans="2:11" x14ac:dyDescent="0.25">
      <c r="B27" s="1">
        <v>1978</v>
      </c>
      <c r="C27" s="1">
        <v>1998</v>
      </c>
      <c r="D27" s="5"/>
      <c r="E27" s="1">
        <f>$B$2*C27+(1-$B$2)*(E26+F26)</f>
        <v>2001.9652171247412</v>
      </c>
      <c r="F27" s="1">
        <f t="shared" si="0"/>
        <v>42.680781669918559</v>
      </c>
      <c r="G27" s="1">
        <f t="shared" si="1"/>
        <v>2017.8260856237057</v>
      </c>
      <c r="I27" s="1">
        <f t="shared" si="2"/>
        <v>2004.3330739148423</v>
      </c>
      <c r="J27" s="1">
        <f t="shared" si="3"/>
        <v>1.0252045115843904</v>
      </c>
      <c r="K27" s="1">
        <f t="shared" si="4"/>
        <v>2029.6653695742118</v>
      </c>
    </row>
    <row r="28" spans="2:11" x14ac:dyDescent="0.25">
      <c r="B28" s="1">
        <v>1979</v>
      </c>
      <c r="C28" s="1">
        <v>1949</v>
      </c>
      <c r="D28" s="5"/>
      <c r="E28" s="1">
        <f>$B$2*C28+(1-$B$2)*(E27+F27)</f>
        <v>1968.1291997589319</v>
      </c>
      <c r="F28" s="1">
        <f t="shared" si="0"/>
        <v>27.377421862772984</v>
      </c>
      <c r="G28" s="1">
        <f t="shared" si="1"/>
        <v>2044.6459987946598</v>
      </c>
      <c r="I28" s="1">
        <f t="shared" si="2"/>
        <v>1970.1702620190613</v>
      </c>
      <c r="J28" s="1">
        <f t="shared" si="3"/>
        <v>1.016754713576433</v>
      </c>
      <c r="K28" s="1">
        <f t="shared" si="4"/>
        <v>2054.851310095306</v>
      </c>
    </row>
    <row r="29" spans="2:11" x14ac:dyDescent="0.25">
      <c r="B29" s="1">
        <v>1980</v>
      </c>
      <c r="C29" s="1">
        <v>1939</v>
      </c>
      <c r="D29" s="5"/>
      <c r="E29" s="1">
        <f>$B$2*C29+(1-$B$2)*(E28+F28)</f>
        <v>1950.3013243243408</v>
      </c>
      <c r="F29" s="1">
        <f t="shared" si="0"/>
        <v>18.336362403300171</v>
      </c>
      <c r="G29" s="1">
        <f t="shared" si="1"/>
        <v>1995.5066216217049</v>
      </c>
      <c r="I29" s="1">
        <f t="shared" si="2"/>
        <v>1951.8359800911994</v>
      </c>
      <c r="J29" s="1">
        <f t="shared" si="3"/>
        <v>1.0115425832997149</v>
      </c>
      <c r="K29" s="1">
        <f t="shared" si="4"/>
        <v>2003.1799004559966</v>
      </c>
    </row>
    <row r="30" spans="2:11" x14ac:dyDescent="0.25">
      <c r="B30" s="1">
        <v>1981</v>
      </c>
      <c r="C30" s="1">
        <v>2032</v>
      </c>
      <c r="D30" s="5"/>
      <c r="E30" s="1">
        <f>$B$2*C30+(1-$B$2)*(E29+F29)</f>
        <v>2019.3275373455283</v>
      </c>
      <c r="F30" s="1">
        <f t="shared" si="0"/>
        <v>28.474332526877632</v>
      </c>
      <c r="G30" s="1">
        <f t="shared" si="1"/>
        <v>1968.637686727641</v>
      </c>
      <c r="I30" s="1">
        <f t="shared" si="2"/>
        <v>2020.4730418957565</v>
      </c>
      <c r="J30" s="1">
        <f t="shared" si="3"/>
        <v>1.0162671434458825</v>
      </c>
      <c r="K30" s="1">
        <f t="shared" si="4"/>
        <v>1974.3652094787828</v>
      </c>
    </row>
    <row r="31" spans="2:11" x14ac:dyDescent="0.25">
      <c r="B31" s="1">
        <v>1982</v>
      </c>
      <c r="C31" s="1">
        <v>1982</v>
      </c>
      <c r="D31" s="5"/>
      <c r="E31" s="1">
        <f>$B$2*C31+(1-$B$2)*(E30+F30)</f>
        <v>1995.1603739744812</v>
      </c>
      <c r="F31" s="1">
        <f t="shared" si="0"/>
        <v>17.946033347292691</v>
      </c>
      <c r="G31" s="1">
        <f t="shared" si="1"/>
        <v>2047.8018698724059</v>
      </c>
      <c r="I31" s="1">
        <f t="shared" si="2"/>
        <v>1996.2680733393627</v>
      </c>
      <c r="J31" s="1">
        <f t="shared" si="3"/>
        <v>1.0106177443028086</v>
      </c>
      <c r="K31" s="1">
        <f t="shared" si="4"/>
        <v>2053.3403666968134</v>
      </c>
    </row>
    <row r="32" spans="2:11" x14ac:dyDescent="0.25">
      <c r="B32" s="1">
        <v>1983</v>
      </c>
      <c r="C32" s="1">
        <v>1850</v>
      </c>
      <c r="D32" s="5"/>
      <c r="E32" s="1">
        <f>$B$2*C32+(1-$B$2)*(E31+F31)</f>
        <v>1882.6212814643548</v>
      </c>
      <c r="F32" s="1">
        <f t="shared" si="0"/>
        <v>-8.1509918241911414</v>
      </c>
      <c r="G32" s="1">
        <f t="shared" si="1"/>
        <v>2013.106407321774</v>
      </c>
      <c r="I32" s="1">
        <f t="shared" si="2"/>
        <v>1883.4927874603879</v>
      </c>
      <c r="J32" s="1">
        <f t="shared" si="3"/>
        <v>0.99719558405982633</v>
      </c>
      <c r="K32" s="1">
        <f t="shared" si="4"/>
        <v>2017.4639373019404</v>
      </c>
    </row>
    <row r="33" spans="2:11" x14ac:dyDescent="0.25">
      <c r="B33" s="1">
        <v>1984</v>
      </c>
      <c r="C33" s="1">
        <v>1852</v>
      </c>
      <c r="D33" s="5"/>
      <c r="E33" s="1">
        <f>$B$2*C33+(1-$B$2)*(E32+F32)</f>
        <v>1856.4940579280328</v>
      </c>
      <c r="F33" s="1">
        <f t="shared" si="0"/>
        <v>-11.746238166617299</v>
      </c>
      <c r="G33" s="1">
        <f t="shared" si="1"/>
        <v>1874.4702896401636</v>
      </c>
      <c r="I33" s="1">
        <f t="shared" si="2"/>
        <v>1857.2421380528065</v>
      </c>
      <c r="J33" s="1">
        <f t="shared" si="3"/>
        <v>0.99496902366619744</v>
      </c>
      <c r="K33" s="1">
        <f t="shared" si="4"/>
        <v>1878.2106902640319</v>
      </c>
    </row>
    <row r="34" spans="2:11" x14ac:dyDescent="0.25">
      <c r="B34" s="1">
        <v>1985</v>
      </c>
      <c r="C34" s="1">
        <v>1858</v>
      </c>
      <c r="D34" s="5"/>
      <c r="E34" s="1">
        <f>$B$2*C34+(1-$B$2)*(E33+F33)</f>
        <v>1855.349563952283</v>
      </c>
      <c r="F34" s="1">
        <f t="shared" si="0"/>
        <v>-9.6258893284438027</v>
      </c>
      <c r="G34" s="1">
        <f t="shared" si="1"/>
        <v>1844.7478197614155</v>
      </c>
      <c r="I34" s="1">
        <f t="shared" si="2"/>
        <v>1855.9796793620244</v>
      </c>
      <c r="J34" s="1">
        <f t="shared" si="3"/>
        <v>0.99583926911091636</v>
      </c>
      <c r="K34" s="1">
        <f t="shared" si="4"/>
        <v>1847.898396810122</v>
      </c>
    </row>
    <row r="35" spans="2:11" x14ac:dyDescent="0.25">
      <c r="B35" s="1">
        <v>1986</v>
      </c>
      <c r="C35" s="1">
        <v>1850</v>
      </c>
      <c r="D35" s="5"/>
      <c r="E35" s="1">
        <f>$B$2*C35+(1-$B$2)*(E34+F34)</f>
        <v>1849.1447349247678</v>
      </c>
      <c r="F35" s="1">
        <f t="shared" si="0"/>
        <v>-8.9416772682580792</v>
      </c>
      <c r="G35" s="1">
        <f t="shared" si="1"/>
        <v>1845.7236746238393</v>
      </c>
      <c r="I35" s="1">
        <f t="shared" si="2"/>
        <v>1849.6514894761181</v>
      </c>
      <c r="J35" s="1">
        <f t="shared" si="3"/>
        <v>0.99598949080903387</v>
      </c>
      <c r="K35" s="1">
        <f t="shared" si="4"/>
        <v>1848.2574473805912</v>
      </c>
    </row>
    <row r="36" spans="2:11" x14ac:dyDescent="0.25">
      <c r="B36" s="1">
        <v>1987</v>
      </c>
      <c r="C36" s="1">
        <v>1875</v>
      </c>
      <c r="D36" s="5"/>
      <c r="E36" s="1">
        <f>$B$2*C36+(1-$B$2)*(E35+F35)</f>
        <v>1868.0406115313019</v>
      </c>
      <c r="F36" s="1">
        <f t="shared" si="0"/>
        <v>-3.3741664932996427</v>
      </c>
      <c r="G36" s="1">
        <f t="shared" si="1"/>
        <v>1840.2030576565098</v>
      </c>
      <c r="I36" s="1">
        <f t="shared" si="2"/>
        <v>1868.4466890354979</v>
      </c>
      <c r="J36" s="1">
        <f t="shared" si="3"/>
        <v>0.99882388896535168</v>
      </c>
      <c r="K36" s="1">
        <f t="shared" si="4"/>
        <v>1842.23344517749</v>
      </c>
    </row>
    <row r="37" spans="2:11" x14ac:dyDescent="0.25">
      <c r="B37" s="1">
        <v>1988</v>
      </c>
      <c r="C37" s="1">
        <v>1959</v>
      </c>
      <c r="D37" s="5"/>
      <c r="E37" s="1">
        <f>$B$2*C37+(1-$B$2)*(E36+F36)</f>
        <v>1940.1332890076005</v>
      </c>
      <c r="F37" s="1">
        <f t="shared" si="0"/>
        <v>11.719202300620008</v>
      </c>
      <c r="G37" s="1">
        <f t="shared" si="1"/>
        <v>1864.6664450380022</v>
      </c>
      <c r="I37" s="1">
        <f t="shared" si="2"/>
        <v>1940.4498376533743</v>
      </c>
      <c r="J37" s="1">
        <f t="shared" si="3"/>
        <v>1.0067663847102857</v>
      </c>
      <c r="K37" s="1">
        <f t="shared" si="4"/>
        <v>1866.2491882668712</v>
      </c>
    </row>
    <row r="38" spans="2:11" x14ac:dyDescent="0.25">
      <c r="B38" s="1">
        <v>1989</v>
      </c>
      <c r="C38" s="1">
        <v>1919</v>
      </c>
      <c r="D38" s="5"/>
      <c r="E38" s="1">
        <f>$B$2*C38+(1-$B$2)*(E37+F37)</f>
        <v>1925.5704982616439</v>
      </c>
      <c r="F38" s="1">
        <f t="shared" si="0"/>
        <v>6.4628036913046891</v>
      </c>
      <c r="G38" s="1">
        <f t="shared" si="1"/>
        <v>1951.8524913082206</v>
      </c>
      <c r="I38" s="1">
        <f t="shared" si="2"/>
        <v>1925.9159335531897</v>
      </c>
      <c r="J38" s="1">
        <f t="shared" si="3"/>
        <v>1.0039151144866543</v>
      </c>
      <c r="K38" s="1">
        <f t="shared" si="4"/>
        <v>1953.5796677659484</v>
      </c>
    </row>
    <row r="39" spans="2:11" x14ac:dyDescent="0.25">
      <c r="B39" s="1">
        <v>1990</v>
      </c>
      <c r="C39" s="1">
        <v>1954</v>
      </c>
      <c r="D39" s="5"/>
      <c r="E39" s="1">
        <f>$B$2*C39+(1-$B$2)*(E38+F38)</f>
        <v>1949.6066603905897</v>
      </c>
      <c r="F39" s="1">
        <f t="shared" si="0"/>
        <v>9.9774753788329029</v>
      </c>
      <c r="G39" s="1">
        <f t="shared" si="1"/>
        <v>1932.0333019529487</v>
      </c>
      <c r="I39" s="1">
        <f t="shared" si="2"/>
        <v>1949.8912229849443</v>
      </c>
      <c r="J39" s="1">
        <f t="shared" si="3"/>
        <v>1.0056218461018709</v>
      </c>
      <c r="K39" s="1">
        <f t="shared" si="4"/>
        <v>1933.456114924722</v>
      </c>
    </row>
    <row r="40" spans="2:11" x14ac:dyDescent="0.25">
      <c r="B40" s="1">
        <v>1991</v>
      </c>
      <c r="C40" s="1">
        <v>1898</v>
      </c>
      <c r="D40" s="5"/>
      <c r="E40" s="1">
        <f>$B$2*C40+(1-$B$2)*(E39+F39)</f>
        <v>1910.3168271538846</v>
      </c>
      <c r="F40" s="1">
        <f t="shared" si="0"/>
        <v>0.1240136557252951</v>
      </c>
      <c r="G40" s="1">
        <f t="shared" si="1"/>
        <v>1959.5841357694226</v>
      </c>
      <c r="I40" s="1">
        <f t="shared" si="2"/>
        <v>1910.570642271191</v>
      </c>
      <c r="J40" s="1">
        <f t="shared" si="3"/>
        <v>1.0004643718292507</v>
      </c>
      <c r="K40" s="1">
        <f t="shared" si="4"/>
        <v>1960.8532113559545</v>
      </c>
    </row>
    <row r="41" spans="2:11" x14ac:dyDescent="0.25">
      <c r="B41" s="1">
        <v>1992</v>
      </c>
      <c r="C41" s="1">
        <v>1805</v>
      </c>
      <c r="D41" s="5"/>
      <c r="E41" s="1">
        <f>$B$2*C41+(1-$B$2)*(E40+F40)</f>
        <v>1826.0881681619219</v>
      </c>
      <c r="F41" s="1">
        <f t="shared" si="0"/>
        <v>-16.746520873812297</v>
      </c>
      <c r="G41" s="1">
        <f t="shared" si="1"/>
        <v>1910.4408408096099</v>
      </c>
      <c r="I41" s="1">
        <f t="shared" si="2"/>
        <v>1826.2915714910509</v>
      </c>
      <c r="J41" s="1">
        <f t="shared" si="3"/>
        <v>0.991549099702703</v>
      </c>
      <c r="K41" s="1">
        <f t="shared" si="4"/>
        <v>1911.4578574552552</v>
      </c>
    </row>
    <row r="42" spans="2:11" x14ac:dyDescent="0.25">
      <c r="B42" s="1">
        <v>1993</v>
      </c>
      <c r="C42" s="1">
        <v>1776</v>
      </c>
      <c r="D42" s="5"/>
      <c r="E42" s="1">
        <f>$B$2*C42+(1-$B$2)*(E41+F41)</f>
        <v>1782.6683294576221</v>
      </c>
      <c r="F42" s="1">
        <f t="shared" si="0"/>
        <v>-22.081184439909791</v>
      </c>
      <c r="G42" s="1">
        <f t="shared" si="1"/>
        <v>1809.3416472881097</v>
      </c>
      <c r="I42" s="1">
        <f t="shared" si="2"/>
        <v>1782.9715527013173</v>
      </c>
      <c r="J42" s="1">
        <f t="shared" si="3"/>
        <v>0.98849523785056714</v>
      </c>
      <c r="K42" s="1">
        <f t="shared" si="4"/>
        <v>1810.8577635065863</v>
      </c>
    </row>
    <row r="43" spans="2:11" x14ac:dyDescent="0.25">
      <c r="B43" s="1">
        <v>1994</v>
      </c>
      <c r="C43" s="1">
        <v>1784</v>
      </c>
      <c r="D43" s="5"/>
      <c r="E43" s="1">
        <f>$B$2*C43+(1-$B$2)*(E42+F42)</f>
        <v>1779.3174290035424</v>
      </c>
      <c r="F43" s="1">
        <f t="shared" si="0"/>
        <v>-18.335127642743775</v>
      </c>
      <c r="G43" s="1">
        <f t="shared" si="1"/>
        <v>1760.5871450177124</v>
      </c>
      <c r="I43" s="1">
        <f t="shared" si="2"/>
        <v>1779.6917778136567</v>
      </c>
      <c r="J43" s="1">
        <f t="shared" si="3"/>
        <v>0.9904282904244307</v>
      </c>
      <c r="K43" s="1">
        <f t="shared" si="4"/>
        <v>1762.4588890682835</v>
      </c>
    </row>
    <row r="44" spans="2:11" x14ac:dyDescent="0.25">
      <c r="B44" s="1">
        <v>1995</v>
      </c>
      <c r="C44" s="1">
        <v>1770</v>
      </c>
      <c r="D44" s="5"/>
      <c r="E44" s="1">
        <f>$B$2*C44+(1-$B$2)*(E43+F43)</f>
        <v>1768.1964602721596</v>
      </c>
      <c r="F44" s="1">
        <f t="shared" si="0"/>
        <v>-16.892295860471592</v>
      </c>
      <c r="G44" s="1">
        <f t="shared" si="1"/>
        <v>1760.9823013607986</v>
      </c>
      <c r="I44" s="1">
        <f t="shared" si="2"/>
        <v>1768.531416996479</v>
      </c>
      <c r="J44" s="1">
        <f t="shared" si="3"/>
        <v>0.99108844204026836</v>
      </c>
      <c r="K44" s="1">
        <f t="shared" si="4"/>
        <v>1762.6570849823959</v>
      </c>
    </row>
    <row r="45" spans="2:11" x14ac:dyDescent="0.25">
      <c r="B45" s="1">
        <v>1996</v>
      </c>
      <c r="C45" s="1">
        <v>1712</v>
      </c>
      <c r="D45" s="5"/>
      <c r="E45" s="1">
        <f>$B$2*C45+(1-$B$2)*(E44+F44)</f>
        <v>1719.8608328823377</v>
      </c>
      <c r="F45" s="1">
        <f t="shared" si="0"/>
        <v>-23.180962166341651</v>
      </c>
      <c r="G45" s="1">
        <f t="shared" si="1"/>
        <v>1751.3041644116879</v>
      </c>
      <c r="I45" s="1">
        <f t="shared" si="2"/>
        <v>1720.1542093540618</v>
      </c>
      <c r="J45" s="1">
        <f t="shared" si="3"/>
        <v>0.98739986324514128</v>
      </c>
      <c r="K45" s="1">
        <f t="shared" si="4"/>
        <v>1752.7710467703087</v>
      </c>
    </row>
    <row r="46" spans="2:11" x14ac:dyDescent="0.25">
      <c r="B46" s="1">
        <v>1997</v>
      </c>
      <c r="C46" s="1">
        <v>1762</v>
      </c>
      <c r="D46" s="5"/>
      <c r="E46" s="1">
        <f>$B$2*C46+(1-$B$2)*(E45+F45)</f>
        <v>1748.9359741431992</v>
      </c>
      <c r="F46" s="1">
        <f t="shared" si="0"/>
        <v>-12.729741480901014</v>
      </c>
      <c r="G46" s="1">
        <f t="shared" si="1"/>
        <v>1696.679870715996</v>
      </c>
      <c r="I46" s="1">
        <f t="shared" si="2"/>
        <v>1749.2960062153511</v>
      </c>
      <c r="J46" s="1">
        <f t="shared" si="3"/>
        <v>0.99330816784507348</v>
      </c>
      <c r="K46" s="1">
        <f t="shared" si="4"/>
        <v>1698.4800310767548</v>
      </c>
    </row>
    <row r="47" spans="2:11" x14ac:dyDescent="0.25">
      <c r="B47" s="1">
        <v>1998</v>
      </c>
      <c r="C47" s="1">
        <v>1745</v>
      </c>
      <c r="D47" s="5"/>
      <c r="E47" s="1">
        <f>$B$2*C47+(1-$B$2)*(E46+F46)</f>
        <v>1743.2412465324596</v>
      </c>
      <c r="F47" s="1">
        <f t="shared" si="0"/>
        <v>-11.322738706868737</v>
      </c>
      <c r="G47" s="1">
        <f t="shared" si="1"/>
        <v>1736.2062326622981</v>
      </c>
      <c r="I47" s="1">
        <f t="shared" si="2"/>
        <v>1743.5180021904948</v>
      </c>
      <c r="J47" s="1">
        <f t="shared" si="3"/>
        <v>0.99398592520768769</v>
      </c>
      <c r="K47" s="1">
        <f t="shared" si="4"/>
        <v>1737.5900109524746</v>
      </c>
    </row>
    <row r="48" spans="2:11" x14ac:dyDescent="0.25">
      <c r="B48" s="1">
        <v>1999</v>
      </c>
      <c r="C48" s="1">
        <v>1763</v>
      </c>
      <c r="D48" s="5"/>
      <c r="E48" s="1">
        <f>$B$2*C48+(1-$B$2)*(E47+F47)</f>
        <v>1756.7837015651182</v>
      </c>
      <c r="F48" s="1">
        <f t="shared" si="0"/>
        <v>-6.349699958963269</v>
      </c>
      <c r="G48" s="1">
        <f t="shared" si="1"/>
        <v>1731.918507825591</v>
      </c>
      <c r="I48" s="1">
        <f t="shared" si="2"/>
        <v>1757.0064709047156</v>
      </c>
      <c r="J48" s="1">
        <f t="shared" si="3"/>
        <v>0.99673601053528593</v>
      </c>
      <c r="K48" s="1">
        <f t="shared" si="4"/>
        <v>1733.0323545235783</v>
      </c>
    </row>
    <row r="49" spans="2:11" x14ac:dyDescent="0.25">
      <c r="B49" s="3">
        <v>2000</v>
      </c>
      <c r="C49" s="2">
        <v>1737</v>
      </c>
      <c r="D49" s="6"/>
      <c r="E49" s="1">
        <v>1750.4340016061549</v>
      </c>
      <c r="F49" s="1">
        <f t="shared" si="0"/>
        <v>-6.3496999589632868</v>
      </c>
      <c r="G49" s="7">
        <f t="shared" si="1"/>
        <v>1750.4340016061549</v>
      </c>
      <c r="I49" s="1">
        <v>1751.2716202942481</v>
      </c>
      <c r="J49" s="1">
        <f>J48</f>
        <v>0.99673601053528593</v>
      </c>
      <c r="K49" s="7">
        <f t="shared" si="4"/>
        <v>1751.2716202942481</v>
      </c>
    </row>
    <row r="50" spans="2:11" x14ac:dyDescent="0.25">
      <c r="B50" s="2">
        <v>2001</v>
      </c>
      <c r="C50" s="2">
        <v>1739</v>
      </c>
      <c r="D50" s="6"/>
      <c r="E50" s="1">
        <v>1744.0843016471915</v>
      </c>
      <c r="F50" s="1">
        <f t="shared" si="0"/>
        <v>-6.349699958963301</v>
      </c>
      <c r="G50" s="7">
        <f t="shared" si="1"/>
        <v>1744.0843016471915</v>
      </c>
      <c r="I50" s="1">
        <v>1745.555488175755</v>
      </c>
      <c r="J50" s="1">
        <f t="shared" ref="J50:J56" si="5">J49</f>
        <v>0.99673601053528593</v>
      </c>
      <c r="K50" s="7">
        <f t="shared" si="4"/>
        <v>1745.555488175755</v>
      </c>
    </row>
    <row r="51" spans="2:11" x14ac:dyDescent="0.25">
      <c r="B51" s="2">
        <v>2002</v>
      </c>
      <c r="C51" s="2">
        <v>1748</v>
      </c>
      <c r="D51" s="6"/>
      <c r="E51" s="1">
        <v>1737.7346016882282</v>
      </c>
      <c r="F51" s="1">
        <f t="shared" si="0"/>
        <v>-6.3496999589633125</v>
      </c>
      <c r="G51" s="7">
        <f t="shared" si="1"/>
        <v>1737.7346016882282</v>
      </c>
      <c r="I51" s="1">
        <v>1739.8580134522758</v>
      </c>
      <c r="J51" s="1">
        <f t="shared" si="5"/>
        <v>0.99673601053528593</v>
      </c>
      <c r="K51" s="7">
        <f t="shared" si="4"/>
        <v>1739.8580134522756</v>
      </c>
    </row>
    <row r="52" spans="2:11" x14ac:dyDescent="0.25">
      <c r="B52" s="2">
        <v>2003</v>
      </c>
      <c r="C52" s="2">
        <v>1726</v>
      </c>
      <c r="D52" s="6"/>
      <c r="E52" s="1">
        <v>1731.3849017292648</v>
      </c>
      <c r="F52" s="1">
        <f t="shared" si="0"/>
        <v>-6.3496999589633214</v>
      </c>
      <c r="G52" s="7">
        <f t="shared" si="1"/>
        <v>1731.3849017292648</v>
      </c>
      <c r="I52" s="1">
        <v>1734.1791352262692</v>
      </c>
      <c r="J52" s="1">
        <f t="shared" si="5"/>
        <v>0.99673601053528593</v>
      </c>
      <c r="K52" s="7">
        <f t="shared" si="4"/>
        <v>1734.1791352262692</v>
      </c>
    </row>
    <row r="53" spans="2:11" x14ac:dyDescent="0.25">
      <c r="B53" s="2">
        <v>2004</v>
      </c>
      <c r="C53" s="2">
        <v>1691</v>
      </c>
      <c r="D53" s="6"/>
      <c r="E53" s="1">
        <v>1725.0352017703015</v>
      </c>
      <c r="F53" s="1">
        <f t="shared" si="0"/>
        <v>-6.3496999589633285</v>
      </c>
      <c r="G53" s="7">
        <f t="shared" si="1"/>
        <v>1725.0352017703015</v>
      </c>
      <c r="I53" s="1">
        <v>1728.5187927989637</v>
      </c>
      <c r="J53" s="1">
        <f t="shared" si="5"/>
        <v>0.99673601053528593</v>
      </c>
      <c r="K53" s="7">
        <f t="shared" si="4"/>
        <v>1728.5187927989637</v>
      </c>
    </row>
    <row r="54" spans="2:11" x14ac:dyDescent="0.25">
      <c r="B54" s="2">
        <v>2005</v>
      </c>
      <c r="C54" s="2">
        <v>1709</v>
      </c>
      <c r="D54" s="6"/>
      <c r="E54" s="1">
        <v>1718.6855018113381</v>
      </c>
      <c r="F54" s="1">
        <f t="shared" si="0"/>
        <v>-6.3496999589633338</v>
      </c>
      <c r="G54" s="7">
        <f t="shared" si="1"/>
        <v>1718.6855018113381</v>
      </c>
      <c r="I54" s="1">
        <v>1722.8769256697076</v>
      </c>
      <c r="J54" s="1">
        <f t="shared" si="5"/>
        <v>0.99673601053528593</v>
      </c>
      <c r="K54" s="7">
        <f t="shared" si="4"/>
        <v>1722.8769256697076</v>
      </c>
    </row>
    <row r="55" spans="2:11" x14ac:dyDescent="0.25">
      <c r="B55" s="2">
        <v>2006</v>
      </c>
      <c r="C55" s="2">
        <v>1720</v>
      </c>
      <c r="D55" s="6"/>
      <c r="E55" s="1">
        <v>1712.3358018523747</v>
      </c>
      <c r="F55" s="1">
        <f t="shared" si="0"/>
        <v>-6.3496999589633383</v>
      </c>
      <c r="G55" s="7">
        <f t="shared" si="1"/>
        <v>1712.3358018523747</v>
      </c>
      <c r="I55" s="1">
        <v>1717.2534735353227</v>
      </c>
      <c r="J55" s="1">
        <f t="shared" si="5"/>
        <v>0.99673601053528593</v>
      </c>
      <c r="K55" s="7">
        <f t="shared" si="4"/>
        <v>1717.2534735353227</v>
      </c>
    </row>
    <row r="56" spans="2:11" x14ac:dyDescent="0.25">
      <c r="B56" s="2">
        <v>2007</v>
      </c>
      <c r="C56" s="2">
        <v>1677</v>
      </c>
      <c r="D56" s="6"/>
      <c r="E56" s="1">
        <v>1705.9861018934114</v>
      </c>
      <c r="F56" s="1">
        <f t="shared" si="0"/>
        <v>-6.3496999589633418</v>
      </c>
      <c r="G56" s="7">
        <f t="shared" si="1"/>
        <v>1705.9861018934114</v>
      </c>
      <c r="I56" s="1"/>
      <c r="J56" s="1"/>
      <c r="K56" s="7">
        <f t="shared" si="4"/>
        <v>1711.6483762894597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workbookViewId="0">
      <selection activeCell="E4" sqref="E4:F55"/>
    </sheetView>
  </sheetViews>
  <sheetFormatPr defaultRowHeight="15" x14ac:dyDescent="0.25"/>
  <sheetData>
    <row r="1" spans="2:7" x14ac:dyDescent="0.25">
      <c r="B1" t="s">
        <v>0</v>
      </c>
      <c r="C1" t="s">
        <v>11</v>
      </c>
      <c r="D1" t="s">
        <v>12</v>
      </c>
    </row>
    <row r="2" spans="2:7" x14ac:dyDescent="0.25">
      <c r="B2">
        <v>0.8</v>
      </c>
      <c r="C2">
        <v>0.2</v>
      </c>
      <c r="D2">
        <v>0.91820000000000002</v>
      </c>
    </row>
    <row r="3" spans="2:7" x14ac:dyDescent="0.25">
      <c r="G3" t="s">
        <v>14</v>
      </c>
    </row>
    <row r="4" spans="2:7" x14ac:dyDescent="0.25">
      <c r="B4" s="1" t="s">
        <v>10</v>
      </c>
      <c r="C4" s="1" t="s">
        <v>2</v>
      </c>
      <c r="E4" s="1" t="s">
        <v>3</v>
      </c>
      <c r="F4" s="1" t="s">
        <v>4</v>
      </c>
      <c r="G4" t="s">
        <v>13</v>
      </c>
    </row>
    <row r="5" spans="2:7" x14ac:dyDescent="0.25">
      <c r="B5" s="1">
        <v>1956</v>
      </c>
      <c r="C5" s="1">
        <v>1032</v>
      </c>
      <c r="D5" s="4" t="s">
        <v>8</v>
      </c>
      <c r="E5" s="1">
        <f>C6</f>
        <v>1046</v>
      </c>
      <c r="F5" s="1">
        <f>C7-C6</f>
        <v>9</v>
      </c>
    </row>
    <row r="6" spans="2:7" x14ac:dyDescent="0.25">
      <c r="B6" s="1">
        <v>1957</v>
      </c>
      <c r="C6" s="1">
        <v>1046</v>
      </c>
      <c r="E6" s="1">
        <f>$B$2*C6+(1-$B$2)*(E5+($D$2*F5))</f>
        <v>1047.6527599999999</v>
      </c>
      <c r="F6" s="1">
        <f>$C$2*(E6-E5)+(1-$C$2)*($D$2*F5)</f>
        <v>6.9415919999999884</v>
      </c>
    </row>
    <row r="7" spans="2:7" x14ac:dyDescent="0.25">
      <c r="B7" s="1">
        <v>1958</v>
      </c>
      <c r="C7" s="1">
        <v>1055</v>
      </c>
      <c r="E7" s="1">
        <f t="shared" ref="E7:E48" si="0">$B$2*C7+(1-$B$2)*(E6+($D$2*F6))</f>
        <v>1054.8053059548799</v>
      </c>
      <c r="F7" s="1">
        <f t="shared" ref="F7:F56" si="1">$C$2*(E7-E6)+(1-$C$2)*($D$2*F6)</f>
        <v>6.5295250104959912</v>
      </c>
    </row>
    <row r="8" spans="2:7" x14ac:dyDescent="0.25">
      <c r="B8" s="1">
        <v>1959</v>
      </c>
      <c r="C8" s="1">
        <v>1052</v>
      </c>
      <c r="E8" s="1">
        <f t="shared" si="0"/>
        <v>1053.7601431639034</v>
      </c>
      <c r="F8" s="1">
        <f t="shared" si="1"/>
        <v>4.587295333514632</v>
      </c>
    </row>
    <row r="9" spans="2:7" x14ac:dyDescent="0.25">
      <c r="B9" s="1">
        <v>1960</v>
      </c>
      <c r="C9" s="1">
        <v>1084</v>
      </c>
      <c r="E9" s="1">
        <f t="shared" si="0"/>
        <v>1078.7944395478273</v>
      </c>
      <c r="F9" s="1">
        <f t="shared" si="1"/>
        <v>8.3765029369712884</v>
      </c>
    </row>
    <row r="10" spans="2:7" x14ac:dyDescent="0.25">
      <c r="B10" s="1">
        <v>1961</v>
      </c>
      <c r="C10" s="1">
        <v>1124</v>
      </c>
      <c r="E10" s="1">
        <f t="shared" si="0"/>
        <v>1116.497148908911</v>
      </c>
      <c r="F10" s="1">
        <f t="shared" si="1"/>
        <v>13.693585869598358</v>
      </c>
    </row>
    <row r="11" spans="2:7" x14ac:dyDescent="0.25">
      <c r="B11" s="1">
        <v>1962</v>
      </c>
      <c r="C11" s="1">
        <v>1145</v>
      </c>
      <c r="E11" s="1">
        <f t="shared" si="0"/>
        <v>1141.8141198908752</v>
      </c>
      <c r="F11" s="1">
        <f t="shared" si="1"/>
        <v>15.122154632765017</v>
      </c>
    </row>
    <row r="12" spans="2:7" x14ac:dyDescent="0.25">
      <c r="B12" s="1">
        <v>1963</v>
      </c>
      <c r="C12" s="1">
        <v>1190</v>
      </c>
      <c r="E12" s="1">
        <f t="shared" si="0"/>
        <v>1183.1398564549359</v>
      </c>
      <c r="F12" s="1">
        <f t="shared" si="1"/>
        <v>19.373277219856007</v>
      </c>
    </row>
    <row r="13" spans="2:7" x14ac:dyDescent="0.25">
      <c r="B13" s="1">
        <v>1964</v>
      </c>
      <c r="C13" s="1">
        <v>1256</v>
      </c>
      <c r="E13" s="1">
        <f t="shared" si="0"/>
        <v>1244.9856799196416</v>
      </c>
      <c r="F13" s="1">
        <f t="shared" si="1"/>
        <v>26.599999207558575</v>
      </c>
    </row>
    <row r="14" spans="2:7" x14ac:dyDescent="0.25">
      <c r="B14" s="1">
        <v>1965</v>
      </c>
      <c r="C14" s="1">
        <v>1311</v>
      </c>
      <c r="E14" s="1">
        <f t="shared" si="0"/>
        <v>1302.6819598384043</v>
      </c>
      <c r="F14" s="1">
        <f t="shared" si="1"/>
        <v>31.078551401656767</v>
      </c>
    </row>
    <row r="15" spans="2:7" x14ac:dyDescent="0.25">
      <c r="B15" s="1">
        <v>1966</v>
      </c>
      <c r="C15" s="1">
        <v>1333</v>
      </c>
      <c r="E15" s="1">
        <f t="shared" si="0"/>
        <v>1332.6436571470811</v>
      </c>
      <c r="F15" s="1">
        <f t="shared" si="1"/>
        <v>28.821400179336351</v>
      </c>
    </row>
    <row r="16" spans="2:7" x14ac:dyDescent="0.25">
      <c r="B16" s="1">
        <v>1967</v>
      </c>
      <c r="C16" s="1">
        <v>1399</v>
      </c>
      <c r="E16" s="1">
        <f t="shared" si="0"/>
        <v>1391.0214933583495</v>
      </c>
      <c r="F16" s="1">
        <f t="shared" si="1"/>
        <v>32.846614957987001</v>
      </c>
    </row>
    <row r="17" spans="2:6" x14ac:dyDescent="0.25">
      <c r="B17" s="1">
        <v>1968</v>
      </c>
      <c r="C17" s="1">
        <v>1481</v>
      </c>
      <c r="E17" s="1">
        <f t="shared" si="0"/>
        <v>1469.0362510425546</v>
      </c>
      <c r="F17" s="1">
        <f t="shared" si="1"/>
        <v>39.730761020379944</v>
      </c>
    </row>
    <row r="18" spans="2:6" x14ac:dyDescent="0.25">
      <c r="B18" s="1">
        <v>1969</v>
      </c>
      <c r="C18" s="1">
        <v>1522</v>
      </c>
      <c r="E18" s="1">
        <f t="shared" si="0"/>
        <v>1518.7034071622936</v>
      </c>
      <c r="F18" s="1">
        <f t="shared" si="1"/>
        <v>39.118059039078105</v>
      </c>
    </row>
    <row r="19" spans="2:6" x14ac:dyDescent="0.25">
      <c r="B19" s="1">
        <v>1970</v>
      </c>
      <c r="C19" s="1">
        <v>1584</v>
      </c>
      <c r="E19" s="1">
        <f t="shared" si="0"/>
        <v>1578.124321794395</v>
      </c>
      <c r="F19" s="1">
        <f t="shared" si="1"/>
        <v>40.618744374165487</v>
      </c>
    </row>
    <row r="20" spans="2:6" x14ac:dyDescent="0.25">
      <c r="B20" s="1">
        <v>1971</v>
      </c>
      <c r="C20" s="1">
        <v>1646</v>
      </c>
      <c r="E20" s="1">
        <f t="shared" si="0"/>
        <v>1639.8840905757509</v>
      </c>
      <c r="F20" s="1">
        <f t="shared" si="1"/>
        <v>42.188858623758179</v>
      </c>
    </row>
    <row r="21" spans="2:6" x14ac:dyDescent="0.25">
      <c r="B21" s="1">
        <v>1972</v>
      </c>
      <c r="C21" s="1">
        <v>1696</v>
      </c>
      <c r="E21" s="1">
        <f t="shared" si="0"/>
        <v>1692.5243801128172</v>
      </c>
      <c r="F21" s="1">
        <f t="shared" si="1"/>
        <v>41.518305898081081</v>
      </c>
    </row>
    <row r="22" spans="2:6" x14ac:dyDescent="0.25">
      <c r="B22" s="1">
        <v>1973</v>
      </c>
      <c r="C22" s="1">
        <v>1837</v>
      </c>
      <c r="E22" s="1">
        <f t="shared" si="0"/>
        <v>1815.7292977176871</v>
      </c>
      <c r="F22" s="1">
        <f t="shared" si="1"/>
        <v>55.13867030146843</v>
      </c>
    </row>
    <row r="23" spans="2:6" x14ac:dyDescent="0.25">
      <c r="B23" s="1">
        <v>1974</v>
      </c>
      <c r="C23" s="1">
        <v>1916</v>
      </c>
      <c r="E23" s="1">
        <f t="shared" si="0"/>
        <v>1906.0715249576992</v>
      </c>
      <c r="F23" s="1">
        <f t="shared" si="1"/>
        <v>58.571107104649073</v>
      </c>
    </row>
    <row r="24" spans="2:6" x14ac:dyDescent="0.25">
      <c r="B24" s="1">
        <v>1975</v>
      </c>
      <c r="C24" s="1">
        <v>1941</v>
      </c>
      <c r="E24" s="1">
        <f t="shared" si="0"/>
        <v>1944.7703031002377</v>
      </c>
      <c r="F24" s="1">
        <f t="shared" si="1"/>
        <v>50.763748063298721</v>
      </c>
    </row>
    <row r="25" spans="2:6" x14ac:dyDescent="0.25">
      <c r="B25" s="1">
        <v>1976</v>
      </c>
      <c r="C25" s="1">
        <v>1944</v>
      </c>
      <c r="E25" s="1">
        <f t="shared" si="0"/>
        <v>1953.4763153143917</v>
      </c>
      <c r="F25" s="1">
        <f t="shared" si="1"/>
        <v>39.030221220207522</v>
      </c>
    </row>
    <row r="26" spans="2:6" x14ac:dyDescent="0.25">
      <c r="B26" s="1">
        <v>1977</v>
      </c>
      <c r="C26" s="1">
        <v>1962</v>
      </c>
      <c r="E26" s="1">
        <f t="shared" si="0"/>
        <v>1967.4627728877572</v>
      </c>
      <c r="F26" s="1">
        <f t="shared" si="1"/>
        <v>31.467330814188728</v>
      </c>
    </row>
    <row r="27" spans="2:6" x14ac:dyDescent="0.25">
      <c r="B27" s="1">
        <v>1978</v>
      </c>
      <c r="C27" s="1">
        <v>1998</v>
      </c>
      <c r="E27" s="1">
        <f t="shared" si="0"/>
        <v>1997.6712152082691</v>
      </c>
      <c r="F27" s="1">
        <f t="shared" si="1"/>
        <v>29.156330986972861</v>
      </c>
    </row>
    <row r="28" spans="2:6" x14ac:dyDescent="0.25">
      <c r="B28" s="1">
        <v>1979</v>
      </c>
      <c r="C28" s="1">
        <v>1949</v>
      </c>
      <c r="E28" s="1">
        <f t="shared" si="0"/>
        <v>1964.0885116641016</v>
      </c>
      <c r="F28" s="1">
        <f t="shared" si="1"/>
        <v>14.700533780957279</v>
      </c>
    </row>
    <row r="29" spans="2:6" x14ac:dyDescent="0.25">
      <c r="B29" s="1">
        <v>1980</v>
      </c>
      <c r="C29" s="1">
        <v>1939</v>
      </c>
      <c r="E29" s="1">
        <f t="shared" si="0"/>
        <v>1946.7173083563553</v>
      </c>
      <c r="F29" s="1">
        <f t="shared" si="1"/>
        <v>7.3241834325907149</v>
      </c>
    </row>
    <row r="30" spans="2:6" x14ac:dyDescent="0.25">
      <c r="B30" s="1">
        <v>1981</v>
      </c>
      <c r="C30" s="1">
        <v>2032</v>
      </c>
      <c r="E30" s="1">
        <f t="shared" si="0"/>
        <v>2016.2884747168321</v>
      </c>
      <c r="F30" s="1">
        <f t="shared" si="1"/>
        <v>19.2942854543392</v>
      </c>
    </row>
    <row r="31" spans="2:6" x14ac:dyDescent="0.25">
      <c r="B31" s="1">
        <v>1982</v>
      </c>
      <c r="C31" s="1">
        <v>1982</v>
      </c>
      <c r="E31" s="1">
        <f t="shared" si="0"/>
        <v>1992.4008975242014</v>
      </c>
      <c r="F31" s="1">
        <f t="shared" si="1"/>
        <v>9.3952948848132607</v>
      </c>
    </row>
    <row r="32" spans="2:6" x14ac:dyDescent="0.25">
      <c r="B32" s="1">
        <v>1983</v>
      </c>
      <c r="C32" s="1">
        <v>1850</v>
      </c>
      <c r="E32" s="1">
        <f t="shared" si="0"/>
        <v>1880.2055314574873</v>
      </c>
      <c r="F32" s="1">
        <f t="shared" si="1"/>
        <v>-15.537665402754389</v>
      </c>
    </row>
    <row r="33" spans="2:6" x14ac:dyDescent="0.25">
      <c r="B33" s="1">
        <v>1984</v>
      </c>
      <c r="C33" s="1">
        <v>1852</v>
      </c>
      <c r="E33" s="1">
        <f t="shared" si="0"/>
        <v>1854.7877694169356</v>
      </c>
      <c r="F33" s="1">
        <f t="shared" si="1"/>
        <v>-16.496899906357598</v>
      </c>
    </row>
    <row r="34" spans="2:6" x14ac:dyDescent="0.25">
      <c r="B34" s="1">
        <v>1985</v>
      </c>
      <c r="C34" s="1">
        <v>1858</v>
      </c>
      <c r="E34" s="1">
        <f t="shared" si="0"/>
        <v>1854.3280631845837</v>
      </c>
      <c r="F34" s="1">
        <f t="shared" si="1"/>
        <v>-12.209904041684418</v>
      </c>
    </row>
    <row r="35" spans="2:6" x14ac:dyDescent="0.25">
      <c r="B35" s="1">
        <v>1986</v>
      </c>
      <c r="C35" s="1">
        <v>1850</v>
      </c>
      <c r="E35" s="1">
        <f t="shared" si="0"/>
        <v>1848.6233858587018</v>
      </c>
      <c r="F35" s="1">
        <f t="shared" si="1"/>
        <v>-10.109842578036087</v>
      </c>
    </row>
    <row r="36" spans="2:6" x14ac:dyDescent="0.25">
      <c r="B36" s="1">
        <v>1987</v>
      </c>
      <c r="C36" s="1">
        <v>1875</v>
      </c>
      <c r="E36" s="1">
        <f t="shared" si="0"/>
        <v>1867.8681056807097</v>
      </c>
      <c r="F36" s="1">
        <f t="shared" si="1"/>
        <v>-3.5773419997206006</v>
      </c>
    </row>
    <row r="37" spans="2:6" x14ac:dyDescent="0.25">
      <c r="B37" s="1">
        <v>1988</v>
      </c>
      <c r="C37" s="1">
        <v>1959</v>
      </c>
      <c r="E37" s="1">
        <f t="shared" si="0"/>
        <v>1940.1166780513131</v>
      </c>
      <c r="F37" s="1">
        <f t="shared" si="1"/>
        <v>11.82194213480591</v>
      </c>
    </row>
    <row r="38" spans="2:6" x14ac:dyDescent="0.25">
      <c r="B38" s="1">
        <v>1989</v>
      </c>
      <c r="C38" s="1">
        <v>1919</v>
      </c>
      <c r="E38" s="1">
        <f t="shared" si="0"/>
        <v>1925.3943170638984</v>
      </c>
      <c r="F38" s="1">
        <f t="shared" si="1"/>
        <v>5.7394536170600823</v>
      </c>
    </row>
    <row r="39" spans="2:6" x14ac:dyDescent="0.25">
      <c r="B39" s="1">
        <v>1990</v>
      </c>
      <c r="C39" s="1">
        <v>1954</v>
      </c>
      <c r="E39" s="1">
        <f t="shared" si="0"/>
        <v>1949.3328566750165</v>
      </c>
      <c r="F39" s="1">
        <f t="shared" si="1"/>
        <v>9.0036809711712813</v>
      </c>
    </row>
    <row r="40" spans="2:6" x14ac:dyDescent="0.25">
      <c r="B40" s="1">
        <v>1991</v>
      </c>
      <c r="C40" s="1">
        <v>1898</v>
      </c>
      <c r="E40" s="1">
        <f t="shared" si="0"/>
        <v>1909.9200073085492</v>
      </c>
      <c r="F40" s="1">
        <f t="shared" si="1"/>
        <v>-1.2688259791098826</v>
      </c>
    </row>
    <row r="41" spans="2:6" x14ac:dyDescent="0.25">
      <c r="B41" s="1">
        <v>1992</v>
      </c>
      <c r="C41" s="1">
        <v>1805</v>
      </c>
      <c r="E41" s="1">
        <f t="shared" si="0"/>
        <v>1825.7509942589061</v>
      </c>
      <c r="F41" s="1">
        <f t="shared" si="1"/>
        <v>-17.765831421143581</v>
      </c>
    </row>
    <row r="42" spans="2:6" x14ac:dyDescent="0.25">
      <c r="B42" s="1">
        <v>1993</v>
      </c>
      <c r="C42" s="1">
        <v>1776</v>
      </c>
      <c r="E42" s="1">
        <f t="shared" si="0"/>
        <v>1782.6876815696025</v>
      </c>
      <c r="F42" s="1">
        <f t="shared" si="1"/>
        <v>-21.662731666575937</v>
      </c>
    </row>
    <row r="43" spans="2:6" x14ac:dyDescent="0.25">
      <c r="B43" s="1">
        <v>1994</v>
      </c>
      <c r="C43" s="1">
        <v>1784</v>
      </c>
      <c r="E43" s="1">
        <f t="shared" si="0"/>
        <v>1779.7593922706706</v>
      </c>
      <c r="F43" s="1">
        <f t="shared" si="1"/>
        <v>-16.498234032786417</v>
      </c>
    </row>
    <row r="44" spans="2:6" x14ac:dyDescent="0.25">
      <c r="B44" s="1">
        <v>1995</v>
      </c>
      <c r="C44" s="1">
        <v>1770</v>
      </c>
      <c r="E44" s="1">
        <f t="shared" si="0"/>
        <v>1768.9221427563532</v>
      </c>
      <c r="F44" s="1">
        <f t="shared" si="1"/>
        <v>-14.286392693987064</v>
      </c>
    </row>
    <row r="45" spans="2:6" x14ac:dyDescent="0.25">
      <c r="B45" s="1">
        <v>1996</v>
      </c>
      <c r="C45" s="1">
        <v>1712</v>
      </c>
      <c r="E45" s="1">
        <f t="shared" si="0"/>
        <v>1720.7608753969469</v>
      </c>
      <c r="F45" s="1">
        <f t="shared" si="1"/>
        <v>-20.126466089176407</v>
      </c>
    </row>
    <row r="46" spans="2:6" x14ac:dyDescent="0.25">
      <c r="B46" s="1">
        <v>1997</v>
      </c>
      <c r="C46" s="1">
        <v>1762</v>
      </c>
      <c r="E46" s="1">
        <f t="shared" si="0"/>
        <v>1750.0561508467731</v>
      </c>
      <c r="F46" s="1">
        <f t="shared" si="1"/>
        <v>-8.925041840500171</v>
      </c>
    </row>
    <row r="47" spans="2:6" x14ac:dyDescent="0.25">
      <c r="B47" s="1">
        <v>1998</v>
      </c>
      <c r="C47" s="1">
        <v>1745</v>
      </c>
      <c r="E47" s="1">
        <f t="shared" si="0"/>
        <v>1744.372235485765</v>
      </c>
      <c r="F47" s="1">
        <f t="shared" si="1"/>
        <v>-7.692761806559421</v>
      </c>
    </row>
    <row r="48" spans="2:6" x14ac:dyDescent="0.25">
      <c r="B48" s="1">
        <v>1999</v>
      </c>
      <c r="C48" s="1">
        <v>1763</v>
      </c>
      <c r="E48" s="1">
        <f t="shared" si="0"/>
        <v>1757.8617483189964</v>
      </c>
      <c r="F48" s="1">
        <f t="shared" si="1"/>
        <v>-2.9528925459800077</v>
      </c>
    </row>
    <row r="49" spans="2:6" x14ac:dyDescent="0.25">
      <c r="B49" s="3">
        <v>2000</v>
      </c>
      <c r="C49" s="2">
        <v>1737</v>
      </c>
      <c r="E49" s="1"/>
      <c r="F49" s="1">
        <f>F48</f>
        <v>-2.9528925459800077</v>
      </c>
    </row>
    <row r="50" spans="2:6" x14ac:dyDescent="0.25">
      <c r="B50" s="2">
        <v>2001</v>
      </c>
      <c r="C50" s="2">
        <v>1739</v>
      </c>
      <c r="E50" s="1"/>
      <c r="F50" s="1">
        <f>F49</f>
        <v>-2.9528925459800077</v>
      </c>
    </row>
    <row r="51" spans="2:6" x14ac:dyDescent="0.25">
      <c r="B51" s="2">
        <v>2002</v>
      </c>
      <c r="C51" s="2">
        <v>1748</v>
      </c>
      <c r="E51" s="1"/>
      <c r="F51" s="1">
        <f t="shared" ref="F51:F56" si="2">F50</f>
        <v>-2.9528925459800077</v>
      </c>
    </row>
    <row r="52" spans="2:6" x14ac:dyDescent="0.25">
      <c r="B52" s="2">
        <v>2003</v>
      </c>
      <c r="C52" s="2">
        <v>1726</v>
      </c>
      <c r="E52" s="1"/>
      <c r="F52" s="1">
        <f t="shared" si="2"/>
        <v>-2.9528925459800077</v>
      </c>
    </row>
    <row r="53" spans="2:6" x14ac:dyDescent="0.25">
      <c r="B53" s="2">
        <v>2004</v>
      </c>
      <c r="C53" s="2">
        <v>1691</v>
      </c>
      <c r="E53" s="1"/>
      <c r="F53" s="1">
        <f t="shared" si="2"/>
        <v>-2.9528925459800077</v>
      </c>
    </row>
    <row r="54" spans="2:6" x14ac:dyDescent="0.25">
      <c r="B54" s="2">
        <v>2005</v>
      </c>
      <c r="C54" s="2">
        <v>1709</v>
      </c>
      <c r="E54" s="1"/>
      <c r="F54" s="1">
        <f t="shared" si="2"/>
        <v>-2.9528925459800077</v>
      </c>
    </row>
    <row r="55" spans="2:6" x14ac:dyDescent="0.25">
      <c r="B55" s="2">
        <v>2006</v>
      </c>
      <c r="C55" s="2">
        <v>1720</v>
      </c>
      <c r="E55" s="1"/>
      <c r="F55" s="1">
        <f t="shared" si="2"/>
        <v>-2.9528925459800077</v>
      </c>
    </row>
    <row r="56" spans="2:6" x14ac:dyDescent="0.25">
      <c r="B56" s="2">
        <v>2007</v>
      </c>
      <c r="C56" s="2">
        <v>1677</v>
      </c>
      <c r="F56">
        <f t="shared" si="2"/>
        <v>-2.9528925459800077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Holtwinter</vt:lpstr>
      <vt:lpstr>HoltDamped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Sanmoy</dc:creator>
  <cp:lastModifiedBy>Sanmoy</cp:lastModifiedBy>
  <dcterms:created xsi:type="dcterms:W3CDTF">2018-01-21T04:55:37Z</dcterms:created>
  <dcterms:modified xsi:type="dcterms:W3CDTF">2018-01-21T06:41:25Z</dcterms:modified>
</cp:coreProperties>
</file>