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6218ECD4-0D54-477C-953F-0D7F5F48FB45}" xr6:coauthVersionLast="47" xr6:coauthVersionMax="47" xr10:uidLastSave="{00000000-0000-0000-0000-000000000000}"/>
  <bookViews>
    <workbookView xWindow="28680" yWindow="-120" windowWidth="29040" windowHeight="17640" xr2:uid="{00B89904-A6F9-48B9-AFE0-B2E89A9A6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E53" i="1"/>
  <c r="K50" i="1"/>
  <c r="K5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L60" i="1" s="1"/>
  <c r="I61" i="1"/>
  <c r="J61" i="1" s="1"/>
  <c r="I62" i="1"/>
  <c r="J62" i="1" s="1"/>
  <c r="I63" i="1"/>
  <c r="J63" i="1" s="1"/>
  <c r="L63" i="1" s="1"/>
  <c r="I64" i="1"/>
  <c r="J64" i="1" s="1"/>
  <c r="I65" i="1"/>
  <c r="J65" i="1" s="1"/>
  <c r="I26" i="1"/>
  <c r="J26" i="1" s="1"/>
  <c r="K59" i="1"/>
  <c r="K60" i="1"/>
  <c r="K61" i="1"/>
  <c r="K62" i="1"/>
  <c r="K63" i="1"/>
  <c r="K64" i="1"/>
  <c r="K65" i="1"/>
  <c r="K43" i="1"/>
  <c r="K44" i="1"/>
  <c r="K45" i="1"/>
  <c r="K46" i="1"/>
  <c r="K47" i="1"/>
  <c r="K48" i="1"/>
  <c r="K49" i="1"/>
  <c r="K51" i="1"/>
  <c r="K52" i="1"/>
  <c r="K53" i="1"/>
  <c r="K54" i="1"/>
  <c r="K55" i="1"/>
  <c r="K57" i="1"/>
  <c r="K58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6" i="1"/>
  <c r="E59" i="1"/>
  <c r="E60" i="1"/>
  <c r="E61" i="1"/>
  <c r="E62" i="1"/>
  <c r="E63" i="1"/>
  <c r="E64" i="1"/>
  <c r="E6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E55" i="1"/>
  <c r="E56" i="1"/>
  <c r="E57" i="1"/>
  <c r="E58" i="1"/>
  <c r="E26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8" i="1"/>
  <c r="D4" i="1"/>
  <c r="D5" i="1"/>
  <c r="D6" i="1"/>
  <c r="D12" i="1"/>
  <c r="D13" i="1"/>
  <c r="D14" i="1"/>
  <c r="D15" i="1"/>
  <c r="D16" i="1"/>
  <c r="D17" i="1"/>
  <c r="D18" i="1"/>
  <c r="D3" i="1"/>
  <c r="L65" i="1" l="1"/>
  <c r="L64" i="1"/>
  <c r="L48" i="1"/>
  <c r="L61" i="1"/>
  <c r="L51" i="1"/>
  <c r="L35" i="1"/>
  <c r="L32" i="1"/>
  <c r="L47" i="1"/>
  <c r="L31" i="1"/>
  <c r="L62" i="1"/>
  <c r="L46" i="1"/>
  <c r="L30" i="1"/>
  <c r="L45" i="1"/>
  <c r="L29" i="1"/>
  <c r="L44" i="1"/>
  <c r="L59" i="1"/>
  <c r="L43" i="1"/>
  <c r="L58" i="1"/>
  <c r="L42" i="1"/>
  <c r="L57" i="1"/>
  <c r="L41" i="1"/>
  <c r="L56" i="1"/>
  <c r="L40" i="1"/>
  <c r="L55" i="1"/>
  <c r="L39" i="1"/>
  <c r="L54" i="1"/>
  <c r="L38" i="1"/>
  <c r="L53" i="1"/>
  <c r="L37" i="1"/>
  <c r="L52" i="1"/>
  <c r="L36" i="1"/>
  <c r="L50" i="1"/>
  <c r="L34" i="1"/>
  <c r="L49" i="1"/>
  <c r="L33" i="1"/>
  <c r="L26" i="1"/>
  <c r="L28" i="1"/>
  <c r="L27" i="1"/>
  <c r="D23" i="1"/>
  <c r="D22" i="1"/>
  <c r="D35" i="1" s="1"/>
  <c r="D20" i="1"/>
  <c r="D8" i="1"/>
  <c r="D7" i="1"/>
  <c r="D19" i="1"/>
  <c r="D46" i="1" l="1"/>
  <c r="D39" i="1"/>
  <c r="D49" i="1"/>
  <c r="D33" i="1"/>
  <c r="D28" i="1"/>
  <c r="D41" i="1"/>
  <c r="D40" i="1"/>
  <c r="D56" i="1"/>
  <c r="D57" i="1"/>
  <c r="D45" i="1"/>
  <c r="D51" i="1"/>
  <c r="D61" i="1"/>
  <c r="D52" i="1"/>
  <c r="D47" i="1"/>
  <c r="D36" i="1"/>
  <c r="D53" i="1"/>
  <c r="D27" i="1"/>
  <c r="D62" i="1"/>
  <c r="D38" i="1"/>
  <c r="D50" i="1"/>
  <c r="D63" i="1"/>
  <c r="D37" i="1"/>
  <c r="D26" i="1"/>
  <c r="D48" i="1"/>
  <c r="D54" i="1"/>
  <c r="D60" i="1"/>
  <c r="D29" i="1"/>
  <c r="D30" i="1"/>
  <c r="D43" i="1"/>
  <c r="D31" i="1"/>
  <c r="D55" i="1"/>
  <c r="D34" i="1"/>
  <c r="D59" i="1"/>
  <c r="D32" i="1"/>
  <c r="D42" i="1"/>
  <c r="D65" i="1"/>
  <c r="D44" i="1"/>
  <c r="D64" i="1"/>
  <c r="D58" i="1"/>
</calcChain>
</file>

<file path=xl/sharedStrings.xml><?xml version="1.0" encoding="utf-8"?>
<sst xmlns="http://schemas.openxmlformats.org/spreadsheetml/2006/main" count="178" uniqueCount="176">
  <si>
    <t>system</t>
  </si>
  <si>
    <t>motive</t>
  </si>
  <si>
    <t>post</t>
  </si>
  <si>
    <t xml:space="preserve">DIFFERENCE </t>
  </si>
  <si>
    <t>format: ss.SSS</t>
  </si>
  <si>
    <t>average</t>
  </si>
  <si>
    <t>std dev</t>
  </si>
  <si>
    <t>overall</t>
  </si>
  <si>
    <t>00A</t>
  </si>
  <si>
    <t>00B</t>
  </si>
  <si>
    <t>11A</t>
  </si>
  <si>
    <t>11B</t>
  </si>
  <si>
    <t>12A</t>
  </si>
  <si>
    <t>12B</t>
  </si>
  <si>
    <t>13A</t>
  </si>
  <si>
    <t>13B</t>
  </si>
  <si>
    <t>14A</t>
  </si>
  <si>
    <t>14B</t>
  </si>
  <si>
    <t>21A</t>
  </si>
  <si>
    <t>21B</t>
  </si>
  <si>
    <t>22A</t>
  </si>
  <si>
    <t>22B</t>
  </si>
  <si>
    <t>23A</t>
  </si>
  <si>
    <t>23B</t>
  </si>
  <si>
    <t>23C</t>
  </si>
  <si>
    <t>24A</t>
  </si>
  <si>
    <t>24B</t>
  </si>
  <si>
    <t>25A</t>
  </si>
  <si>
    <t>25B</t>
  </si>
  <si>
    <t>31A</t>
  </si>
  <si>
    <t>31B</t>
  </si>
  <si>
    <t>32A</t>
  </si>
  <si>
    <t>32B</t>
  </si>
  <si>
    <t>41A</t>
  </si>
  <si>
    <t>41B</t>
  </si>
  <si>
    <t>41C</t>
  </si>
  <si>
    <t>41D</t>
  </si>
  <si>
    <t>41E</t>
  </si>
  <si>
    <t>41F</t>
  </si>
  <si>
    <t>42A</t>
  </si>
  <si>
    <t>42B</t>
  </si>
  <si>
    <t>51A</t>
  </si>
  <si>
    <t>51B</t>
  </si>
  <si>
    <t>52A</t>
  </si>
  <si>
    <t>52B</t>
  </si>
  <si>
    <t>53A</t>
  </si>
  <si>
    <t>53B</t>
  </si>
  <si>
    <t>53C</t>
  </si>
  <si>
    <t>ORIGINAL TIMESTAMP</t>
  </si>
  <si>
    <t>2023-07-06 11.23.32.668 AM</t>
  </si>
  <si>
    <t>2023-07-06 11.23.53.804 AM</t>
  </si>
  <si>
    <t>2023-07-06 11.24.17.756 AM</t>
  </si>
  <si>
    <t>2023-07-06 11.24.40.212 AM</t>
  </si>
  <si>
    <t>2023-07-06 11.25.10.628 AM</t>
  </si>
  <si>
    <t>2023-07-06 11.25.31.556 AM</t>
  </si>
  <si>
    <t>2023-07-06 11.25.53.627 AM</t>
  </si>
  <si>
    <t>2023-07-06 11.26.23.536 AM</t>
  </si>
  <si>
    <t>2023-07-06 11.26.51.836 AM</t>
  </si>
  <si>
    <t>2023-07-06 11.27.10.336 AM</t>
  </si>
  <si>
    <t>2023-07-06 11.27.32.643 AM</t>
  </si>
  <si>
    <t>2023-07-06 11.27.53.643 AM</t>
  </si>
  <si>
    <t>2023-07-06 11.28.21.354 AM</t>
  </si>
  <si>
    <t>2023-07-06 11.28.41.070 AM</t>
  </si>
  <si>
    <t>2023-07-06 11.29.41.571 AM</t>
  </si>
  <si>
    <t>2023-07-06 11.30.03.395 AM</t>
  </si>
  <si>
    <t>2023-07-06 11.30.21.488 AM</t>
  </si>
  <si>
    <t>2023-07-06 11.30.58.155 AM</t>
  </si>
  <si>
    <t>2023-07-06 11.31.18.707 AM</t>
  </si>
  <si>
    <t>2023-07-06 11.31.49.282 AM</t>
  </si>
  <si>
    <t>2023-07-06 11.32.13.655 AM</t>
  </si>
  <si>
    <t>2023-07-06 11.32.38.122 AM</t>
  </si>
  <si>
    <t>2023-07-06 11.32.59.172 AM</t>
  </si>
  <si>
    <t>2023-07-06 11.33.34.956 AM</t>
  </si>
  <si>
    <t>2023-07-06 11.34.04.897 AM</t>
  </si>
  <si>
    <t>2023-07-06 11.34.28.423 AM</t>
  </si>
  <si>
    <t>2023-07-06 11.34.57.754 AM</t>
  </si>
  <si>
    <t>2023-07-06 11.35.27.157 AM</t>
  </si>
  <si>
    <t>2023-07-06 11.35.56.924 AM</t>
  </si>
  <si>
    <t>2023-07-06 11.36.28.577 AM</t>
  </si>
  <si>
    <t>2023-07-06 11.37.03.449 AM</t>
  </si>
  <si>
    <t>2023-07-06 11.37.48.259 AM</t>
  </si>
  <si>
    <t>2023-07-06 11.38.35.977 AM</t>
  </si>
  <si>
    <t>2023-07-06 11.39.12.377 AM</t>
  </si>
  <si>
    <t>2023-07-06 11.39.37.466 AM</t>
  </si>
  <si>
    <t>2023-07-06 11.40.16.616 AM</t>
  </si>
  <si>
    <t>2023-07-06 11.40.38.049 AM</t>
  </si>
  <si>
    <t>2023-07-06 11.41.00.009 AM</t>
  </si>
  <si>
    <t>2023-07-06 11.21.54.277 AM</t>
  </si>
  <si>
    <t>2023-07-06 11.22.19.717 AM</t>
  </si>
  <si>
    <t>NEW SECONDS</t>
  </si>
  <si>
    <t>VALUES NEW SECONDS</t>
  </si>
  <si>
    <t>VALUES NEW TIMESTAMP</t>
  </si>
  <si>
    <t>SEC.MS</t>
  </si>
  <si>
    <t>ss.SSS</t>
  </si>
  <si>
    <t>h:mm:</t>
  </si>
  <si>
    <t>11.22.06.778</t>
  </si>
  <si>
    <t>HH:MM OLD</t>
  </si>
  <si>
    <t>11.23.19.729</t>
  </si>
  <si>
    <t>11.21.41.338</t>
  </si>
  <si>
    <t>11.23.40.865</t>
  </si>
  <si>
    <t>11.24.04.817</t>
  </si>
  <si>
    <t>11.24.27.273</t>
  </si>
  <si>
    <t>11.24.57.689</t>
  </si>
  <si>
    <t>11.25.18.617</t>
  </si>
  <si>
    <t>11.25.40.688</t>
  </si>
  <si>
    <t>11.26.10.597</t>
  </si>
  <si>
    <t>11.26.38.897</t>
  </si>
  <si>
    <t>11.26.57.397</t>
  </si>
  <si>
    <t>11.27.19.704</t>
  </si>
  <si>
    <t>11.27.40.704</t>
  </si>
  <si>
    <t>11.28.08.415</t>
  </si>
  <si>
    <t>11.28.28.131</t>
  </si>
  <si>
    <t>11.29.28.632</t>
  </si>
  <si>
    <t>11.29.50.456</t>
  </si>
  <si>
    <t>11.30.08.549</t>
  </si>
  <si>
    <t>11.30.45.216</t>
  </si>
  <si>
    <t>11.31.05.768</t>
  </si>
  <si>
    <t>11.31.36.343</t>
  </si>
  <si>
    <t>11.32.00.716</t>
  </si>
  <si>
    <t>11.32.25.183</t>
  </si>
  <si>
    <t>11.32.46.233</t>
  </si>
  <si>
    <t>11.33.22.017</t>
  </si>
  <si>
    <t>11.37.35.320</t>
  </si>
  <si>
    <t>11.38.23.038</t>
  </si>
  <si>
    <t>11.36.50.545</t>
  </si>
  <si>
    <t>11.38.59.438</t>
  </si>
  <si>
    <t>11.39.24.527</t>
  </si>
  <si>
    <t>11.40.03.677</t>
  </si>
  <si>
    <t>11.40.25.110</t>
  </si>
  <si>
    <t>11:21:41.338</t>
  </si>
  <si>
    <t>11:22:06.778</t>
  </si>
  <si>
    <t>11:23:19.729</t>
  </si>
  <si>
    <t>11:23:40.865</t>
  </si>
  <si>
    <t>11:24:04.817</t>
  </si>
  <si>
    <t>11:24:27.273</t>
  </si>
  <si>
    <t>11:24:57.689</t>
  </si>
  <si>
    <t>11:25:18.617</t>
  </si>
  <si>
    <t>11:25:40.688</t>
  </si>
  <si>
    <t>11:26:10.597</t>
  </si>
  <si>
    <t>11:26:38.897</t>
  </si>
  <si>
    <t>11:26:57.397</t>
  </si>
  <si>
    <t>11:27:19.704</t>
  </si>
  <si>
    <t>11:27:40.704</t>
  </si>
  <si>
    <t>11:28:08.415</t>
  </si>
  <si>
    <t>11:28:28.131</t>
  </si>
  <si>
    <t>11:29:28.632</t>
  </si>
  <si>
    <t>11:29:50.456</t>
  </si>
  <si>
    <t>11:30:08.549</t>
  </si>
  <si>
    <t>11:30:45.216</t>
  </si>
  <si>
    <t>11:31:05.768</t>
  </si>
  <si>
    <t>11:31:36.343</t>
  </si>
  <si>
    <t>11:32:00.716</t>
  </si>
  <si>
    <t>11:32:25.183</t>
  </si>
  <si>
    <t>11:32:46.233</t>
  </si>
  <si>
    <t>11:33:22.017</t>
  </si>
  <si>
    <t>11:36:50.545</t>
  </si>
  <si>
    <t>11:37:35.320</t>
  </si>
  <si>
    <t>11:38:23.038</t>
  </si>
  <si>
    <t>11:38:59.438</t>
  </si>
  <si>
    <t>11:39:24.527</t>
  </si>
  <si>
    <t>11:40:03.677</t>
  </si>
  <si>
    <t>11:40:25.110</t>
  </si>
  <si>
    <t>11.34.15.484</t>
  </si>
  <si>
    <t>11.34.44.815</t>
  </si>
  <si>
    <t>11.35.14.218</t>
  </si>
  <si>
    <t>11.35.43.985</t>
  </si>
  <si>
    <t>11.36.15.638</t>
  </si>
  <si>
    <t>11.40.47.070</t>
  </si>
  <si>
    <t>11.33.51.958</t>
  </si>
  <si>
    <t>11:33:51.958</t>
  </si>
  <si>
    <t>11:34:15.484</t>
  </si>
  <si>
    <t>11:34:44.815</t>
  </si>
  <si>
    <t>11:35:14.218</t>
  </si>
  <si>
    <t>11:35:43.985</t>
  </si>
  <si>
    <t>11:36:15.638</t>
  </si>
  <si>
    <t>11:40:47.070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</si>
</sst>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9" formatCode="[$-409]h:mm:ss\.ss\ AM/PM"/>
    <numFmt numFmtId="170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7" fontId="2" fillId="2" borderId="0" xfId="0" applyNumberFormat="1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164" fontId="1" fillId="3" borderId="0" xfId="0" applyNumberFormat="1" applyFont="1" applyFill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9" fontId="0" fillId="0" borderId="0" xfId="0" applyNumberFormat="1"/>
    <xf numFmtId="17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8135-4E2B-4EE6-9CF7-BD6CB53F878C}">
  <dimension ref="A1:O65"/>
  <sheetViews>
    <sheetView tabSelected="1" topLeftCell="A35" zoomScale="130" zoomScaleNormal="130" workbookViewId="0">
      <pane xSplit="1" topLeftCell="D1" activePane="topRight" state="frozen"/>
      <selection activeCell="A21" sqref="A21"/>
      <selection pane="topRight" activeCell="M65" sqref="M65"/>
    </sheetView>
  </sheetViews>
  <sheetFormatPr defaultRowHeight="15" x14ac:dyDescent="0.25"/>
  <cols>
    <col min="1" max="1" width="6.85546875" bestFit="1" customWidth="1"/>
    <col min="2" max="2" width="28.85546875" customWidth="1"/>
    <col min="3" max="3" width="11.5703125" bestFit="1" customWidth="1"/>
    <col min="4" max="4" width="15.5703125" bestFit="1" customWidth="1"/>
    <col min="5" max="5" width="24.85546875" bestFit="1" customWidth="1"/>
    <col min="6" max="6" width="21.5703125" style="9" bestFit="1" customWidth="1"/>
    <col min="7" max="7" width="23.7109375" bestFit="1" customWidth="1"/>
    <col min="8" max="11" width="19.140625" customWidth="1"/>
    <col min="12" max="12" width="15.7109375" bestFit="1" customWidth="1"/>
    <col min="13" max="13" width="12.42578125" bestFit="1" customWidth="1"/>
    <col min="14" max="14" width="7.42578125" bestFit="1" customWidth="1"/>
    <col min="15" max="15" width="12" bestFit="1" customWidth="1"/>
  </cols>
  <sheetData>
    <row r="1" spans="1:6" s="2" customFormat="1" x14ac:dyDescent="0.25">
      <c r="A1" s="1" t="s">
        <v>4</v>
      </c>
      <c r="F1" s="8"/>
    </row>
    <row r="2" spans="1:6" x14ac:dyDescent="0.25">
      <c r="A2" t="s">
        <v>0</v>
      </c>
      <c r="B2" t="s">
        <v>1</v>
      </c>
      <c r="D2" t="s">
        <v>3</v>
      </c>
    </row>
    <row r="3" spans="1:6" x14ac:dyDescent="0.25">
      <c r="A3">
        <v>37.537999999999997</v>
      </c>
      <c r="B3">
        <v>50.465000000000003</v>
      </c>
      <c r="D3">
        <f>B3-A3</f>
        <v>12.927000000000007</v>
      </c>
    </row>
    <row r="4" spans="1:6" x14ac:dyDescent="0.25">
      <c r="A4">
        <v>34.247999999999998</v>
      </c>
      <c r="B4">
        <v>47.215000000000003</v>
      </c>
      <c r="D4">
        <f t="shared" ref="D4:D18" si="0">B4-A4</f>
        <v>12.967000000000006</v>
      </c>
    </row>
    <row r="5" spans="1:6" x14ac:dyDescent="0.25">
      <c r="A5">
        <v>17.373000000000001</v>
      </c>
      <c r="B5">
        <v>30.292999999999999</v>
      </c>
      <c r="D5">
        <f t="shared" si="0"/>
        <v>12.919999999999998</v>
      </c>
    </row>
    <row r="6" spans="1:6" x14ac:dyDescent="0.25">
      <c r="A6">
        <v>6.0659999999999998</v>
      </c>
      <c r="B6">
        <v>18.983000000000001</v>
      </c>
      <c r="D6">
        <f t="shared" si="0"/>
        <v>12.917000000000002</v>
      </c>
    </row>
    <row r="7" spans="1:6" x14ac:dyDescent="0.25">
      <c r="B7" s="3" t="s">
        <v>5</v>
      </c>
      <c r="C7" s="3"/>
      <c r="D7" s="4">
        <f>AVERAGE(D3:D6)</f>
        <v>12.932750000000002</v>
      </c>
    </row>
    <row r="8" spans="1:6" x14ac:dyDescent="0.25">
      <c r="B8" s="3" t="s">
        <v>6</v>
      </c>
      <c r="C8" s="3"/>
      <c r="D8" s="5">
        <f>_xlfn.STDEV.P(D3:D6)</f>
        <v>2.0104414938019965E-2</v>
      </c>
    </row>
    <row r="11" spans="1:6" x14ac:dyDescent="0.25">
      <c r="A11" t="s">
        <v>2</v>
      </c>
    </row>
    <row r="12" spans="1:6" x14ac:dyDescent="0.25">
      <c r="A12">
        <v>42.223999999999997</v>
      </c>
      <c r="B12">
        <v>55.162999999999997</v>
      </c>
      <c r="D12">
        <f t="shared" si="0"/>
        <v>12.939</v>
      </c>
    </row>
    <row r="13" spans="1:6" x14ac:dyDescent="0.25">
      <c r="A13">
        <v>8.0960000000000001</v>
      </c>
      <c r="B13">
        <v>21.064</v>
      </c>
      <c r="D13">
        <f t="shared" si="0"/>
        <v>12.968</v>
      </c>
    </row>
    <row r="14" spans="1:6" x14ac:dyDescent="0.25">
      <c r="A14">
        <v>30.158999999999999</v>
      </c>
      <c r="B14">
        <v>43.101999999999997</v>
      </c>
      <c r="D14">
        <f t="shared" si="0"/>
        <v>12.942999999999998</v>
      </c>
    </row>
    <row r="15" spans="1:6" x14ac:dyDescent="0.25">
      <c r="A15">
        <v>26.196000000000002</v>
      </c>
      <c r="B15">
        <v>39.14</v>
      </c>
      <c r="D15">
        <f t="shared" si="0"/>
        <v>12.943999999999999</v>
      </c>
    </row>
    <row r="16" spans="1:6" x14ac:dyDescent="0.25">
      <c r="A16">
        <v>19.681999999999999</v>
      </c>
      <c r="B16">
        <v>32.58</v>
      </c>
      <c r="D16">
        <f>B16-A16</f>
        <v>12.898</v>
      </c>
    </row>
    <row r="17" spans="1:15" x14ac:dyDescent="0.25">
      <c r="A17">
        <v>22.190999999999999</v>
      </c>
      <c r="B17">
        <v>35.152000000000001</v>
      </c>
      <c r="D17">
        <f t="shared" si="0"/>
        <v>12.961000000000002</v>
      </c>
    </row>
    <row r="18" spans="1:15" x14ac:dyDescent="0.25">
      <c r="A18">
        <v>7</v>
      </c>
      <c r="B18">
        <v>19.939</v>
      </c>
      <c r="D18">
        <f t="shared" si="0"/>
        <v>12.939</v>
      </c>
    </row>
    <row r="19" spans="1:15" x14ac:dyDescent="0.25">
      <c r="B19" s="3" t="s">
        <v>5</v>
      </c>
      <c r="C19" s="3"/>
      <c r="D19" s="4">
        <f>AVERAGE(D12:D18)</f>
        <v>12.941714285714284</v>
      </c>
    </row>
    <row r="20" spans="1:15" x14ac:dyDescent="0.25">
      <c r="B20" s="3" t="s">
        <v>6</v>
      </c>
      <c r="C20" s="3"/>
      <c r="D20" s="5">
        <f>_xlfn.STDEV.P(D12:D18)</f>
        <v>2.0686187839883702E-2</v>
      </c>
    </row>
    <row r="22" spans="1:15" x14ac:dyDescent="0.25">
      <c r="A22" t="s">
        <v>7</v>
      </c>
      <c r="D22" s="4">
        <f>AVERAGE(D3:D6,D12:D18)</f>
        <v>12.938454545454546</v>
      </c>
      <c r="G22">
        <f>60+F52</f>
        <v>51.958545454545458</v>
      </c>
      <c r="H22">
        <v>57.689545454545502</v>
      </c>
    </row>
    <row r="23" spans="1:15" x14ac:dyDescent="0.25">
      <c r="D23" s="5">
        <f>_xlfn.STDEV.P(D3:D6,D12:D18)</f>
        <v>2.0925685114726485E-2</v>
      </c>
    </row>
    <row r="25" spans="1:15" x14ac:dyDescent="0.25">
      <c r="B25" t="s">
        <v>48</v>
      </c>
      <c r="C25" t="s">
        <v>92</v>
      </c>
      <c r="D25" t="s">
        <v>89</v>
      </c>
      <c r="E25" t="s">
        <v>96</v>
      </c>
      <c r="F25" s="9" t="s">
        <v>90</v>
      </c>
      <c r="G25" t="s">
        <v>91</v>
      </c>
      <c r="I25" t="s">
        <v>94</v>
      </c>
      <c r="K25" t="s">
        <v>93</v>
      </c>
    </row>
    <row r="26" spans="1:15" x14ac:dyDescent="0.25">
      <c r="A26" t="s">
        <v>8</v>
      </c>
      <c r="B26" t="s">
        <v>87</v>
      </c>
      <c r="C26" s="6" t="str">
        <f t="shared" ref="C26:C27" si="1">MID(B26,18,6)</f>
        <v>54.277</v>
      </c>
      <c r="D26" s="7">
        <f>C26-$D$22</f>
        <v>41.338545454545454</v>
      </c>
      <c r="E26" t="str">
        <f>MID(B26,12,12)</f>
        <v>11.21.54.277</v>
      </c>
      <c r="F26" s="9">
        <v>41.338545454545503</v>
      </c>
      <c r="G26" t="s">
        <v>98</v>
      </c>
      <c r="H26" s="10" t="str">
        <f>G26&amp;" AM"</f>
        <v>11.21.41.338 AM</v>
      </c>
      <c r="I26" s="10" t="str">
        <f>MID(G26,1,6)</f>
        <v>11.21.</v>
      </c>
      <c r="J26" s="10" t="str">
        <f>SUBSTITUTE(I26,".",":")</f>
        <v>11:21:</v>
      </c>
      <c r="K26" s="10" t="str">
        <f>MID(G26,7,6)</f>
        <v>41.338</v>
      </c>
      <c r="L26" s="11" t="str">
        <f>J26&amp;K26</f>
        <v>11:21:41.338</v>
      </c>
      <c r="M26" s="11" t="s">
        <v>129</v>
      </c>
      <c r="N26" s="11"/>
      <c r="O26" s="11"/>
    </row>
    <row r="27" spans="1:15" x14ac:dyDescent="0.25">
      <c r="A27" t="s">
        <v>9</v>
      </c>
      <c r="B27" t="s">
        <v>88</v>
      </c>
      <c r="C27" s="6" t="str">
        <f t="shared" si="1"/>
        <v>19.717</v>
      </c>
      <c r="D27" s="7">
        <f t="shared" ref="D27:F65" si="2">C27-$D$22</f>
        <v>6.7785454545454531</v>
      </c>
      <c r="E27" t="str">
        <f t="shared" ref="E27:E65" si="3">MID(B27,12,12)</f>
        <v>11.22.19.717</v>
      </c>
      <c r="F27" s="9">
        <v>6.7785454545454504</v>
      </c>
      <c r="G27" t="s">
        <v>95</v>
      </c>
      <c r="H27" s="10" t="str">
        <f t="shared" ref="H27:H65" si="4">G27&amp;" AM"</f>
        <v>11.22.06.778 AM</v>
      </c>
      <c r="I27" s="10" t="str">
        <f t="shared" ref="I27:I65" si="5">MID(G27,1,6)</f>
        <v>11.22.</v>
      </c>
      <c r="J27" s="10" t="str">
        <f t="shared" ref="J27:J65" si="6">SUBSTITUTE(I27,".",":")</f>
        <v>11:22:</v>
      </c>
      <c r="K27" s="10" t="str">
        <f t="shared" ref="K27:K65" si="7">MID(G27,7,6)</f>
        <v>06.778</v>
      </c>
      <c r="L27" s="11" t="str">
        <f t="shared" ref="L27:L65" si="8">J27&amp;K27</f>
        <v>11:22:06.778</v>
      </c>
      <c r="M27" t="s">
        <v>130</v>
      </c>
      <c r="N27" s="12"/>
      <c r="O27" s="11"/>
    </row>
    <row r="28" spans="1:15" x14ac:dyDescent="0.25">
      <c r="A28" t="s">
        <v>10</v>
      </c>
      <c r="B28" t="s">
        <v>49</v>
      </c>
      <c r="C28" s="6" t="str">
        <f>MID(B28,18,6)</f>
        <v>32.668</v>
      </c>
      <c r="D28" s="7">
        <f t="shared" si="2"/>
        <v>19.729545454545452</v>
      </c>
      <c r="E28" t="str">
        <f t="shared" si="3"/>
        <v>11.23.32.668</v>
      </c>
      <c r="F28" s="9">
        <v>19.729545454545502</v>
      </c>
      <c r="G28" t="s">
        <v>97</v>
      </c>
      <c r="H28" s="10" t="str">
        <f t="shared" si="4"/>
        <v>11.23.19.729 AM</v>
      </c>
      <c r="I28" s="10" t="str">
        <f t="shared" si="5"/>
        <v>11.23.</v>
      </c>
      <c r="J28" s="10" t="str">
        <f t="shared" si="6"/>
        <v>11:23:</v>
      </c>
      <c r="K28" s="10" t="str">
        <f t="shared" si="7"/>
        <v>19.729</v>
      </c>
      <c r="L28" s="11" t="str">
        <f t="shared" si="8"/>
        <v>11:23:19.729</v>
      </c>
      <c r="M28" t="s">
        <v>131</v>
      </c>
    </row>
    <row r="29" spans="1:15" x14ac:dyDescent="0.25">
      <c r="A29" t="s">
        <v>11</v>
      </c>
      <c r="B29" t="s">
        <v>50</v>
      </c>
      <c r="C29" s="6" t="str">
        <f t="shared" ref="C29:C65" si="9">MID(B29,18,6)</f>
        <v>53.804</v>
      </c>
      <c r="D29" s="7">
        <f t="shared" si="2"/>
        <v>40.865545454545455</v>
      </c>
      <c r="E29" t="str">
        <f t="shared" si="3"/>
        <v>11.23.53.804</v>
      </c>
      <c r="F29" s="9">
        <v>40.865545454545497</v>
      </c>
      <c r="G29" t="s">
        <v>99</v>
      </c>
      <c r="H29" s="10" t="str">
        <f t="shared" si="4"/>
        <v>11.23.40.865 AM</v>
      </c>
      <c r="I29" s="10" t="str">
        <f t="shared" si="5"/>
        <v>11.23.</v>
      </c>
      <c r="J29" s="10" t="str">
        <f t="shared" si="6"/>
        <v>11:23:</v>
      </c>
      <c r="K29" s="10" t="str">
        <f t="shared" si="7"/>
        <v>40.865</v>
      </c>
      <c r="L29" s="11" t="str">
        <f t="shared" si="8"/>
        <v>11:23:40.865</v>
      </c>
      <c r="M29" t="s">
        <v>132</v>
      </c>
    </row>
    <row r="30" spans="1:15" x14ac:dyDescent="0.25">
      <c r="A30" t="s">
        <v>12</v>
      </c>
      <c r="B30" t="s">
        <v>51</v>
      </c>
      <c r="C30" s="6" t="str">
        <f t="shared" si="9"/>
        <v>17.756</v>
      </c>
      <c r="D30" s="7">
        <f t="shared" si="2"/>
        <v>4.8175454545454546</v>
      </c>
      <c r="E30" t="str">
        <f t="shared" si="3"/>
        <v>11.24.17.756</v>
      </c>
      <c r="F30" s="9">
        <v>4.8175454545454501</v>
      </c>
      <c r="G30" t="s">
        <v>100</v>
      </c>
      <c r="H30" s="10" t="str">
        <f t="shared" si="4"/>
        <v>11.24.04.817 AM</v>
      </c>
      <c r="I30" s="10" t="str">
        <f t="shared" si="5"/>
        <v>11.24.</v>
      </c>
      <c r="J30" s="10" t="str">
        <f t="shared" si="6"/>
        <v>11:24:</v>
      </c>
      <c r="K30" s="10" t="str">
        <f t="shared" si="7"/>
        <v>04.817</v>
      </c>
      <c r="L30" s="11" t="str">
        <f t="shared" si="8"/>
        <v>11:24:04.817</v>
      </c>
      <c r="M30" t="s">
        <v>133</v>
      </c>
    </row>
    <row r="31" spans="1:15" x14ac:dyDescent="0.25">
      <c r="A31" t="s">
        <v>13</v>
      </c>
      <c r="B31" t="s">
        <v>52</v>
      </c>
      <c r="C31" s="6" t="str">
        <f t="shared" si="9"/>
        <v>40.212</v>
      </c>
      <c r="D31" s="7">
        <f t="shared" si="2"/>
        <v>27.273545454545456</v>
      </c>
      <c r="E31" t="str">
        <f t="shared" si="3"/>
        <v>11.24.40.212</v>
      </c>
      <c r="F31" s="9">
        <v>27.273545454545499</v>
      </c>
      <c r="G31" t="s">
        <v>101</v>
      </c>
      <c r="H31" s="10" t="str">
        <f t="shared" si="4"/>
        <v>11.24.27.273 AM</v>
      </c>
      <c r="I31" s="10" t="str">
        <f t="shared" si="5"/>
        <v>11.24.</v>
      </c>
      <c r="J31" s="10" t="str">
        <f t="shared" si="6"/>
        <v>11:24:</v>
      </c>
      <c r="K31" s="10" t="str">
        <f t="shared" si="7"/>
        <v>27.273</v>
      </c>
      <c r="L31" s="11" t="str">
        <f t="shared" si="8"/>
        <v>11:24:27.273</v>
      </c>
      <c r="M31" t="s">
        <v>134</v>
      </c>
    </row>
    <row r="32" spans="1:15" x14ac:dyDescent="0.25">
      <c r="A32" t="s">
        <v>14</v>
      </c>
      <c r="B32" t="s">
        <v>53</v>
      </c>
      <c r="C32" s="6" t="str">
        <f t="shared" si="9"/>
        <v>10.628</v>
      </c>
      <c r="D32" s="7">
        <f t="shared" si="2"/>
        <v>-2.3104545454545455</v>
      </c>
      <c r="E32" t="str">
        <f t="shared" si="3"/>
        <v>11.25.10.628</v>
      </c>
      <c r="F32" s="9">
        <v>-2.31045454545455</v>
      </c>
      <c r="G32" t="s">
        <v>102</v>
      </c>
      <c r="H32" s="10" t="str">
        <f t="shared" si="4"/>
        <v>11.24.57.689 AM</v>
      </c>
      <c r="I32" s="10" t="str">
        <f t="shared" si="5"/>
        <v>11.24.</v>
      </c>
      <c r="J32" s="10" t="str">
        <f t="shared" si="6"/>
        <v>11:24:</v>
      </c>
      <c r="K32" s="10" t="str">
        <f t="shared" si="7"/>
        <v>57.689</v>
      </c>
      <c r="L32" s="11" t="str">
        <f t="shared" si="8"/>
        <v>11:24:57.689</v>
      </c>
      <c r="M32" t="s">
        <v>135</v>
      </c>
    </row>
    <row r="33" spans="1:13" x14ac:dyDescent="0.25">
      <c r="A33" t="s">
        <v>15</v>
      </c>
      <c r="B33" t="s">
        <v>54</v>
      </c>
      <c r="C33" s="6" t="str">
        <f t="shared" si="9"/>
        <v>31.556</v>
      </c>
      <c r="D33" s="7">
        <f t="shared" si="2"/>
        <v>18.617545454545457</v>
      </c>
      <c r="E33" t="str">
        <f t="shared" si="3"/>
        <v>11.25.31.556</v>
      </c>
      <c r="F33" s="9">
        <v>18.6175454545455</v>
      </c>
      <c r="G33" t="s">
        <v>103</v>
      </c>
      <c r="H33" s="10" t="str">
        <f t="shared" si="4"/>
        <v>11.25.18.617 AM</v>
      </c>
      <c r="I33" s="10" t="str">
        <f t="shared" si="5"/>
        <v>11.25.</v>
      </c>
      <c r="J33" s="10" t="str">
        <f t="shared" si="6"/>
        <v>11:25:</v>
      </c>
      <c r="K33" s="10" t="str">
        <f t="shared" si="7"/>
        <v>18.617</v>
      </c>
      <c r="L33" s="11" t="str">
        <f t="shared" si="8"/>
        <v>11:25:18.617</v>
      </c>
      <c r="M33" t="s">
        <v>136</v>
      </c>
    </row>
    <row r="34" spans="1:13" x14ac:dyDescent="0.25">
      <c r="A34" t="s">
        <v>16</v>
      </c>
      <c r="B34" t="s">
        <v>55</v>
      </c>
      <c r="C34" s="6" t="str">
        <f t="shared" si="9"/>
        <v>53.627</v>
      </c>
      <c r="D34" s="7">
        <f t="shared" si="2"/>
        <v>40.688545454545455</v>
      </c>
      <c r="E34" t="str">
        <f t="shared" si="3"/>
        <v>11.25.53.627</v>
      </c>
      <c r="F34" s="9">
        <v>40.688545454545498</v>
      </c>
      <c r="G34" t="s">
        <v>104</v>
      </c>
      <c r="H34" s="10" t="str">
        <f t="shared" si="4"/>
        <v>11.25.40.688 AM</v>
      </c>
      <c r="I34" s="10" t="str">
        <f t="shared" si="5"/>
        <v>11.25.</v>
      </c>
      <c r="J34" s="10" t="str">
        <f t="shared" si="6"/>
        <v>11:25:</v>
      </c>
      <c r="K34" s="10" t="str">
        <f t="shared" si="7"/>
        <v>40.688</v>
      </c>
      <c r="L34" s="11" t="str">
        <f t="shared" si="8"/>
        <v>11:25:40.688</v>
      </c>
      <c r="M34" t="s">
        <v>137</v>
      </c>
    </row>
    <row r="35" spans="1:13" x14ac:dyDescent="0.25">
      <c r="A35" t="s">
        <v>17</v>
      </c>
      <c r="B35" t="s">
        <v>56</v>
      </c>
      <c r="C35" s="6" t="str">
        <f t="shared" si="9"/>
        <v>23.536</v>
      </c>
      <c r="D35" s="7">
        <f t="shared" si="2"/>
        <v>10.597545454545456</v>
      </c>
      <c r="E35" t="str">
        <f t="shared" si="3"/>
        <v>11.26.23.536</v>
      </c>
      <c r="F35" s="9">
        <v>10.5975454545455</v>
      </c>
      <c r="G35" t="s">
        <v>105</v>
      </c>
      <c r="H35" s="10" t="str">
        <f t="shared" si="4"/>
        <v>11.26.10.597 AM</v>
      </c>
      <c r="I35" s="10" t="str">
        <f t="shared" si="5"/>
        <v>11.26.</v>
      </c>
      <c r="J35" s="10" t="str">
        <f t="shared" si="6"/>
        <v>11:26:</v>
      </c>
      <c r="K35" s="10" t="str">
        <f t="shared" si="7"/>
        <v>10.597</v>
      </c>
      <c r="L35" s="11" t="str">
        <f t="shared" si="8"/>
        <v>11:26:10.597</v>
      </c>
      <c r="M35" t="s">
        <v>138</v>
      </c>
    </row>
    <row r="36" spans="1:13" x14ac:dyDescent="0.25">
      <c r="A36" t="s">
        <v>18</v>
      </c>
      <c r="B36" t="s">
        <v>57</v>
      </c>
      <c r="C36" s="6" t="str">
        <f t="shared" si="9"/>
        <v>51.836</v>
      </c>
      <c r="D36" s="7">
        <f t="shared" si="2"/>
        <v>38.897545454545451</v>
      </c>
      <c r="E36" t="str">
        <f t="shared" si="3"/>
        <v>11.26.51.836</v>
      </c>
      <c r="F36" s="9">
        <v>38.897545454545501</v>
      </c>
      <c r="G36" t="s">
        <v>106</v>
      </c>
      <c r="H36" s="10" t="str">
        <f t="shared" si="4"/>
        <v>11.26.38.897 AM</v>
      </c>
      <c r="I36" s="10" t="str">
        <f t="shared" si="5"/>
        <v>11.26.</v>
      </c>
      <c r="J36" s="10" t="str">
        <f t="shared" si="6"/>
        <v>11:26:</v>
      </c>
      <c r="K36" s="10" t="str">
        <f t="shared" si="7"/>
        <v>38.897</v>
      </c>
      <c r="L36" s="11" t="str">
        <f t="shared" si="8"/>
        <v>11:26:38.897</v>
      </c>
      <c r="M36" t="s">
        <v>139</v>
      </c>
    </row>
    <row r="37" spans="1:13" x14ac:dyDescent="0.25">
      <c r="A37" t="s">
        <v>19</v>
      </c>
      <c r="B37" t="s">
        <v>58</v>
      </c>
      <c r="C37" s="6" t="str">
        <f t="shared" si="9"/>
        <v>10.336</v>
      </c>
      <c r="D37" s="7">
        <f t="shared" si="2"/>
        <v>-2.6024545454545454</v>
      </c>
      <c r="E37" t="str">
        <f t="shared" si="3"/>
        <v>11.27.10.336</v>
      </c>
      <c r="F37" s="9">
        <v>-2.6024545454545454</v>
      </c>
      <c r="G37" t="s">
        <v>107</v>
      </c>
      <c r="H37" s="10" t="str">
        <f t="shared" si="4"/>
        <v>11.26.57.397 AM</v>
      </c>
      <c r="I37" s="10" t="str">
        <f t="shared" si="5"/>
        <v>11.26.</v>
      </c>
      <c r="J37" s="10" t="str">
        <f t="shared" si="6"/>
        <v>11:26:</v>
      </c>
      <c r="K37" s="10" t="str">
        <f t="shared" si="7"/>
        <v>57.397</v>
      </c>
      <c r="L37" s="11" t="str">
        <f t="shared" si="8"/>
        <v>11:26:57.397</v>
      </c>
      <c r="M37" t="s">
        <v>140</v>
      </c>
    </row>
    <row r="38" spans="1:13" x14ac:dyDescent="0.25">
      <c r="A38" t="s">
        <v>20</v>
      </c>
      <c r="B38" t="s">
        <v>59</v>
      </c>
      <c r="C38" s="6" t="str">
        <f t="shared" si="9"/>
        <v>32.643</v>
      </c>
      <c r="D38" s="7">
        <f t="shared" si="2"/>
        <v>19.704545454545453</v>
      </c>
      <c r="E38" t="str">
        <f t="shared" si="3"/>
        <v>11.27.32.643</v>
      </c>
      <c r="F38" s="9">
        <v>19.704545454545499</v>
      </c>
      <c r="G38" t="s">
        <v>108</v>
      </c>
      <c r="H38" s="10" t="str">
        <f t="shared" si="4"/>
        <v>11.27.19.704 AM</v>
      </c>
      <c r="I38" s="10" t="str">
        <f t="shared" si="5"/>
        <v>11.27.</v>
      </c>
      <c r="J38" s="10" t="str">
        <f t="shared" si="6"/>
        <v>11:27:</v>
      </c>
      <c r="K38" s="10" t="str">
        <f t="shared" si="7"/>
        <v>19.704</v>
      </c>
      <c r="L38" s="11" t="str">
        <f t="shared" si="8"/>
        <v>11:27:19.704</v>
      </c>
      <c r="M38" t="s">
        <v>141</v>
      </c>
    </row>
    <row r="39" spans="1:13" x14ac:dyDescent="0.25">
      <c r="A39" t="s">
        <v>21</v>
      </c>
      <c r="B39" t="s">
        <v>60</v>
      </c>
      <c r="C39" s="6" t="str">
        <f t="shared" si="9"/>
        <v>53.643</v>
      </c>
      <c r="D39" s="7">
        <f t="shared" si="2"/>
        <v>40.704545454545453</v>
      </c>
      <c r="E39" t="str">
        <f t="shared" si="3"/>
        <v>11.27.53.643</v>
      </c>
      <c r="F39" s="9">
        <v>40.704545454545503</v>
      </c>
      <c r="G39" t="s">
        <v>109</v>
      </c>
      <c r="H39" s="10" t="str">
        <f t="shared" si="4"/>
        <v>11.27.40.704 AM</v>
      </c>
      <c r="I39" s="10" t="str">
        <f t="shared" si="5"/>
        <v>11.27.</v>
      </c>
      <c r="J39" s="10" t="str">
        <f t="shared" si="6"/>
        <v>11:27:</v>
      </c>
      <c r="K39" s="10" t="str">
        <f t="shared" si="7"/>
        <v>40.704</v>
      </c>
      <c r="L39" s="11" t="str">
        <f t="shared" si="8"/>
        <v>11:27:40.704</v>
      </c>
      <c r="M39" t="s">
        <v>142</v>
      </c>
    </row>
    <row r="40" spans="1:13" x14ac:dyDescent="0.25">
      <c r="A40" t="s">
        <v>22</v>
      </c>
      <c r="B40" t="s">
        <v>61</v>
      </c>
      <c r="C40" s="6" t="str">
        <f t="shared" si="9"/>
        <v>21.354</v>
      </c>
      <c r="D40" s="7">
        <f t="shared" si="2"/>
        <v>8.4155454545454536</v>
      </c>
      <c r="E40" t="str">
        <f t="shared" si="3"/>
        <v>11.28.21.354</v>
      </c>
      <c r="F40" s="9">
        <v>8.41554545454545</v>
      </c>
      <c r="G40" t="s">
        <v>110</v>
      </c>
      <c r="H40" s="10" t="str">
        <f t="shared" si="4"/>
        <v>11.28.08.415 AM</v>
      </c>
      <c r="I40" s="10" t="str">
        <f t="shared" si="5"/>
        <v>11.28.</v>
      </c>
      <c r="J40" s="10" t="str">
        <f t="shared" si="6"/>
        <v>11:28:</v>
      </c>
      <c r="K40" s="10" t="str">
        <f t="shared" si="7"/>
        <v>08.415</v>
      </c>
      <c r="L40" s="11" t="str">
        <f t="shared" si="8"/>
        <v>11:28:08.415</v>
      </c>
      <c r="M40" t="s">
        <v>143</v>
      </c>
    </row>
    <row r="41" spans="1:13" x14ac:dyDescent="0.25">
      <c r="A41" t="s">
        <v>23</v>
      </c>
      <c r="B41" t="s">
        <v>62</v>
      </c>
      <c r="C41" s="6" t="str">
        <f t="shared" si="9"/>
        <v>41.070</v>
      </c>
      <c r="D41" s="7">
        <f t="shared" si="2"/>
        <v>28.131545454545453</v>
      </c>
      <c r="E41" t="str">
        <f t="shared" si="3"/>
        <v>11.28.41.070</v>
      </c>
      <c r="F41" s="9">
        <v>28.131545454545499</v>
      </c>
      <c r="G41" t="s">
        <v>111</v>
      </c>
      <c r="H41" s="10" t="str">
        <f t="shared" si="4"/>
        <v>11.28.28.131 AM</v>
      </c>
      <c r="I41" s="10" t="str">
        <f t="shared" si="5"/>
        <v>11.28.</v>
      </c>
      <c r="J41" s="10" t="str">
        <f t="shared" si="6"/>
        <v>11:28:</v>
      </c>
      <c r="K41" s="10" t="str">
        <f t="shared" si="7"/>
        <v>28.131</v>
      </c>
      <c r="L41" s="11" t="str">
        <f t="shared" si="8"/>
        <v>11:28:28.131</v>
      </c>
      <c r="M41" t="s">
        <v>144</v>
      </c>
    </row>
    <row r="42" spans="1:13" x14ac:dyDescent="0.25">
      <c r="A42" t="s">
        <v>24</v>
      </c>
      <c r="B42" t="s">
        <v>63</v>
      </c>
      <c r="C42" s="6" t="str">
        <f t="shared" si="9"/>
        <v>41.571</v>
      </c>
      <c r="D42" s="7">
        <f t="shared" si="2"/>
        <v>28.632545454545451</v>
      </c>
      <c r="E42" t="str">
        <f t="shared" si="3"/>
        <v>11.29.41.571</v>
      </c>
      <c r="F42" s="9">
        <v>28.6325454545455</v>
      </c>
      <c r="G42" t="s">
        <v>112</v>
      </c>
      <c r="H42" s="10" t="str">
        <f t="shared" si="4"/>
        <v>11.29.28.632 AM</v>
      </c>
      <c r="I42" s="10" t="str">
        <f t="shared" si="5"/>
        <v>11.29.</v>
      </c>
      <c r="J42" s="10" t="str">
        <f t="shared" si="6"/>
        <v>11:29:</v>
      </c>
      <c r="K42" s="10" t="str">
        <f t="shared" si="7"/>
        <v>28.632</v>
      </c>
      <c r="L42" s="11" t="str">
        <f t="shared" si="8"/>
        <v>11:29:28.632</v>
      </c>
      <c r="M42" t="s">
        <v>145</v>
      </c>
    </row>
    <row r="43" spans="1:13" x14ac:dyDescent="0.25">
      <c r="A43" t="s">
        <v>25</v>
      </c>
      <c r="B43" t="s">
        <v>64</v>
      </c>
      <c r="C43" s="6" t="str">
        <f t="shared" si="9"/>
        <v>03.395</v>
      </c>
      <c r="D43" s="7">
        <f t="shared" si="2"/>
        <v>-9.5434545454545461</v>
      </c>
      <c r="E43" t="str">
        <f t="shared" si="3"/>
        <v>11.30.03.395</v>
      </c>
      <c r="F43" s="9">
        <v>-9.5434545454545496</v>
      </c>
      <c r="G43" t="s">
        <v>113</v>
      </c>
      <c r="H43" s="10" t="str">
        <f t="shared" si="4"/>
        <v>11.29.50.456 AM</v>
      </c>
      <c r="I43" s="10" t="str">
        <f t="shared" si="5"/>
        <v>11.29.</v>
      </c>
      <c r="J43" s="10" t="str">
        <f t="shared" si="6"/>
        <v>11:29:</v>
      </c>
      <c r="K43" s="10" t="str">
        <f>MID(G43,7,6)</f>
        <v>50.456</v>
      </c>
      <c r="L43" s="11" t="str">
        <f t="shared" si="8"/>
        <v>11:29:50.456</v>
      </c>
      <c r="M43" t="s">
        <v>146</v>
      </c>
    </row>
    <row r="44" spans="1:13" x14ac:dyDescent="0.25">
      <c r="A44" t="s">
        <v>26</v>
      </c>
      <c r="B44" t="s">
        <v>65</v>
      </c>
      <c r="C44" s="6" t="str">
        <f t="shared" si="9"/>
        <v>21.488</v>
      </c>
      <c r="D44" s="7">
        <f t="shared" si="2"/>
        <v>8.5495454545454539</v>
      </c>
      <c r="E44" t="str">
        <f t="shared" si="3"/>
        <v>11.30.21.488</v>
      </c>
      <c r="F44" s="9">
        <v>8.5495454545454503</v>
      </c>
      <c r="G44" t="s">
        <v>114</v>
      </c>
      <c r="H44" s="10" t="str">
        <f t="shared" si="4"/>
        <v>11.30.08.549 AM</v>
      </c>
      <c r="I44" s="10" t="str">
        <f t="shared" si="5"/>
        <v>11.30.</v>
      </c>
      <c r="J44" s="10" t="str">
        <f t="shared" si="6"/>
        <v>11:30:</v>
      </c>
      <c r="K44" s="10" t="str">
        <f t="shared" si="7"/>
        <v>08.549</v>
      </c>
      <c r="L44" s="11" t="str">
        <f t="shared" si="8"/>
        <v>11:30:08.549</v>
      </c>
      <c r="M44" t="s">
        <v>147</v>
      </c>
    </row>
    <row r="45" spans="1:13" x14ac:dyDescent="0.25">
      <c r="A45" t="s">
        <v>27</v>
      </c>
      <c r="B45" t="s">
        <v>66</v>
      </c>
      <c r="C45" s="6" t="str">
        <f t="shared" si="9"/>
        <v>58.155</v>
      </c>
      <c r="D45" s="7">
        <f t="shared" si="2"/>
        <v>45.216545454545454</v>
      </c>
      <c r="E45" t="str">
        <f t="shared" si="3"/>
        <v>11.30.58.155</v>
      </c>
      <c r="F45" s="9">
        <v>45.216545454545503</v>
      </c>
      <c r="G45" t="s">
        <v>115</v>
      </c>
      <c r="H45" s="10" t="str">
        <f t="shared" si="4"/>
        <v>11.30.45.216 AM</v>
      </c>
      <c r="I45" s="10" t="str">
        <f t="shared" si="5"/>
        <v>11.30.</v>
      </c>
      <c r="J45" s="10" t="str">
        <f t="shared" si="6"/>
        <v>11:30:</v>
      </c>
      <c r="K45" s="10" t="str">
        <f t="shared" si="7"/>
        <v>45.216</v>
      </c>
      <c r="L45" s="11" t="str">
        <f t="shared" si="8"/>
        <v>11:30:45.216</v>
      </c>
      <c r="M45" t="s">
        <v>148</v>
      </c>
    </row>
    <row r="46" spans="1:13" x14ac:dyDescent="0.25">
      <c r="A46" t="s">
        <v>28</v>
      </c>
      <c r="B46" t="s">
        <v>67</v>
      </c>
      <c r="C46" s="6" t="str">
        <f t="shared" si="9"/>
        <v>18.707</v>
      </c>
      <c r="D46" s="7">
        <f t="shared" si="2"/>
        <v>5.7685454545454551</v>
      </c>
      <c r="E46" t="str">
        <f t="shared" si="3"/>
        <v>11.31.18.707</v>
      </c>
      <c r="F46" s="9">
        <v>5.7685454545454604</v>
      </c>
      <c r="G46" t="s">
        <v>116</v>
      </c>
      <c r="H46" s="10" t="str">
        <f t="shared" si="4"/>
        <v>11.31.05.768 AM</v>
      </c>
      <c r="I46" s="10" t="str">
        <f t="shared" si="5"/>
        <v>11.31.</v>
      </c>
      <c r="J46" s="10" t="str">
        <f t="shared" si="6"/>
        <v>11:31:</v>
      </c>
      <c r="K46" s="10" t="str">
        <f t="shared" si="7"/>
        <v>05.768</v>
      </c>
      <c r="L46" s="11" t="str">
        <f t="shared" si="8"/>
        <v>11:31:05.768</v>
      </c>
      <c r="M46" t="s">
        <v>149</v>
      </c>
    </row>
    <row r="47" spans="1:13" x14ac:dyDescent="0.25">
      <c r="A47" t="s">
        <v>29</v>
      </c>
      <c r="B47" t="s">
        <v>68</v>
      </c>
      <c r="C47" s="6" t="str">
        <f t="shared" si="9"/>
        <v>49.282</v>
      </c>
      <c r="D47" s="7">
        <f t="shared" si="2"/>
        <v>36.343545454545449</v>
      </c>
      <c r="E47" t="str">
        <f t="shared" si="3"/>
        <v>11.31.49.282</v>
      </c>
      <c r="F47" s="9">
        <v>36.343545454545399</v>
      </c>
      <c r="G47" t="s">
        <v>117</v>
      </c>
      <c r="H47" s="10" t="str">
        <f t="shared" si="4"/>
        <v>11.31.36.343 AM</v>
      </c>
      <c r="I47" s="10" t="str">
        <f t="shared" si="5"/>
        <v>11.31.</v>
      </c>
      <c r="J47" s="10" t="str">
        <f t="shared" si="6"/>
        <v>11:31:</v>
      </c>
      <c r="K47" s="10" t="str">
        <f t="shared" si="7"/>
        <v>36.343</v>
      </c>
      <c r="L47" s="11" t="str">
        <f t="shared" si="8"/>
        <v>11:31:36.343</v>
      </c>
      <c r="M47" t="s">
        <v>150</v>
      </c>
    </row>
    <row r="48" spans="1:13" x14ac:dyDescent="0.25">
      <c r="A48" t="s">
        <v>30</v>
      </c>
      <c r="B48" t="s">
        <v>69</v>
      </c>
      <c r="C48" s="6" t="str">
        <f t="shared" si="9"/>
        <v>13.655</v>
      </c>
      <c r="D48" s="7">
        <f t="shared" si="2"/>
        <v>0.71654545454545371</v>
      </c>
      <c r="E48" t="str">
        <f t="shared" si="3"/>
        <v>11.32.13.655</v>
      </c>
      <c r="F48" s="9">
        <v>0.71654545454545404</v>
      </c>
      <c r="G48" t="s">
        <v>118</v>
      </c>
      <c r="H48" s="10" t="str">
        <f t="shared" si="4"/>
        <v>11.32.00.716 AM</v>
      </c>
      <c r="I48" s="10" t="str">
        <f t="shared" si="5"/>
        <v>11.32.</v>
      </c>
      <c r="J48" s="10" t="str">
        <f t="shared" si="6"/>
        <v>11:32:</v>
      </c>
      <c r="K48" s="10" t="str">
        <f t="shared" si="7"/>
        <v>00.716</v>
      </c>
      <c r="L48" s="11" t="str">
        <f t="shared" si="8"/>
        <v>11:32:00.716</v>
      </c>
      <c r="M48" t="s">
        <v>151</v>
      </c>
    </row>
    <row r="49" spans="1:13" x14ac:dyDescent="0.25">
      <c r="A49" t="s">
        <v>31</v>
      </c>
      <c r="B49" t="s">
        <v>70</v>
      </c>
      <c r="C49" s="6" t="str">
        <f t="shared" si="9"/>
        <v>38.122</v>
      </c>
      <c r="D49" s="7">
        <f t="shared" si="2"/>
        <v>25.183545454545452</v>
      </c>
      <c r="E49" t="str">
        <f t="shared" si="3"/>
        <v>11.32.38.122</v>
      </c>
      <c r="F49" s="9">
        <v>25.183545454545499</v>
      </c>
      <c r="G49" t="s">
        <v>119</v>
      </c>
      <c r="H49" s="10" t="str">
        <f t="shared" si="4"/>
        <v>11.32.25.183 AM</v>
      </c>
      <c r="I49" s="10" t="str">
        <f t="shared" si="5"/>
        <v>11.32.</v>
      </c>
      <c r="J49" s="10" t="str">
        <f t="shared" si="6"/>
        <v>11:32:</v>
      </c>
      <c r="K49" s="10" t="str">
        <f t="shared" si="7"/>
        <v>25.183</v>
      </c>
      <c r="L49" s="11" t="str">
        <f t="shared" si="8"/>
        <v>11:32:25.183</v>
      </c>
      <c r="M49" t="s">
        <v>152</v>
      </c>
    </row>
    <row r="50" spans="1:13" x14ac:dyDescent="0.25">
      <c r="A50" t="s">
        <v>32</v>
      </c>
      <c r="B50" t="s">
        <v>71</v>
      </c>
      <c r="C50" s="6" t="str">
        <f t="shared" si="9"/>
        <v>59.172</v>
      </c>
      <c r="D50" s="7">
        <f t="shared" si="2"/>
        <v>46.23354545454545</v>
      </c>
      <c r="E50" t="str">
        <f t="shared" si="3"/>
        <v>11.32.59.172</v>
      </c>
      <c r="F50" s="9">
        <v>46.2335454545454</v>
      </c>
      <c r="G50" t="s">
        <v>120</v>
      </c>
      <c r="H50" s="10" t="str">
        <f t="shared" si="4"/>
        <v>11.32.46.233 AM</v>
      </c>
      <c r="I50" s="10" t="str">
        <f t="shared" si="5"/>
        <v>11.32.</v>
      </c>
      <c r="J50" s="10" t="str">
        <f t="shared" si="6"/>
        <v>11:32:</v>
      </c>
      <c r="K50" s="10" t="str">
        <f>MID(G50,7,6)</f>
        <v>46.233</v>
      </c>
      <c r="L50" s="11" t="str">
        <f t="shared" si="8"/>
        <v>11:32:46.233</v>
      </c>
      <c r="M50" t="s">
        <v>153</v>
      </c>
    </row>
    <row r="51" spans="1:13" x14ac:dyDescent="0.25">
      <c r="A51" t="s">
        <v>33</v>
      </c>
      <c r="B51" t="s">
        <v>72</v>
      </c>
      <c r="C51" s="6" t="str">
        <f t="shared" si="9"/>
        <v>34.956</v>
      </c>
      <c r="D51" s="7">
        <f t="shared" si="2"/>
        <v>22.017545454545456</v>
      </c>
      <c r="E51" t="str">
        <f t="shared" si="3"/>
        <v>11.33.34.956</v>
      </c>
      <c r="F51" s="9">
        <v>22.017545454545498</v>
      </c>
      <c r="G51" t="s">
        <v>121</v>
      </c>
      <c r="H51" s="10" t="str">
        <f t="shared" si="4"/>
        <v>11.33.22.017 AM</v>
      </c>
      <c r="I51" s="10" t="str">
        <f t="shared" si="5"/>
        <v>11.33.</v>
      </c>
      <c r="J51" s="10" t="str">
        <f t="shared" si="6"/>
        <v>11:33:</v>
      </c>
      <c r="K51" s="10" t="str">
        <f t="shared" si="7"/>
        <v>22.017</v>
      </c>
      <c r="L51" s="11" t="str">
        <f t="shared" si="8"/>
        <v>11:33:22.017</v>
      </c>
      <c r="M51" t="s">
        <v>154</v>
      </c>
    </row>
    <row r="52" spans="1:13" x14ac:dyDescent="0.25">
      <c r="A52" t="s">
        <v>34</v>
      </c>
      <c r="B52" t="s">
        <v>73</v>
      </c>
      <c r="C52" s="6" t="str">
        <f t="shared" si="9"/>
        <v>04.897</v>
      </c>
      <c r="D52" s="7">
        <f t="shared" si="2"/>
        <v>-8.0414545454545454</v>
      </c>
      <c r="E52" t="str">
        <f t="shared" si="3"/>
        <v>11.34.04.897</v>
      </c>
      <c r="F52" s="9">
        <v>-8.0414545454545454</v>
      </c>
      <c r="G52" t="s">
        <v>168</v>
      </c>
      <c r="H52" s="10" t="str">
        <f t="shared" si="4"/>
        <v>11.33.51.958 AM</v>
      </c>
      <c r="I52" s="10" t="str">
        <f t="shared" si="5"/>
        <v>11.33.</v>
      </c>
      <c r="J52" s="10" t="str">
        <f t="shared" si="6"/>
        <v>11:33:</v>
      </c>
      <c r="K52" s="10" t="str">
        <f t="shared" si="7"/>
        <v>51.958</v>
      </c>
      <c r="L52" s="11" t="str">
        <f t="shared" si="8"/>
        <v>11:33:51.958</v>
      </c>
      <c r="M52" t="s">
        <v>169</v>
      </c>
    </row>
    <row r="53" spans="1:13" x14ac:dyDescent="0.25">
      <c r="A53" t="s">
        <v>35</v>
      </c>
      <c r="B53" t="s">
        <v>74</v>
      </c>
      <c r="C53" s="6" t="str">
        <f t="shared" si="9"/>
        <v>28.423</v>
      </c>
      <c r="D53" s="7">
        <f t="shared" si="2"/>
        <v>15.484545454545453</v>
      </c>
      <c r="E53" t="str">
        <f>MID(B53,12,12)</f>
        <v>11.34.28.423</v>
      </c>
      <c r="F53" s="9">
        <v>15.484545454545501</v>
      </c>
      <c r="G53" t="s">
        <v>162</v>
      </c>
      <c r="H53" s="10" t="str">
        <f t="shared" si="4"/>
        <v>11.34.15.484 AM</v>
      </c>
      <c r="I53" s="10" t="str">
        <f t="shared" si="5"/>
        <v>11.34.</v>
      </c>
      <c r="J53" s="10" t="str">
        <f t="shared" si="6"/>
        <v>11:34:</v>
      </c>
      <c r="K53" s="10" t="str">
        <f t="shared" si="7"/>
        <v>15.484</v>
      </c>
      <c r="L53" s="11" t="str">
        <f t="shared" si="8"/>
        <v>11:34:15.484</v>
      </c>
      <c r="M53" t="s">
        <v>170</v>
      </c>
    </row>
    <row r="54" spans="1:13" x14ac:dyDescent="0.25">
      <c r="A54" t="s">
        <v>36</v>
      </c>
      <c r="B54" t="s">
        <v>75</v>
      </c>
      <c r="C54" s="6" t="str">
        <f t="shared" si="9"/>
        <v>57.754</v>
      </c>
      <c r="D54" s="7">
        <f t="shared" si="2"/>
        <v>44.81554545454545</v>
      </c>
      <c r="E54" t="str">
        <f t="shared" si="3"/>
        <v>11.34.57.754</v>
      </c>
      <c r="F54" s="9">
        <v>44.8155454545455</v>
      </c>
      <c r="G54" t="s">
        <v>163</v>
      </c>
      <c r="H54" s="10" t="str">
        <f t="shared" si="4"/>
        <v>11.34.44.815 AM</v>
      </c>
      <c r="I54" s="10" t="str">
        <f t="shared" si="5"/>
        <v>11.34.</v>
      </c>
      <c r="J54" s="10" t="str">
        <f t="shared" si="6"/>
        <v>11:34:</v>
      </c>
      <c r="K54" s="10" t="str">
        <f t="shared" si="7"/>
        <v>44.815</v>
      </c>
      <c r="L54" s="11" t="str">
        <f t="shared" si="8"/>
        <v>11:34:44.815</v>
      </c>
      <c r="M54" t="s">
        <v>171</v>
      </c>
    </row>
    <row r="55" spans="1:13" x14ac:dyDescent="0.25">
      <c r="A55" t="s">
        <v>37</v>
      </c>
      <c r="B55" t="s">
        <v>76</v>
      </c>
      <c r="C55" s="6" t="str">
        <f t="shared" si="9"/>
        <v>27.157</v>
      </c>
      <c r="D55" s="7">
        <f t="shared" si="2"/>
        <v>14.218545454545454</v>
      </c>
      <c r="E55" t="str">
        <f t="shared" si="3"/>
        <v>11.35.27.157</v>
      </c>
      <c r="F55" s="9">
        <v>14.218545454545501</v>
      </c>
      <c r="G55" t="s">
        <v>164</v>
      </c>
      <c r="H55" s="10" t="str">
        <f t="shared" si="4"/>
        <v>11.35.14.218 AM</v>
      </c>
      <c r="I55" s="10" t="str">
        <f t="shared" si="5"/>
        <v>11.35.</v>
      </c>
      <c r="J55" s="10" t="str">
        <f t="shared" si="6"/>
        <v>11:35:</v>
      </c>
      <c r="K55" s="10" t="str">
        <f t="shared" si="7"/>
        <v>14.218</v>
      </c>
      <c r="L55" s="11" t="str">
        <f t="shared" si="8"/>
        <v>11:35:14.218</v>
      </c>
      <c r="M55" t="s">
        <v>172</v>
      </c>
    </row>
    <row r="56" spans="1:13" x14ac:dyDescent="0.25">
      <c r="A56" t="s">
        <v>38</v>
      </c>
      <c r="B56" t="s">
        <v>77</v>
      </c>
      <c r="C56" s="6" t="str">
        <f t="shared" si="9"/>
        <v>56.924</v>
      </c>
      <c r="D56" s="7">
        <f t="shared" si="2"/>
        <v>43.985545454545452</v>
      </c>
      <c r="E56" t="str">
        <f t="shared" si="3"/>
        <v>11.35.56.924</v>
      </c>
      <c r="F56" s="9">
        <v>43.985545454545502</v>
      </c>
      <c r="G56" t="s">
        <v>165</v>
      </c>
      <c r="H56" s="10" t="str">
        <f t="shared" si="4"/>
        <v>11.35.43.985 AM</v>
      </c>
      <c r="I56" s="10" t="str">
        <f t="shared" si="5"/>
        <v>11.35.</v>
      </c>
      <c r="J56" s="10" t="str">
        <f t="shared" si="6"/>
        <v>11:35:</v>
      </c>
      <c r="K56" s="10" t="str">
        <f>MID(G56,7,6)</f>
        <v>43.985</v>
      </c>
      <c r="L56" s="11" t="str">
        <f t="shared" si="8"/>
        <v>11:35:43.985</v>
      </c>
      <c r="M56" t="s">
        <v>173</v>
      </c>
    </row>
    <row r="57" spans="1:13" x14ac:dyDescent="0.25">
      <c r="A57" t="s">
        <v>39</v>
      </c>
      <c r="B57" t="s">
        <v>78</v>
      </c>
      <c r="C57" s="6" t="str">
        <f t="shared" si="9"/>
        <v>28.577</v>
      </c>
      <c r="D57" s="7">
        <f t="shared" si="2"/>
        <v>15.638545454545456</v>
      </c>
      <c r="E57" t="str">
        <f t="shared" si="3"/>
        <v>11.36.28.577</v>
      </c>
      <c r="F57" s="9">
        <v>15.6385454545455</v>
      </c>
      <c r="G57" t="s">
        <v>166</v>
      </c>
      <c r="H57" s="10" t="str">
        <f t="shared" si="4"/>
        <v>11.36.15.638 AM</v>
      </c>
      <c r="I57" s="10" t="str">
        <f t="shared" si="5"/>
        <v>11.36.</v>
      </c>
      <c r="J57" s="10" t="str">
        <f t="shared" si="6"/>
        <v>11:36:</v>
      </c>
      <c r="K57" s="10" t="str">
        <f t="shared" si="7"/>
        <v>15.638</v>
      </c>
      <c r="L57" s="11" t="str">
        <f t="shared" si="8"/>
        <v>11:36:15.638</v>
      </c>
      <c r="M57" t="s">
        <v>174</v>
      </c>
    </row>
    <row r="58" spans="1:13" x14ac:dyDescent="0.25">
      <c r="A58" t="s">
        <v>40</v>
      </c>
      <c r="B58" t="s">
        <v>79</v>
      </c>
      <c r="C58" s="6" t="str">
        <f t="shared" si="9"/>
        <v>03.449</v>
      </c>
      <c r="D58" s="7">
        <f t="shared" si="2"/>
        <v>-9.4894545454545458</v>
      </c>
      <c r="E58" t="str">
        <f t="shared" si="3"/>
        <v>11.37.03.449</v>
      </c>
      <c r="F58" s="9">
        <v>-9.4894545454545458</v>
      </c>
      <c r="G58" t="s">
        <v>124</v>
      </c>
      <c r="H58" s="10" t="str">
        <f t="shared" si="4"/>
        <v>11.36.50.545 AM</v>
      </c>
      <c r="I58" s="10" t="str">
        <f t="shared" si="5"/>
        <v>11.36.</v>
      </c>
      <c r="J58" s="10" t="str">
        <f t="shared" si="6"/>
        <v>11:36:</v>
      </c>
      <c r="K58" s="10" t="str">
        <f t="shared" si="7"/>
        <v>50.545</v>
      </c>
      <c r="L58" s="11" t="str">
        <f t="shared" si="8"/>
        <v>11:36:50.545</v>
      </c>
      <c r="M58" t="s">
        <v>155</v>
      </c>
    </row>
    <row r="59" spans="1:13" x14ac:dyDescent="0.25">
      <c r="A59" t="s">
        <v>41</v>
      </c>
      <c r="B59" t="s">
        <v>80</v>
      </c>
      <c r="C59" s="6" t="str">
        <f t="shared" si="9"/>
        <v>48.259</v>
      </c>
      <c r="D59" s="7">
        <f t="shared" si="2"/>
        <v>35.320545454545453</v>
      </c>
      <c r="E59" t="str">
        <f>MID(B59,12,12)</f>
        <v>11.37.48.259</v>
      </c>
      <c r="F59" s="9">
        <v>35.320545454545503</v>
      </c>
      <c r="G59" t="s">
        <v>122</v>
      </c>
      <c r="H59" s="10" t="str">
        <f t="shared" si="4"/>
        <v>11.37.35.320 AM</v>
      </c>
      <c r="I59" s="10" t="str">
        <f t="shared" si="5"/>
        <v>11.37.</v>
      </c>
      <c r="J59" s="10" t="str">
        <f t="shared" si="6"/>
        <v>11:37:</v>
      </c>
      <c r="K59" s="10" t="str">
        <f>MID(G59,7,6)</f>
        <v>35.320</v>
      </c>
      <c r="L59" s="11" t="str">
        <f t="shared" si="8"/>
        <v>11:37:35.320</v>
      </c>
      <c r="M59" t="s">
        <v>156</v>
      </c>
    </row>
    <row r="60" spans="1:13" x14ac:dyDescent="0.25">
      <c r="A60" t="s">
        <v>42</v>
      </c>
      <c r="B60" t="s">
        <v>81</v>
      </c>
      <c r="C60" s="6" t="str">
        <f>MID(B60,18,6)</f>
        <v>35.977</v>
      </c>
      <c r="D60" s="7">
        <f t="shared" si="2"/>
        <v>23.038545454545449</v>
      </c>
      <c r="E60" t="str">
        <f t="shared" si="3"/>
        <v>11.38.35.977</v>
      </c>
      <c r="F60" s="9">
        <v>23.0385454545454</v>
      </c>
      <c r="G60" t="s">
        <v>123</v>
      </c>
      <c r="H60" s="10" t="str">
        <f t="shared" si="4"/>
        <v>11.38.23.038 AM</v>
      </c>
      <c r="I60" s="10" t="str">
        <f t="shared" si="5"/>
        <v>11.38.</v>
      </c>
      <c r="J60" s="10" t="str">
        <f t="shared" si="6"/>
        <v>11:38:</v>
      </c>
      <c r="K60" s="10" t="str">
        <f t="shared" si="7"/>
        <v>23.038</v>
      </c>
      <c r="L60" s="11" t="str">
        <f t="shared" si="8"/>
        <v>11:38:23.038</v>
      </c>
      <c r="M60" t="s">
        <v>157</v>
      </c>
    </row>
    <row r="61" spans="1:13" x14ac:dyDescent="0.25">
      <c r="A61" t="s">
        <v>43</v>
      </c>
      <c r="B61" t="s">
        <v>82</v>
      </c>
      <c r="C61" s="6" t="str">
        <f>MID(B61,18,6)</f>
        <v>12.377</v>
      </c>
      <c r="D61" s="7">
        <f t="shared" si="2"/>
        <v>-0.56145454545454498</v>
      </c>
      <c r="E61" t="str">
        <f t="shared" si="3"/>
        <v>11.39.12.377</v>
      </c>
      <c r="F61" s="9">
        <v>-0.56145454545454498</v>
      </c>
      <c r="G61" t="s">
        <v>125</v>
      </c>
      <c r="H61" s="10" t="str">
        <f t="shared" si="4"/>
        <v>11.38.59.438 AM</v>
      </c>
      <c r="I61" s="10" t="str">
        <f t="shared" si="5"/>
        <v>11.38.</v>
      </c>
      <c r="J61" s="10" t="str">
        <f t="shared" si="6"/>
        <v>11:38:</v>
      </c>
      <c r="K61" s="10" t="str">
        <f t="shared" si="7"/>
        <v>59.438</v>
      </c>
      <c r="L61" s="11" t="str">
        <f t="shared" si="8"/>
        <v>11:38:59.438</v>
      </c>
      <c r="M61" t="s">
        <v>158</v>
      </c>
    </row>
    <row r="62" spans="1:13" x14ac:dyDescent="0.25">
      <c r="A62" t="s">
        <v>44</v>
      </c>
      <c r="B62" t="s">
        <v>83</v>
      </c>
      <c r="C62" s="6" t="str">
        <f t="shared" si="9"/>
        <v>37.466</v>
      </c>
      <c r="D62" s="7">
        <f t="shared" si="2"/>
        <v>24.527545454545454</v>
      </c>
      <c r="E62" t="str">
        <f t="shared" si="3"/>
        <v>11.39.37.466</v>
      </c>
      <c r="F62" s="9">
        <v>24.5275454545455</v>
      </c>
      <c r="G62" t="s">
        <v>126</v>
      </c>
      <c r="H62" s="10" t="str">
        <f t="shared" si="4"/>
        <v>11.39.24.527 AM</v>
      </c>
      <c r="I62" s="10" t="str">
        <f t="shared" si="5"/>
        <v>11.39.</v>
      </c>
      <c r="J62" s="10" t="str">
        <f t="shared" si="6"/>
        <v>11:39:</v>
      </c>
      <c r="K62" s="10" t="str">
        <f t="shared" si="7"/>
        <v>24.527</v>
      </c>
      <c r="L62" s="11" t="str">
        <f t="shared" si="8"/>
        <v>11:39:24.527</v>
      </c>
      <c r="M62" t="s">
        <v>159</v>
      </c>
    </row>
    <row r="63" spans="1:13" x14ac:dyDescent="0.25">
      <c r="A63" t="s">
        <v>45</v>
      </c>
      <c r="B63" t="s">
        <v>84</v>
      </c>
      <c r="C63" s="6" t="str">
        <f t="shared" si="9"/>
        <v>16.616</v>
      </c>
      <c r="D63" s="7">
        <f t="shared" si="2"/>
        <v>3.677545454545454</v>
      </c>
      <c r="E63" t="str">
        <f t="shared" si="3"/>
        <v>11.40.16.616</v>
      </c>
      <c r="F63" s="9">
        <v>3.67754545454545</v>
      </c>
      <c r="G63" t="s">
        <v>127</v>
      </c>
      <c r="H63" s="10" t="str">
        <f t="shared" si="4"/>
        <v>11.40.03.677 AM</v>
      </c>
      <c r="I63" s="10" t="str">
        <f t="shared" si="5"/>
        <v>11.40.</v>
      </c>
      <c r="J63" s="10" t="str">
        <f t="shared" si="6"/>
        <v>11:40:</v>
      </c>
      <c r="K63" s="10" t="str">
        <f t="shared" si="7"/>
        <v>03.677</v>
      </c>
      <c r="L63" s="11" t="str">
        <f t="shared" si="8"/>
        <v>11:40:03.677</v>
      </c>
      <c r="M63" t="s">
        <v>160</v>
      </c>
    </row>
    <row r="64" spans="1:13" x14ac:dyDescent="0.25">
      <c r="A64" t="s">
        <v>46</v>
      </c>
      <c r="B64" t="s">
        <v>85</v>
      </c>
      <c r="C64" s="6" t="str">
        <f t="shared" si="9"/>
        <v>38.049</v>
      </c>
      <c r="D64" s="7">
        <f t="shared" si="2"/>
        <v>25.110545454545452</v>
      </c>
      <c r="E64" t="str">
        <f t="shared" si="3"/>
        <v>11.40.38.049</v>
      </c>
      <c r="F64" s="9">
        <v>25.110545454545498</v>
      </c>
      <c r="G64" t="s">
        <v>128</v>
      </c>
      <c r="H64" s="10" t="str">
        <f t="shared" si="4"/>
        <v>11.40.25.110 AM</v>
      </c>
      <c r="I64" s="10" t="str">
        <f t="shared" si="5"/>
        <v>11.40.</v>
      </c>
      <c r="J64" s="10" t="str">
        <f t="shared" si="6"/>
        <v>11:40:</v>
      </c>
      <c r="K64" s="10" t="str">
        <f t="shared" si="7"/>
        <v>25.110</v>
      </c>
      <c r="L64" s="11" t="str">
        <f t="shared" si="8"/>
        <v>11:40:25.110</v>
      </c>
      <c r="M64" t="s">
        <v>161</v>
      </c>
    </row>
    <row r="65" spans="1:13" x14ac:dyDescent="0.25">
      <c r="A65" t="s">
        <v>47</v>
      </c>
      <c r="B65" t="s">
        <v>86</v>
      </c>
      <c r="C65" s="6" t="str">
        <f t="shared" si="9"/>
        <v>00.009</v>
      </c>
      <c r="D65" s="7">
        <f t="shared" si="2"/>
        <v>-12.929454545454545</v>
      </c>
      <c r="E65" t="str">
        <f t="shared" si="3"/>
        <v>11.41.00.009</v>
      </c>
      <c r="F65" s="9">
        <v>-12.929454545454545</v>
      </c>
      <c r="G65" t="s">
        <v>167</v>
      </c>
      <c r="H65" s="10" t="str">
        <f t="shared" si="4"/>
        <v>11.40.47.070 AM</v>
      </c>
      <c r="I65" s="10" t="str">
        <f t="shared" si="5"/>
        <v>11.40.</v>
      </c>
      <c r="J65" s="10" t="str">
        <f t="shared" si="6"/>
        <v>11:40:</v>
      </c>
      <c r="K65" s="10" t="str">
        <f t="shared" si="7"/>
        <v>47.070</v>
      </c>
      <c r="L65" s="11" t="str">
        <f t="shared" si="8"/>
        <v>11:40:47.070</v>
      </c>
      <c r="M65" t="s">
        <v>175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FF443DC857946946121481D43231C" ma:contentTypeVersion="13" ma:contentTypeDescription="Create a new document." ma:contentTypeScope="" ma:versionID="c4bff9f4956071de3e344145f846e021">
  <xsd:schema xmlns:xsd="http://www.w3.org/2001/XMLSchema" xmlns:xs="http://www.w3.org/2001/XMLSchema" xmlns:p="http://schemas.microsoft.com/office/2006/metadata/properties" xmlns:ns3="b948610a-23a2-4826-a0b3-5ad9cb7ce704" xmlns:ns4="c7446cc9-a2df-441a-9542-4db4818b5ac9" targetNamespace="http://schemas.microsoft.com/office/2006/metadata/properties" ma:root="true" ma:fieldsID="1ef6fa95c405a8991bc1f319816f3599" ns3:_="" ns4:_="">
    <xsd:import namespace="b948610a-23a2-4826-a0b3-5ad9cb7ce704"/>
    <xsd:import namespace="c7446cc9-a2df-441a-9542-4db4818b5a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8610a-23a2-4826-a0b3-5ad9cb7ce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46cc9-a2df-441a-9542-4db4818b5a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9E372-47D7-44D6-AB6A-2BF4706371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BCCC2-41C8-4BBC-93CF-073688942C81}">
  <ds:schemaRefs>
    <ds:schemaRef ds:uri="http://schemas.microsoft.com/office/2006/metadata/properties"/>
    <ds:schemaRef ds:uri="http://www.w3.org/XML/1998/namespace"/>
    <ds:schemaRef ds:uri="http://purl.org/dc/terms/"/>
    <ds:schemaRef ds:uri="b948610a-23a2-4826-a0b3-5ad9cb7ce70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446cc9-a2df-441a-9542-4db4818b5ac9"/>
  </ds:schemaRefs>
</ds:datastoreItem>
</file>

<file path=customXml/itemProps3.xml><?xml version="1.0" encoding="utf-8"?>
<ds:datastoreItem xmlns:ds="http://schemas.openxmlformats.org/officeDocument/2006/customXml" ds:itemID="{6B89EFA3-8130-41A0-AF74-2BAAFC462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8610a-23a2-4826-a0b3-5ad9cb7ce704"/>
    <ds:schemaRef ds:uri="c7446cc9-a2df-441a-9542-4db4818b5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Courtney Coates</cp:lastModifiedBy>
  <dcterms:created xsi:type="dcterms:W3CDTF">2023-07-06T01:16:16Z</dcterms:created>
  <dcterms:modified xsi:type="dcterms:W3CDTF">2023-07-08T00:10:35Z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0x010100875FF443DC857946946121481D43231C</vt:lpwstr>
  </property>
</Properties>
</file>