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umi41\Documents\PAHealth\retention_resubmission\"/>
    </mc:Choice>
  </mc:AlternateContent>
  <xr:revisionPtr revIDLastSave="0" documentId="13_ncr:1_{7DEBD29C-39FE-46FC-B45E-9959A485541F}" xr6:coauthVersionLast="45" xr6:coauthVersionMax="45" xr10:uidLastSave="{00000000-0000-0000-0000-000000000000}"/>
  <bookViews>
    <workbookView xWindow="-108" yWindow="-108" windowWidth="23256" windowHeight="12576" xr2:uid="{3DFEA5A9-7888-4715-97E7-C4F4278EBF7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 i="1" l="1"/>
  <c r="K9" i="1"/>
  <c r="K10" i="1"/>
  <c r="K11" i="1"/>
  <c r="K12" i="1"/>
  <c r="K13" i="1"/>
  <c r="K14" i="1"/>
  <c r="K15" i="1"/>
  <c r="K16" i="1"/>
  <c r="K7" i="1"/>
  <c r="D5" i="1" l="1"/>
  <c r="F8" i="1"/>
  <c r="F9" i="1"/>
  <c r="F10" i="1"/>
  <c r="F11" i="1"/>
  <c r="F12" i="1"/>
  <c r="F13" i="1"/>
  <c r="F14" i="1"/>
  <c r="F15" i="1"/>
  <c r="F16" i="1"/>
  <c r="E8" i="1"/>
  <c r="E9" i="1"/>
  <c r="E10" i="1"/>
  <c r="E11" i="1"/>
  <c r="G11" i="1" s="1"/>
  <c r="E12" i="1"/>
  <c r="E13" i="1"/>
  <c r="H13" i="1" s="1"/>
  <c r="E14" i="1"/>
  <c r="I14" i="1" s="1"/>
  <c r="E15" i="1"/>
  <c r="I15" i="1" s="1"/>
  <c r="E16" i="1"/>
  <c r="I12" i="1" l="1"/>
  <c r="I9" i="1"/>
  <c r="G13" i="1"/>
  <c r="H16" i="1"/>
  <c r="G8" i="1"/>
  <c r="H12" i="1"/>
  <c r="H15" i="1"/>
  <c r="J15" i="1" s="1"/>
  <c r="H14" i="1"/>
  <c r="J14" i="1" s="1"/>
  <c r="I13" i="1"/>
  <c r="J13" i="1" s="1"/>
  <c r="H10" i="1"/>
  <c r="I11" i="1"/>
  <c r="G16" i="1"/>
  <c r="H9" i="1"/>
  <c r="I16" i="1"/>
  <c r="J16" i="1" s="1"/>
  <c r="G15" i="1"/>
  <c r="G14" i="1"/>
  <c r="G12" i="1"/>
  <c r="G10" i="1"/>
  <c r="H11" i="1"/>
  <c r="I10" i="1"/>
  <c r="I8" i="1"/>
  <c r="G9" i="1"/>
  <c r="H8" i="1"/>
  <c r="J12" i="1" l="1"/>
  <c r="J11" i="1"/>
  <c r="J10" i="1"/>
  <c r="J9" i="1"/>
  <c r="J8" i="1"/>
  <c r="F7" i="1" l="1"/>
  <c r="E7" i="1"/>
  <c r="G7" i="1" l="1"/>
  <c r="I7" i="1"/>
  <c r="H7" i="1"/>
  <c r="J7" i="1" s="1"/>
</calcChain>
</file>

<file path=xl/sharedStrings.xml><?xml version="1.0" encoding="utf-8"?>
<sst xmlns="http://schemas.openxmlformats.org/spreadsheetml/2006/main" count="14" uniqueCount="14">
  <si>
    <t>Initial recall</t>
  </si>
  <si>
    <t>Delayed recall</t>
  </si>
  <si>
    <t>E[q]</t>
  </si>
  <si>
    <t>σ[q]</t>
  </si>
  <si>
    <t>RPr</t>
  </si>
  <si>
    <t>α</t>
  </si>
  <si>
    <t>β</t>
  </si>
  <si>
    <r>
      <t>B(</t>
    </r>
    <r>
      <rPr>
        <b/>
        <sz val="16"/>
        <color theme="1"/>
        <rFont val="Calibri"/>
        <family val="2"/>
      </rPr>
      <t>α,β)</t>
    </r>
  </si>
  <si>
    <t>Subject</t>
  </si>
  <si>
    <t>Maximum RPr:</t>
  </si>
  <si>
    <t>Maximum initial recall:</t>
  </si>
  <si>
    <t>Retention Probability (RPr) calculator</t>
  </si>
  <si>
    <t>Pr</t>
  </si>
  <si>
    <r>
      <rPr>
        <u/>
        <sz val="12"/>
        <color theme="1"/>
        <rFont val="Calibri"/>
        <family val="2"/>
        <scheme val="minor"/>
      </rPr>
      <t>Instructions:</t>
    </r>
    <r>
      <rPr>
        <sz val="12"/>
        <color theme="1"/>
        <rFont val="Calibri"/>
        <family val="2"/>
        <scheme val="minor"/>
      </rPr>
      <t xml:space="preserve"> Enter maximum possible initial recall score in green-highlighted cell. Enter initial and delayed recall score pairs in yellow-highlighted columns. Alter other cells at own discretion (e.g., for implementation of alternate priors). First row is an example. Table can be extended for more subjects by using the fill handle to populate formulae in cells below. α and β=alpha and beta parameters, respectively, of beta distribution. B(</t>
    </r>
    <r>
      <rPr>
        <sz val="12"/>
        <color theme="1"/>
        <rFont val="Calibri"/>
        <family val="2"/>
      </rPr>
      <t>α,β</t>
    </r>
    <r>
      <rPr>
        <sz val="12"/>
        <color theme="1"/>
        <rFont val="Calibri"/>
        <family val="2"/>
        <scheme val="minor"/>
      </rPr>
      <t xml:space="preserve">)=beta function. E[q]=average value from distribution. </t>
    </r>
    <r>
      <rPr>
        <sz val="12"/>
        <color theme="1"/>
        <rFont val="Calibri"/>
        <family val="2"/>
      </rPr>
      <t>σ</t>
    </r>
    <r>
      <rPr>
        <sz val="12"/>
        <color theme="1"/>
        <rFont val="Calibri"/>
        <family val="2"/>
        <scheme val="minor"/>
      </rPr>
      <t>[q]=standard deviation of distribution. RPr=retention probability. PR=percent retention (traditonal method).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</si>
</sst>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6"/>
      <color theme="1"/>
      <name val="Calibri"/>
      <family val="2"/>
      <scheme val="minor"/>
    </font>
    <font>
      <b/>
      <sz val="16"/>
      <color theme="1"/>
      <name val="Calibri"/>
      <family val="2"/>
    </font>
    <font>
      <b/>
      <sz val="12"/>
      <color theme="1"/>
      <name val="Calibri"/>
      <family val="2"/>
      <scheme val="minor"/>
    </font>
    <font>
      <sz val="12"/>
      <color theme="1"/>
      <name val="Calibri"/>
      <family val="2"/>
      <scheme val="minor"/>
    </font>
    <font>
      <b/>
      <sz val="12"/>
      <color rgb="FFC00000"/>
      <name val="Calibri"/>
      <family val="2"/>
      <scheme val="minor"/>
    </font>
    <font>
      <u/>
      <sz val="12"/>
      <color theme="1"/>
      <name val="Calibri"/>
      <family val="2"/>
      <scheme val="minor"/>
    </font>
    <font>
      <sz val="12"/>
      <color theme="1"/>
      <name val="Calibri"/>
      <family val="2"/>
    </font>
  </fonts>
  <fills count="5">
    <fill>
      <patternFill patternType="none"/>
    </fill>
    <fill>
      <patternFill patternType="gray125"/>
    </fill>
    <fill>
      <patternFill patternType="solid">
        <fgColor rgb="FFFFFF00"/>
        <bgColor indexed="64"/>
      </patternFill>
    </fill>
    <fill>
      <patternFill patternType="solid">
        <fgColor rgb="FF00FF00"/>
        <bgColor indexed="64"/>
      </patternFill>
    </fill>
    <fill>
      <patternFill patternType="solid">
        <fgColor theme="0" tint="-4.9989318521683403E-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style="thin">
        <color indexed="64"/>
      </left>
      <right/>
      <top/>
      <bottom/>
      <diagonal/>
    </border>
    <border>
      <left style="dotted">
        <color indexed="64"/>
      </left>
      <right style="thin">
        <color indexed="64"/>
      </right>
      <top/>
      <bottom style="medium">
        <color indexed="64"/>
      </bottom>
      <diagonal/>
    </border>
    <border>
      <left style="dotted">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7">
    <xf numFmtId="0" fontId="0" fillId="0" borderId="0" xfId="0"/>
    <xf numFmtId="0" fontId="1" fillId="0" borderId="0" xfId="0" applyFont="1" applyAlignment="1">
      <alignment horizontal="left"/>
    </xf>
    <xf numFmtId="0" fontId="1" fillId="0" borderId="0" xfId="0" applyFont="1" applyAlignment="1"/>
    <xf numFmtId="0" fontId="0" fillId="4" borderId="0" xfId="0" applyFill="1" applyBorder="1"/>
    <xf numFmtId="0" fontId="1" fillId="4" borderId="2" xfId="0" applyFont="1" applyFill="1" applyBorder="1" applyAlignment="1">
      <alignment horizontal="left"/>
    </xf>
    <xf numFmtId="0" fontId="0" fillId="4" borderId="5" xfId="0" applyFill="1" applyBorder="1"/>
    <xf numFmtId="0" fontId="5" fillId="4" borderId="4" xfId="0" applyFont="1" applyFill="1" applyBorder="1"/>
    <xf numFmtId="0" fontId="5" fillId="4" borderId="6" xfId="0" applyFont="1" applyFill="1" applyBorder="1"/>
    <xf numFmtId="0" fontId="4" fillId="3" borderId="2" xfId="0" applyFont="1" applyFill="1" applyBorder="1" applyAlignment="1">
      <alignment horizontal="right"/>
    </xf>
    <xf numFmtId="0" fontId="4" fillId="4" borderId="0" xfId="0" applyFont="1" applyFill="1" applyBorder="1"/>
    <xf numFmtId="0" fontId="5" fillId="4" borderId="10" xfId="0" applyFont="1" applyFill="1" applyBorder="1" applyProtection="1">
      <protection hidden="1"/>
    </xf>
    <xf numFmtId="0" fontId="5" fillId="4" borderId="0" xfId="0" applyFont="1" applyFill="1" applyBorder="1" applyProtection="1">
      <protection hidden="1"/>
    </xf>
    <xf numFmtId="0" fontId="5" fillId="4" borderId="9" xfId="0" applyFont="1" applyFill="1" applyBorder="1" applyProtection="1">
      <protection hidden="1"/>
    </xf>
    <xf numFmtId="0" fontId="5" fillId="4" borderId="7" xfId="0" applyFont="1" applyFill="1" applyBorder="1" applyProtection="1">
      <protection hidden="1"/>
    </xf>
    <xf numFmtId="0" fontId="5" fillId="2" borderId="10" xfId="0" applyFont="1" applyFill="1" applyBorder="1" applyAlignment="1" applyProtection="1">
      <alignment horizontal="center"/>
      <protection locked="0"/>
    </xf>
    <xf numFmtId="0" fontId="5" fillId="2" borderId="12" xfId="0" applyFont="1" applyFill="1" applyBorder="1" applyAlignment="1" applyProtection="1">
      <alignment horizontal="center"/>
      <protection locked="0"/>
    </xf>
    <xf numFmtId="0" fontId="5" fillId="2" borderId="9" xfId="0" applyFont="1" applyFill="1" applyBorder="1" applyAlignment="1" applyProtection="1">
      <alignment horizontal="center"/>
      <protection locked="0"/>
    </xf>
    <xf numFmtId="0" fontId="5" fillId="2" borderId="11" xfId="0" applyFont="1" applyFill="1" applyBorder="1" applyAlignment="1" applyProtection="1">
      <alignment horizontal="center"/>
      <protection locked="0"/>
    </xf>
    <xf numFmtId="0" fontId="0" fillId="4" borderId="7" xfId="0" applyFill="1" applyBorder="1"/>
    <xf numFmtId="0" fontId="1" fillId="4" borderId="2" xfId="0" applyFont="1" applyFill="1" applyBorder="1" applyAlignment="1"/>
    <xf numFmtId="0" fontId="6" fillId="4" borderId="0" xfId="0" applyFont="1" applyFill="1" applyBorder="1" applyProtection="1">
      <protection hidden="1"/>
    </xf>
    <xf numFmtId="0" fontId="6" fillId="4" borderId="7" xfId="0" applyFont="1" applyFill="1" applyBorder="1" applyProtection="1">
      <protection hidden="1"/>
    </xf>
    <xf numFmtId="0" fontId="0" fillId="4" borderId="2" xfId="0" applyFill="1" applyBorder="1"/>
    <xf numFmtId="0" fontId="0" fillId="0" borderId="4" xfId="0" applyBorder="1"/>
    <xf numFmtId="0" fontId="0" fillId="4" borderId="8" xfId="0" applyFill="1" applyBorder="1"/>
    <xf numFmtId="0" fontId="2" fillId="4" borderId="1" xfId="0" applyFont="1" applyFill="1" applyBorder="1" applyAlignment="1">
      <alignment horizontal="center"/>
    </xf>
    <xf numFmtId="0" fontId="2" fillId="4" borderId="2"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4" fillId="0" borderId="0" xfId="0" applyFont="1" applyAlignment="1">
      <alignment horizontal="left"/>
    </xf>
    <xf numFmtId="0" fontId="4" fillId="4" borderId="1" xfId="0" applyFont="1" applyFill="1" applyBorder="1" applyAlignment="1">
      <alignment horizontal="left"/>
    </xf>
    <xf numFmtId="0" fontId="4" fillId="4" borderId="2" xfId="0" applyFont="1" applyFill="1" applyBorder="1" applyAlignment="1">
      <alignment horizontal="left"/>
    </xf>
    <xf numFmtId="0" fontId="4" fillId="4" borderId="6" xfId="0" applyFont="1" applyFill="1" applyBorder="1" applyAlignment="1">
      <alignment horizontal="left"/>
    </xf>
    <xf numFmtId="0" fontId="4" fillId="4" borderId="7" xfId="0" applyFont="1" applyFill="1" applyBorder="1" applyAlignment="1">
      <alignment horizontal="left"/>
    </xf>
    <xf numFmtId="0" fontId="5" fillId="4" borderId="13" xfId="0" applyFont="1" applyFill="1" applyBorder="1" applyAlignment="1">
      <alignment horizontal="left" wrapText="1"/>
    </xf>
    <xf numFmtId="0" fontId="5" fillId="4" borderId="14" xfId="0" applyFont="1" applyFill="1" applyBorder="1" applyAlignment="1">
      <alignment horizontal="left" wrapText="1"/>
    </xf>
    <xf numFmtId="0" fontId="5" fillId="4" borderId="15" xfId="0" applyFont="1"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144B5-9E81-452C-89A1-56B6DFB720EC}">
  <dimension ref="B2:L17"/>
  <sheetViews>
    <sheetView tabSelected="1" workbookViewId="0"/>
  </sheetViews>
  <sheetFormatPr defaultRowHeight="14.4" x14ac:dyDescent="0.3"/>
  <cols>
    <col min="2" max="2" width="10.33203125" bestFit="1" customWidth="1"/>
    <col min="3" max="3" width="16" bestFit="1" customWidth="1"/>
    <col min="4" max="4" width="19.21875" bestFit="1" customWidth="1"/>
    <col min="5" max="5" width="3" bestFit="1" customWidth="1"/>
    <col min="6" max="6" width="2.88671875" bestFit="1" customWidth="1"/>
    <col min="7" max="9" width="12" bestFit="1" customWidth="1"/>
    <col min="10" max="10" width="11" bestFit="1" customWidth="1"/>
  </cols>
  <sheetData>
    <row r="2" spans="2:12" ht="15.6" x14ac:dyDescent="0.3">
      <c r="B2" s="29" t="s">
        <v>11</v>
      </c>
      <c r="C2" s="29"/>
      <c r="D2" s="29"/>
      <c r="E2" s="29"/>
      <c r="F2" s="29"/>
      <c r="G2" s="29"/>
      <c r="H2" s="29"/>
      <c r="I2" s="1"/>
      <c r="J2" s="2"/>
    </row>
    <row r="3" spans="2:12" ht="15" thickBot="1" x14ac:dyDescent="0.35">
      <c r="B3" s="1"/>
      <c r="C3" s="1"/>
      <c r="D3" s="1"/>
      <c r="E3" s="1"/>
      <c r="F3" s="1"/>
      <c r="G3" s="1"/>
      <c r="H3" s="1"/>
      <c r="I3" s="1"/>
      <c r="J3" s="2"/>
    </row>
    <row r="4" spans="2:12" ht="15.6" x14ac:dyDescent="0.3">
      <c r="B4" s="30" t="s">
        <v>10</v>
      </c>
      <c r="C4" s="31"/>
      <c r="D4" s="8">
        <v>12</v>
      </c>
      <c r="E4" s="4"/>
      <c r="F4" s="4"/>
      <c r="G4" s="4"/>
      <c r="H4" s="4"/>
      <c r="I4" s="4"/>
      <c r="J4" s="19"/>
      <c r="K4" s="22"/>
      <c r="L4" s="23"/>
    </row>
    <row r="5" spans="2:12" ht="16.2" thickBot="1" x14ac:dyDescent="0.35">
      <c r="B5" s="32" t="s">
        <v>9</v>
      </c>
      <c r="C5" s="33"/>
      <c r="D5" s="9">
        <f>((D4+1)/(D4+2))/(SQRT(((D4+1)/((D4+2)^2*(D4+3)))))</f>
        <v>13.964240043768941</v>
      </c>
      <c r="E5" s="3"/>
      <c r="F5" s="3"/>
      <c r="G5" s="3"/>
      <c r="H5" s="3"/>
      <c r="I5" s="3"/>
      <c r="J5" s="3"/>
      <c r="K5" s="18"/>
      <c r="L5" s="23"/>
    </row>
    <row r="6" spans="2:12" ht="21" x14ac:dyDescent="0.4">
      <c r="B6" s="25" t="s">
        <v>8</v>
      </c>
      <c r="C6" s="26" t="s">
        <v>0</v>
      </c>
      <c r="D6" s="26" t="s">
        <v>1</v>
      </c>
      <c r="E6" s="26" t="s">
        <v>5</v>
      </c>
      <c r="F6" s="26" t="s">
        <v>6</v>
      </c>
      <c r="G6" s="26" t="s">
        <v>7</v>
      </c>
      <c r="H6" s="26" t="s">
        <v>2</v>
      </c>
      <c r="I6" s="27" t="s">
        <v>3</v>
      </c>
      <c r="J6" s="27" t="s">
        <v>4</v>
      </c>
      <c r="K6" s="28" t="s">
        <v>12</v>
      </c>
    </row>
    <row r="7" spans="2:12" ht="15.6" x14ac:dyDescent="0.3">
      <c r="B7" s="6">
        <v>1</v>
      </c>
      <c r="C7" s="14">
        <v>12</v>
      </c>
      <c r="D7" s="15">
        <v>12</v>
      </c>
      <c r="E7" s="10">
        <f>D7+1</f>
        <v>13</v>
      </c>
      <c r="F7" s="11">
        <f>1+C7-D7</f>
        <v>1</v>
      </c>
      <c r="G7" s="11">
        <f>(FACT(E7-1)*FACT(F7-1)/FACT(E7+F7-1))</f>
        <v>7.6923076923076927E-2</v>
      </c>
      <c r="H7" s="11">
        <f>E7/(E7+F7)</f>
        <v>0.9285714285714286</v>
      </c>
      <c r="I7" s="11">
        <f>SQRT((E7*F7)/((E7+F7)^2*(E7+F7+1)))</f>
        <v>6.6496381160804488E-2</v>
      </c>
      <c r="J7" s="20">
        <f>(H7/I7)/D$5*100</f>
        <v>100</v>
      </c>
      <c r="K7" s="5">
        <f>IFERROR(D7/C7*100,0)</f>
        <v>100</v>
      </c>
    </row>
    <row r="8" spans="2:12" ht="15.6" x14ac:dyDescent="0.3">
      <c r="B8" s="6">
        <v>2</v>
      </c>
      <c r="C8" s="14"/>
      <c r="D8" s="15"/>
      <c r="E8" s="10">
        <f t="shared" ref="E8:E16" si="0">D8+1</f>
        <v>1</v>
      </c>
      <c r="F8" s="11">
        <f t="shared" ref="F8:F16" si="1">1+C8-D8</f>
        <v>1</v>
      </c>
      <c r="G8" s="11">
        <f t="shared" ref="G8:G16" si="2">(FACT(E8-1)*FACT(F8-1)/FACT(E8+F8-1))</f>
        <v>1</v>
      </c>
      <c r="H8" s="11">
        <f t="shared" ref="H8:H16" si="3">E8/(E8+F8)</f>
        <v>0.5</v>
      </c>
      <c r="I8" s="11">
        <f t="shared" ref="I8:I16" si="4">SQRT((E8*F8)/((E8+F8)^2*(E8+F8+1)))</f>
        <v>0.28867513459481287</v>
      </c>
      <c r="J8" s="20">
        <f t="shared" ref="J8:J16" si="5">(H8/I8)/D$5*100</f>
        <v>12.403473458920846</v>
      </c>
      <c r="K8" s="5">
        <f t="shared" ref="K8:K16" si="6">IFERROR(D8/C8*100,0)</f>
        <v>0</v>
      </c>
    </row>
    <row r="9" spans="2:12" ht="15.6" x14ac:dyDescent="0.3">
      <c r="B9" s="6">
        <v>3</v>
      </c>
      <c r="C9" s="14"/>
      <c r="D9" s="15"/>
      <c r="E9" s="10">
        <f t="shared" si="0"/>
        <v>1</v>
      </c>
      <c r="F9" s="11">
        <f t="shared" si="1"/>
        <v>1</v>
      </c>
      <c r="G9" s="11">
        <f t="shared" si="2"/>
        <v>1</v>
      </c>
      <c r="H9" s="11">
        <f t="shared" si="3"/>
        <v>0.5</v>
      </c>
      <c r="I9" s="11">
        <f t="shared" si="4"/>
        <v>0.28867513459481287</v>
      </c>
      <c r="J9" s="20">
        <f t="shared" si="5"/>
        <v>12.403473458920846</v>
      </c>
      <c r="K9" s="5">
        <f t="shared" si="6"/>
        <v>0</v>
      </c>
    </row>
    <row r="10" spans="2:12" ht="15.6" x14ac:dyDescent="0.3">
      <c r="B10" s="6">
        <v>4</v>
      </c>
      <c r="C10" s="14"/>
      <c r="D10" s="15"/>
      <c r="E10" s="10">
        <f t="shared" si="0"/>
        <v>1</v>
      </c>
      <c r="F10" s="11">
        <f t="shared" si="1"/>
        <v>1</v>
      </c>
      <c r="G10" s="11">
        <f t="shared" si="2"/>
        <v>1</v>
      </c>
      <c r="H10" s="11">
        <f t="shared" si="3"/>
        <v>0.5</v>
      </c>
      <c r="I10" s="11">
        <f t="shared" si="4"/>
        <v>0.28867513459481287</v>
      </c>
      <c r="J10" s="20">
        <f t="shared" si="5"/>
        <v>12.403473458920846</v>
      </c>
      <c r="K10" s="5">
        <f t="shared" si="6"/>
        <v>0</v>
      </c>
    </row>
    <row r="11" spans="2:12" ht="15.6" x14ac:dyDescent="0.3">
      <c r="B11" s="6">
        <v>5</v>
      </c>
      <c r="C11" s="14"/>
      <c r="D11" s="15"/>
      <c r="E11" s="10">
        <f t="shared" si="0"/>
        <v>1</v>
      </c>
      <c r="F11" s="11">
        <f t="shared" si="1"/>
        <v>1</v>
      </c>
      <c r="G11" s="11">
        <f t="shared" si="2"/>
        <v>1</v>
      </c>
      <c r="H11" s="11">
        <f t="shared" si="3"/>
        <v>0.5</v>
      </c>
      <c r="I11" s="11">
        <f t="shared" si="4"/>
        <v>0.28867513459481287</v>
      </c>
      <c r="J11" s="20">
        <f t="shared" si="5"/>
        <v>12.403473458920846</v>
      </c>
      <c r="K11" s="5">
        <f t="shared" si="6"/>
        <v>0</v>
      </c>
    </row>
    <row r="12" spans="2:12" ht="15.6" x14ac:dyDescent="0.3">
      <c r="B12" s="6">
        <v>6</v>
      </c>
      <c r="C12" s="14"/>
      <c r="D12" s="15"/>
      <c r="E12" s="10">
        <f t="shared" si="0"/>
        <v>1</v>
      </c>
      <c r="F12" s="11">
        <f t="shared" si="1"/>
        <v>1</v>
      </c>
      <c r="G12" s="11">
        <f t="shared" si="2"/>
        <v>1</v>
      </c>
      <c r="H12" s="11">
        <f t="shared" si="3"/>
        <v>0.5</v>
      </c>
      <c r="I12" s="11">
        <f t="shared" si="4"/>
        <v>0.28867513459481287</v>
      </c>
      <c r="J12" s="20">
        <f t="shared" si="5"/>
        <v>12.403473458920846</v>
      </c>
      <c r="K12" s="5">
        <f t="shared" si="6"/>
        <v>0</v>
      </c>
    </row>
    <row r="13" spans="2:12" ht="15.6" x14ac:dyDescent="0.3">
      <c r="B13" s="6">
        <v>7</v>
      </c>
      <c r="C13" s="14"/>
      <c r="D13" s="15"/>
      <c r="E13" s="10">
        <f t="shared" si="0"/>
        <v>1</v>
      </c>
      <c r="F13" s="11">
        <f t="shared" si="1"/>
        <v>1</v>
      </c>
      <c r="G13" s="11">
        <f t="shared" si="2"/>
        <v>1</v>
      </c>
      <c r="H13" s="11">
        <f t="shared" si="3"/>
        <v>0.5</v>
      </c>
      <c r="I13" s="11">
        <f t="shared" si="4"/>
        <v>0.28867513459481287</v>
      </c>
      <c r="J13" s="20">
        <f t="shared" si="5"/>
        <v>12.403473458920846</v>
      </c>
      <c r="K13" s="5">
        <f t="shared" si="6"/>
        <v>0</v>
      </c>
    </row>
    <row r="14" spans="2:12" ht="15.6" x14ac:dyDescent="0.3">
      <c r="B14" s="6">
        <v>8</v>
      </c>
      <c r="C14" s="14"/>
      <c r="D14" s="15"/>
      <c r="E14" s="10">
        <f t="shared" si="0"/>
        <v>1</v>
      </c>
      <c r="F14" s="11">
        <f t="shared" si="1"/>
        <v>1</v>
      </c>
      <c r="G14" s="11">
        <f t="shared" si="2"/>
        <v>1</v>
      </c>
      <c r="H14" s="11">
        <f t="shared" si="3"/>
        <v>0.5</v>
      </c>
      <c r="I14" s="11">
        <f t="shared" si="4"/>
        <v>0.28867513459481287</v>
      </c>
      <c r="J14" s="20">
        <f t="shared" si="5"/>
        <v>12.403473458920846</v>
      </c>
      <c r="K14" s="5">
        <f t="shared" si="6"/>
        <v>0</v>
      </c>
    </row>
    <row r="15" spans="2:12" ht="15.6" x14ac:dyDescent="0.3">
      <c r="B15" s="6">
        <v>9</v>
      </c>
      <c r="C15" s="14"/>
      <c r="D15" s="15"/>
      <c r="E15" s="10">
        <f t="shared" si="0"/>
        <v>1</v>
      </c>
      <c r="F15" s="11">
        <f t="shared" si="1"/>
        <v>1</v>
      </c>
      <c r="G15" s="11">
        <f t="shared" si="2"/>
        <v>1</v>
      </c>
      <c r="H15" s="11">
        <f t="shared" si="3"/>
        <v>0.5</v>
      </c>
      <c r="I15" s="11">
        <f t="shared" si="4"/>
        <v>0.28867513459481287</v>
      </c>
      <c r="J15" s="20">
        <f t="shared" si="5"/>
        <v>12.403473458920846</v>
      </c>
      <c r="K15" s="5">
        <f t="shared" si="6"/>
        <v>0</v>
      </c>
    </row>
    <row r="16" spans="2:12" ht="16.2" thickBot="1" x14ac:dyDescent="0.35">
      <c r="B16" s="7">
        <v>10</v>
      </c>
      <c r="C16" s="16"/>
      <c r="D16" s="17"/>
      <c r="E16" s="12">
        <f t="shared" si="0"/>
        <v>1</v>
      </c>
      <c r="F16" s="13">
        <f t="shared" si="1"/>
        <v>1</v>
      </c>
      <c r="G16" s="13">
        <f t="shared" si="2"/>
        <v>1</v>
      </c>
      <c r="H16" s="13">
        <f t="shared" si="3"/>
        <v>0.5</v>
      </c>
      <c r="I16" s="13">
        <f t="shared" si="4"/>
        <v>0.28867513459481287</v>
      </c>
      <c r="J16" s="21">
        <f t="shared" si="5"/>
        <v>12.403473458920846</v>
      </c>
      <c r="K16" s="24">
        <f t="shared" si="6"/>
        <v>0</v>
      </c>
      <c r="L16" s="23"/>
    </row>
    <row r="17" spans="2:12" ht="97.2" customHeight="1" thickBot="1" x14ac:dyDescent="0.35">
      <c r="B17" s="34" t="s">
        <v>13</v>
      </c>
      <c r="C17" s="35"/>
      <c r="D17" s="35"/>
      <c r="E17" s="35"/>
      <c r="F17" s="35"/>
      <c r="G17" s="35"/>
      <c r="H17" s="35"/>
      <c r="I17" s="35"/>
      <c r="J17" s="35"/>
      <c r="K17" s="36"/>
      <c r="L17" s="23"/>
    </row>
  </sheetData>
  <mergeCells count="4">
    <mergeCell ref="B2:H2"/>
    <mergeCell ref="B4:C4"/>
    <mergeCell ref="B5:C5"/>
    <mergeCell ref="B17:K1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Umesh Venkatesan</dc:creator>
  <cp:lastModifiedBy>Umesh Venkatesan</cp:lastModifiedBy>
  <dcterms:created xsi:type="dcterms:W3CDTF">2019-12-22T01:53:04Z</dcterms:created>
  <dcterms:modified xsi:type="dcterms:W3CDTF">2020-06-09T20:57:30Z</dcterms:modified>
</cp:coreProperties>
</file>